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activeTab="4"/>
  </bookViews>
  <sheets>
    <sheet name="Base original" sheetId="1" r:id="rId1"/>
    <sheet name="Base gráficos 1" sheetId="12" r:id="rId2"/>
    <sheet name="Base gráficos 2" sheetId="163" r:id="rId3"/>
    <sheet name="FAME Persistence2" sheetId="263" state="veryHidden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 iterate="1" iterateCount="10" iterateDelta="0.1"/>
</workbook>
</file>

<file path=xl/calcChain.xml><?xml version="1.0" encoding="utf-8"?>
<calcChain xmlns="http://schemas.openxmlformats.org/spreadsheetml/2006/main">
  <c r="BD11" i="1" l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</calcChain>
</file>

<file path=xl/sharedStrings.xml><?xml version="1.0" encoding="utf-8"?>
<sst xmlns="http://schemas.openxmlformats.org/spreadsheetml/2006/main" count="628" uniqueCount="237">
  <si>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</si>
  <si>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</si>
  <si>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</si>
  <si>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</si>
  <si>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</si>
  <si>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</si>
  <si>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</si>
  <si>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</si>
  <si>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</si>
  <si>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</si>
  <si>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</si>
  <si>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</si>
  <si>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</si>
  <si>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</si>
  <si>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</si>
  <si>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</si>
  <si>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</si>
  <si>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</si>
  <si>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</si>
  <si>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</si>
  <si>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</si>
  <si>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</si>
  <si>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</si>
  <si>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</si>
  <si>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</si>
  <si>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</si>
  <si>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</si>
  <si>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</si>
  <si>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</si>
  <si>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</si>
  <si>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</si>
  <si>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</si>
  <si>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</si>
  <si>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</si>
  <si>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</si>
  <si>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</si>
  <si>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</si>
  <si>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</si>
  <si>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</si>
  <si>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</si>
  <si>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</si>
  <si>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</si>
  <si>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</si>
  <si>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</si>
  <si>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</si>
  <si>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</si>
  <si>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</si>
  <si>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</si>
  <si>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</si>
  <si>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</si>
  <si>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</si>
  <si>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</si>
  <si>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</si>
  <si>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</si>
  <si>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</si>
  <si>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</si>
  <si>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</si>
  <si>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</si>
  <si>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</si>
  <si>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</si>
  <si>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</si>
  <si>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</si>
  <si>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</si>
  <si>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</si>
  <si>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</si>
  <si>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</si>
  <si>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</si>
  <si>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</si>
  <si>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</si>
  <si>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</si>
  <si>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</si>
  <si>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</si>
  <si>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</si>
  <si>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</si>
  <si>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</si>
  <si>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</si>
  <si>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</si>
  <si>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</si>
  <si>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</si>
  <si>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</si>
  <si>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</si>
  <si>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</si>
  <si>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</si>
  <si>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</si>
  <si>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</si>
  <si>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</si>
  <si>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</si>
  <si>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</si>
  <si>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</si>
  <si>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</si>
  <si>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</si>
  <si>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</si>
  <si>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</si>
  <si>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</si>
  <si>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</si>
  <si>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</si>
  <si>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</si>
  <si>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</si>
  <si>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</si>
  <si>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</si>
  <si>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</si>
  <si>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</si>
  <si>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</si>
  <si>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</si>
  <si>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</si>
  <si>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</si>
  <si>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</si>
  <si>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</si>
  <si>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</si>
  <si>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</si>
  <si>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</si>
  <si>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</si>
  <si>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</si>
  <si>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</si>
  <si>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</si>
  <si>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</si>
  <si>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</si>
  <si>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</si>
  <si>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</si>
  <si>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</si>
  <si>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</si>
  <si>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</si>
  <si>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</si>
  <si>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</si>
  <si>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</si>
  <si>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</si>
  <si>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</si>
  <si>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</si>
  <si>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</si>
  <si>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</si>
  <si>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</si>
  <si>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</si>
  <si>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</si>
  <si>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</si>
  <si>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</si>
  <si>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</si>
  <si>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</si>
  <si>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</si>
  <si>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</si>
  <si>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</si>
  <si>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</si>
  <si>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</si>
  <si>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</si>
  <si>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</si>
  <si>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</si>
  <si>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</si>
  <si>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</si>
  <si>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</si>
  <si>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</si>
  <si>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</si>
  <si>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</si>
  <si>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</si>
  <si>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</si>
  <si>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</si>
  <si>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</si>
  <si>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</si>
  <si>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</si>
  <si>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</si>
  <si>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</si>
  <si>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</si>
  <si>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</si>
  <si>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</si>
  <si>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</si>
  <si>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</si>
  <si>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</si>
  <si>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</si>
  <si>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</si>
  <si>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</si>
  <si>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</si>
  <si>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</si>
  <si>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</si>
  <si>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</si>
  <si>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</si>
  <si>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</si>
  <si>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</si>
  <si>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</si>
  <si>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</si>
  <si>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</si>
  <si>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</si>
  <si>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</si>
  <si>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</si>
  <si>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</si>
  <si>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</si>
  <si>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</si>
  <si>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</si>
  <si>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</si>
  <si>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</si>
  <si>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</si>
  <si>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</si>
  <si>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</si>
  <si>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</si>
  <si>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</si>
  <si>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</si>
  <si>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</si>
  <si>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</si>
  <si>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</si>
  <si>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</si>
  <si>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</si>
  <si>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</si>
  <si>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</si>
  <si>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</si>
  <si>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</si>
  <si>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</si>
  <si>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</si>
  <si>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</si>
  <si>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</si>
  <si>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</si>
  <si>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</si>
  <si>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</si>
  <si>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</si>
  <si>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</si>
  <si>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</si>
  <si>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</si>
  <si>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</si>
  <si>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</si>
  <si>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</si>
  <si>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</si>
  <si>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</si>
  <si>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</si>
  <si>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</si>
  <si>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</si>
  <si>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</si>
  <si>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</si>
  <si>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</si>
  <si>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</si>
  <si>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</si>
  <si>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</si>
  <si>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</si>
  <si>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</si>
  <si>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</si>
  <si>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</si>
  <si>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</si>
  <si>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</si>
  <si>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</si>
  <si>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A1:A108</t>
  </si>
  <si>
    <t>2014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</si>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</sst>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169" fontId="0" fillId="0" borderId="0" xfId="0" applyNumberFormat="1" applyFill="1" applyBorder="1" applyAlignment="1">
      <alignment horizontal="right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1'!$G$7:$G$124</c:f>
              <c:numCache>
                <c:formatCode>0.0</c:formatCode>
                <c:ptCount val="118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1'!$H$7:$H$124</c:f>
              <c:numCache>
                <c:formatCode>0.0</c:formatCode>
                <c:ptCount val="118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1'!$I$7:$I$124</c:f>
              <c:numCache>
                <c:formatCode>0.0</c:formatCode>
                <c:ptCount val="118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1'!$J$7:$J$124</c:f>
              <c:numCache>
                <c:formatCode>0.0</c:formatCode>
                <c:ptCount val="118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34944"/>
        <c:axId val="133632768"/>
      </c:lineChart>
      <c:dateAx>
        <c:axId val="13243494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6327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3632768"/>
        <c:scaling>
          <c:orientation val="minMax"/>
          <c:max val="45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43494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1'!$B$19:$B$124</c:f>
              <c:numCache>
                <c:formatCode>#,#00</c:formatCode>
                <c:ptCount val="106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15.911833992965072</c:v>
                </c:pt>
                <c:pt idx="61">
                  <c:v>16.240271690980833</c:v>
                </c:pt>
                <c:pt idx="62">
                  <c:v>16.926108453098053</c:v>
                </c:pt>
                <c:pt idx="63">
                  <c:v>16.60369835011241</c:v>
                </c:pt>
                <c:pt idx="64">
                  <c:v>17.101473198999557</c:v>
                </c:pt>
                <c:pt idx="65">
                  <c:v>17.778368799612323</c:v>
                </c:pt>
                <c:pt idx="66">
                  <c:v>17.357014853357072</c:v>
                </c:pt>
                <c:pt idx="67">
                  <c:v>16.353560307573616</c:v>
                </c:pt>
                <c:pt idx="68">
                  <c:v>14.547131815854925</c:v>
                </c:pt>
                <c:pt idx="69">
                  <c:v>14.321012411702853</c:v>
                </c:pt>
                <c:pt idx="70">
                  <c:v>14.426243600099454</c:v>
                </c:pt>
                <c:pt idx="71">
                  <c:v>14.12688063607979</c:v>
                </c:pt>
                <c:pt idx="72">
                  <c:v>12.873185555927449</c:v>
                </c:pt>
                <c:pt idx="73">
                  <c:v>12.887861455173379</c:v>
                </c:pt>
                <c:pt idx="74">
                  <c:v>11.733061302700946</c:v>
                </c:pt>
                <c:pt idx="75">
                  <c:v>10.77172953509023</c:v>
                </c:pt>
                <c:pt idx="76">
                  <c:v>9.8147731060618923</c:v>
                </c:pt>
                <c:pt idx="77">
                  <c:v>9.4013432590260635</c:v>
                </c:pt>
                <c:pt idx="78">
                  <c:v>9.8928127233365899</c:v>
                </c:pt>
                <c:pt idx="79">
                  <c:v>11.054962737378631</c:v>
                </c:pt>
                <c:pt idx="80">
                  <c:v>10.620346188126859</c:v>
                </c:pt>
                <c:pt idx="81">
                  <c:v>10.00800289687507</c:v>
                </c:pt>
                <c:pt idx="82">
                  <c:v>10.472876357663367</c:v>
                </c:pt>
                <c:pt idx="83">
                  <c:v>9.8351458246143721</c:v>
                </c:pt>
                <c:pt idx="84">
                  <c:v>11.017268558125764</c:v>
                </c:pt>
                <c:pt idx="85">
                  <c:v>10.4818536690467</c:v>
                </c:pt>
                <c:pt idx="86">
                  <c:v>9.0214769197845612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1184"/>
        <c:axId val="134222976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</c:numCache>
            </c:numRef>
          </c:cat>
          <c:val>
            <c:numRef>
              <c:f>'Base gráficos 2'!$B$19:$B$124</c:f>
              <c:numCache>
                <c:formatCode>#,#00</c:formatCode>
                <c:ptCount val="106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0.99844670668404945</c:v>
                </c:pt>
                <c:pt idx="61">
                  <c:v>0.67032978233918072</c:v>
                </c:pt>
                <c:pt idx="62">
                  <c:v>1.8688010338201195</c:v>
                </c:pt>
                <c:pt idx="63">
                  <c:v>1.0580524181412159</c:v>
                </c:pt>
                <c:pt idx="64">
                  <c:v>2.1777519968277517</c:v>
                </c:pt>
                <c:pt idx="65">
                  <c:v>1.2608535335554905</c:v>
                </c:pt>
                <c:pt idx="66">
                  <c:v>-2.746533112627958E-2</c:v>
                </c:pt>
                <c:pt idx="67">
                  <c:v>5.4205886068970699E-2</c:v>
                </c:pt>
                <c:pt idx="68">
                  <c:v>0.9609505428140892</c:v>
                </c:pt>
                <c:pt idx="69">
                  <c:v>1.1949693373875476</c:v>
                </c:pt>
                <c:pt idx="70">
                  <c:v>1.7356776579241711</c:v>
                </c:pt>
                <c:pt idx="71">
                  <c:v>1.3584652861376583</c:v>
                </c:pt>
                <c:pt idx="72">
                  <c:v>-0.11103122729154791</c:v>
                </c:pt>
                <c:pt idx="73">
                  <c:v>0.68341905247596912</c:v>
                </c:pt>
                <c:pt idx="74">
                  <c:v>0.82672170438972614</c:v>
                </c:pt>
                <c:pt idx="75">
                  <c:v>0.18856656471743349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-0.50603109791654788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6304"/>
        <c:axId val="134224512"/>
      </c:lineChart>
      <c:dateAx>
        <c:axId val="13422118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222976"/>
        <c:crosses val="autoZero"/>
        <c:auto val="0"/>
        <c:lblOffset val="100"/>
        <c:baseTimeUnit val="months"/>
        <c:majorUnit val="4"/>
        <c:majorTimeUnit val="months"/>
      </c:dateAx>
      <c:valAx>
        <c:axId val="13422297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221184"/>
        <c:crosses val="autoZero"/>
        <c:crossBetween val="midCat"/>
        <c:majorUnit val="4"/>
      </c:valAx>
      <c:valAx>
        <c:axId val="134224512"/>
        <c:scaling>
          <c:orientation val="minMax"/>
          <c:max val="3"/>
          <c:min val="-1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4226304"/>
        <c:crosses val="max"/>
        <c:crossBetween val="between"/>
        <c:majorUnit val="1"/>
      </c:valAx>
      <c:dateAx>
        <c:axId val="13422630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342245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1'!$E$19:$E$124</c:f>
              <c:numCache>
                <c:formatCode>#,#00</c:formatCode>
                <c:ptCount val="106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17.367214764393182</c:v>
                </c:pt>
                <c:pt idx="61">
                  <c:v>15.729348733939744</c:v>
                </c:pt>
                <c:pt idx="62">
                  <c:v>15.531903244831071</c:v>
                </c:pt>
                <c:pt idx="63">
                  <c:v>17.825094980350315</c:v>
                </c:pt>
                <c:pt idx="64">
                  <c:v>23.03168363836572</c:v>
                </c:pt>
                <c:pt idx="65">
                  <c:v>22.189943622983051</c:v>
                </c:pt>
                <c:pt idx="66">
                  <c:v>16.608365352964412</c:v>
                </c:pt>
                <c:pt idx="67">
                  <c:v>16.080273027311833</c:v>
                </c:pt>
                <c:pt idx="68">
                  <c:v>0.32441582795624413</c:v>
                </c:pt>
                <c:pt idx="69">
                  <c:v>5.3028273060886022</c:v>
                </c:pt>
                <c:pt idx="70">
                  <c:v>1.3854293282091987</c:v>
                </c:pt>
                <c:pt idx="71">
                  <c:v>5.8853312202099346</c:v>
                </c:pt>
                <c:pt idx="72">
                  <c:v>12.581421921729927</c:v>
                </c:pt>
                <c:pt idx="73">
                  <c:v>12.259796342747748</c:v>
                </c:pt>
                <c:pt idx="74">
                  <c:v>9.8540784019095327</c:v>
                </c:pt>
                <c:pt idx="75">
                  <c:v>9.6686401363545116</c:v>
                </c:pt>
                <c:pt idx="76">
                  <c:v>6.6982561251555524</c:v>
                </c:pt>
                <c:pt idx="77">
                  <c:v>11.627699676599448</c:v>
                </c:pt>
                <c:pt idx="78">
                  <c:v>17.66324153216685</c:v>
                </c:pt>
                <c:pt idx="79">
                  <c:v>12.924569089507116</c:v>
                </c:pt>
                <c:pt idx="80">
                  <c:v>9.592337992023829</c:v>
                </c:pt>
                <c:pt idx="81">
                  <c:v>9.1932437973947287</c:v>
                </c:pt>
                <c:pt idx="82">
                  <c:v>12.240031354580168</c:v>
                </c:pt>
                <c:pt idx="83">
                  <c:v>7.643802031059721</c:v>
                </c:pt>
                <c:pt idx="84">
                  <c:v>13.008627968608224</c:v>
                </c:pt>
                <c:pt idx="85">
                  <c:v>12.306941074646957</c:v>
                </c:pt>
                <c:pt idx="86">
                  <c:v>7.1410518218534946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91840"/>
        <c:axId val="134293376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</c:numCache>
            </c:numRef>
          </c:cat>
          <c:val>
            <c:numRef>
              <c:f>'Base gráficos 2'!$E$19:$E$124</c:f>
              <c:numCache>
                <c:formatCode>#,#00</c:formatCode>
                <c:ptCount val="106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-7.23417646152771</c:v>
                </c:pt>
                <c:pt idx="61">
                  <c:v>1.42412667562472</c:v>
                </c:pt>
                <c:pt idx="62">
                  <c:v>4.5184749749657129</c:v>
                </c:pt>
                <c:pt idx="63">
                  <c:v>3.0085275639814029</c:v>
                </c:pt>
                <c:pt idx="64">
                  <c:v>11.316102835446529</c:v>
                </c:pt>
                <c:pt idx="65">
                  <c:v>-3.023335202251161</c:v>
                </c:pt>
                <c:pt idx="66">
                  <c:v>-2.3404905605815145</c:v>
                </c:pt>
                <c:pt idx="67">
                  <c:v>3.1947785278336909</c:v>
                </c:pt>
                <c:pt idx="68">
                  <c:v>-2.0728038259712633</c:v>
                </c:pt>
                <c:pt idx="69">
                  <c:v>-0.66582167862127051</c:v>
                </c:pt>
                <c:pt idx="70">
                  <c:v>0.22538328363536664</c:v>
                </c:pt>
                <c:pt idx="71">
                  <c:v>-1.4485482691527665</c:v>
                </c:pt>
                <c:pt idx="72">
                  <c:v>-1.3677513273137407</c:v>
                </c:pt>
                <c:pt idx="73">
                  <c:v>1.1343755523222541</c:v>
                </c:pt>
                <c:pt idx="74">
                  <c:v>2.2786528962882073</c:v>
                </c:pt>
                <c:pt idx="75">
                  <c:v>2.8346448737188013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-2.4259556410945748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00800"/>
        <c:axId val="134294912"/>
      </c:lineChart>
      <c:dateAx>
        <c:axId val="134291840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293376"/>
        <c:crosses val="autoZero"/>
        <c:auto val="0"/>
        <c:lblOffset val="100"/>
        <c:baseTimeUnit val="months"/>
        <c:majorUnit val="4"/>
        <c:majorTimeUnit val="months"/>
      </c:dateAx>
      <c:valAx>
        <c:axId val="134293376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291840"/>
        <c:crosses val="autoZero"/>
        <c:crossBetween val="midCat"/>
        <c:majorUnit val="10"/>
      </c:valAx>
      <c:valAx>
        <c:axId val="134294912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4300800"/>
        <c:crosses val="max"/>
        <c:crossBetween val="between"/>
        <c:majorUnit val="8"/>
      </c:valAx>
      <c:dateAx>
        <c:axId val="1343008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342949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1'!$D$19:$D$124</c:f>
              <c:numCache>
                <c:formatCode>0.0</c:formatCode>
                <c:ptCount val="106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12.765775683884712</c:v>
                </c:pt>
                <c:pt idx="61">
                  <c:v>12.82149959847149</c:v>
                </c:pt>
                <c:pt idx="62">
                  <c:v>12.863688810817138</c:v>
                </c:pt>
                <c:pt idx="63">
                  <c:v>12.603150529816858</c:v>
                </c:pt>
                <c:pt idx="64">
                  <c:v>12.317496482761285</c:v>
                </c:pt>
                <c:pt idx="65">
                  <c:v>11.972170720233734</c:v>
                </c:pt>
                <c:pt idx="66">
                  <c:v>11.406169049521935</c:v>
                </c:pt>
                <c:pt idx="67">
                  <c:v>11.263214823586836</c:v>
                </c:pt>
                <c:pt idx="68">
                  <c:v>11.186938588896638</c:v>
                </c:pt>
                <c:pt idx="69">
                  <c:v>11.516184280287533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10.584707160025658</c:v>
                </c:pt>
                <c:pt idx="73">
                  <c:v>10.598185470478356</c:v>
                </c:pt>
                <c:pt idx="74">
                  <c:v>10.51437280640404</c:v>
                </c:pt>
                <c:pt idx="75">
                  <c:v>10.638889814354329</c:v>
                </c:pt>
                <c:pt idx="76">
                  <c:v>10.285565800149229</c:v>
                </c:pt>
                <c:pt idx="77">
                  <c:v>10.078986281408774</c:v>
                </c:pt>
                <c:pt idx="78">
                  <c:v>10.807024562067923</c:v>
                </c:pt>
                <c:pt idx="79">
                  <c:v>11.129304281877481</c:v>
                </c:pt>
                <c:pt idx="80">
                  <c:v>11.390851928812111</c:v>
                </c:pt>
                <c:pt idx="81">
                  <c:v>11.319330342254162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12.799711281386266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0624"/>
        <c:axId val="134344704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2'!$D$19:$D$124</c:f>
              <c:numCache>
                <c:formatCode>0.0</c:formatCode>
                <c:ptCount val="106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0.94197574593329136</c:v>
                </c:pt>
                <c:pt idx="61">
                  <c:v>0.82767974255774845</c:v>
                </c:pt>
                <c:pt idx="62">
                  <c:v>1.0418646950670905</c:v>
                </c:pt>
                <c:pt idx="63">
                  <c:v>0.85836776181548657</c:v>
                </c:pt>
                <c:pt idx="64">
                  <c:v>0.77130209959281615</c:v>
                </c:pt>
                <c:pt idx="65">
                  <c:v>0.86690280892194949</c:v>
                </c:pt>
                <c:pt idx="66">
                  <c:v>0.38474294832082023</c:v>
                </c:pt>
                <c:pt idx="67">
                  <c:v>0.70011184071034904</c:v>
                </c:pt>
                <c:pt idx="68">
                  <c:v>0.71919931148009653</c:v>
                </c:pt>
                <c:pt idx="69">
                  <c:v>1.2276714203002541</c:v>
                </c:pt>
                <c:pt idx="70">
                  <c:v>1.3530457892877195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0.96529392831259031</c:v>
                </c:pt>
                <c:pt idx="75">
                  <c:v>0.9720053083312763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1.2352285833573404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7776"/>
        <c:axId val="134346240"/>
      </c:lineChart>
      <c:dateAx>
        <c:axId val="13433062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344704"/>
        <c:crosses val="autoZero"/>
        <c:auto val="0"/>
        <c:lblOffset val="100"/>
        <c:baseTimeUnit val="months"/>
        <c:majorUnit val="4"/>
        <c:majorTimeUnit val="months"/>
      </c:dateAx>
      <c:valAx>
        <c:axId val="134344704"/>
        <c:scaling>
          <c:orientation val="minMax"/>
          <c:max val="13.5"/>
          <c:min val="9.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330624"/>
        <c:crosses val="autoZero"/>
        <c:crossBetween val="midCat"/>
        <c:majorUnit val="1"/>
      </c:valAx>
      <c:valAx>
        <c:axId val="134346240"/>
        <c:scaling>
          <c:orientation val="minMax"/>
          <c:max val="1.6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4347776"/>
        <c:crosses val="max"/>
        <c:crossBetween val="between"/>
        <c:majorUnit val="0.4"/>
      </c:valAx>
      <c:dateAx>
        <c:axId val="1343477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343462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29345454545459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1'!$Y$19:$Y$124</c:f>
              <c:numCache>
                <c:formatCode>#,#00</c:formatCode>
                <c:ptCount val="106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2.483770068326109</c:v>
                </c:pt>
                <c:pt idx="85">
                  <c:v>2.5750016127948925</c:v>
                </c:pt>
                <c:pt idx="86">
                  <c:v>2.3886621925757137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1'!$Z$19:$Z$124</c:f>
              <c:numCache>
                <c:formatCode>#,#00</c:formatCode>
                <c:ptCount val="106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4.9125570839089034</c:v>
                </c:pt>
                <c:pt idx="85">
                  <c:v>5.3363230510386357</c:v>
                </c:pt>
                <c:pt idx="86">
                  <c:v>5.1057601879152328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1'!$AA$19:$AA$124</c:f>
              <c:numCache>
                <c:formatCode>#,#00</c:formatCode>
                <c:ptCount val="106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4.7111821471594482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3.1647571732534585</c:v>
                </c:pt>
                <c:pt idx="85">
                  <c:v>4.4456279911828629</c:v>
                </c:pt>
                <c:pt idx="86">
                  <c:v>3.5184119863070595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34378624"/>
        <c:axId val="134380160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'Base gráficos 1'!$AB$19:$AB$124</c:f>
              <c:numCache>
                <c:formatCode>#,#00</c:formatCode>
                <c:ptCount val="106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13.65493761065612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10.56108432548848</c:v>
                </c:pt>
                <c:pt idx="85">
                  <c:v>12.356952655016414</c:v>
                </c:pt>
                <c:pt idx="86">
                  <c:v>11.012834366798003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8624"/>
        <c:axId val="134380160"/>
      </c:lineChart>
      <c:dateAx>
        <c:axId val="13437862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38016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380160"/>
        <c:scaling>
          <c:orientation val="minMax"/>
          <c:max val="1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378624"/>
        <c:crosses val="autoZero"/>
        <c:crossBetween val="between"/>
        <c:majorUnit val="3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3575959595960001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1'!$AO$19:$AO$124</c:f>
              <c:numCache>
                <c:formatCode>#,#00</c:formatCode>
                <c:ptCount val="106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0.5444447032557661</c:v>
                </c:pt>
                <c:pt idx="85">
                  <c:v>0.9326630780699745</c:v>
                </c:pt>
                <c:pt idx="86">
                  <c:v>1.1901299627061919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1'!$AM$19:$AM$124</c:f>
              <c:numCache>
                <c:formatCode>#,#00</c:formatCode>
                <c:ptCount val="106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4.7604885660344118</c:v>
                </c:pt>
                <c:pt idx="73">
                  <c:v>5.3451324248813199</c:v>
                </c:pt>
                <c:pt idx="74">
                  <c:v>5.2189583620334838</c:v>
                </c:pt>
                <c:pt idx="75">
                  <c:v>4.9866628671872499</c:v>
                </c:pt>
                <c:pt idx="76">
                  <c:v>5.1662777238114943</c:v>
                </c:pt>
                <c:pt idx="77">
                  <c:v>5.879935226902429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7.6597425761342555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7.831996012325293</c:v>
                </c:pt>
                <c:pt idx="85">
                  <c:v>7.8277108925104049</c:v>
                </c:pt>
                <c:pt idx="86">
                  <c:v>7.1471093380125534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1'!$AN$19:$AN$124</c:f>
              <c:numCache>
                <c:formatCode>#,#00</c:formatCode>
                <c:ptCount val="106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1.7161224618366733</c:v>
                </c:pt>
                <c:pt idx="85">
                  <c:v>1.9726743042986623</c:v>
                </c:pt>
                <c:pt idx="86">
                  <c:v>1.8724829120102386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1'!$AP$19:$AP$124</c:f>
              <c:numCache>
                <c:formatCode>#,#00</c:formatCode>
                <c:ptCount val="106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1.4734928162372956</c:v>
                </c:pt>
                <c:pt idx="85">
                  <c:v>1.6296455237890017</c:v>
                </c:pt>
                <c:pt idx="86">
                  <c:v>1.5162613380462275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1'!$AQ$19:$AQ$124</c:f>
              <c:numCache>
                <c:formatCode>#,#00</c:formatCode>
                <c:ptCount val="106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-0.48469682851484619</c:v>
                </c:pt>
                <c:pt idx="85">
                  <c:v>-0.4620153250909218</c:v>
                </c:pt>
                <c:pt idx="86">
                  <c:v>-0.53670597488175142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1'!$AR$19:$AR$124</c:f>
              <c:numCache>
                <c:formatCode>#,#00</c:formatCode>
                <c:ptCount val="106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-3.5838107997253774E-2</c:v>
                </c:pt>
                <c:pt idx="85">
                  <c:v>-4.2072539616535065E-2</c:v>
                </c:pt>
                <c:pt idx="86">
                  <c:v>-3.1201108558325169E-2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1'!$AS$19:$AS$124</c:f>
              <c:numCache>
                <c:formatCode>#,#00</c:formatCode>
                <c:ptCount val="106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0.87509219279615014</c:v>
                </c:pt>
                <c:pt idx="85">
                  <c:v>0.87881248375445453</c:v>
                </c:pt>
                <c:pt idx="86">
                  <c:v>0.98045976239736732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1'!$AX$19:$AX$124</c:f>
              <c:numCache>
                <c:formatCode>#,#00</c:formatCode>
                <c:ptCount val="106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0.14206835261300996</c:v>
                </c:pt>
                <c:pt idx="85">
                  <c:v>8.805941870415937E-2</c:v>
                </c:pt>
                <c:pt idx="86">
                  <c:v>-9.2234927933937866E-2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1'!$AY$19:$AY$124</c:f>
              <c:numCache>
                <c:formatCode>#,#00</c:formatCode>
                <c:ptCount val="106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2.1688101383776387E-2</c:v>
                </c:pt>
                <c:pt idx="83">
                  <c:v>3.0447687935495609E-2</c:v>
                </c:pt>
                <c:pt idx="84">
                  <c:v>-1.9429830560303491E-3</c:v>
                </c:pt>
                <c:pt idx="85">
                  <c:v>2.4513678894931699E-2</c:v>
                </c:pt>
                <c:pt idx="86">
                  <c:v>2.8029088818641718E-2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34850816"/>
        <c:axId val="134860800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1'!$AZ$19:$AZ$124</c:f>
              <c:numCache>
                <c:formatCode>#,#00</c:formatCode>
                <c:ptCount val="106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6.080799156170059</c:v>
                </c:pt>
                <c:pt idx="73">
                  <c:v>6.6544915582905588</c:v>
                </c:pt>
                <c:pt idx="74">
                  <c:v>6.385925060765544</c:v>
                </c:pt>
                <c:pt idx="75">
                  <c:v>6.5837423104320152</c:v>
                </c:pt>
                <c:pt idx="76">
                  <c:v>7.5806118440456771</c:v>
                </c:pt>
                <c:pt idx="77">
                  <c:v>9.0384939063977914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13.631414671890241</c:v>
                </c:pt>
                <c:pt idx="81">
                  <c:v>12.433964297195162</c:v>
                </c:pt>
                <c:pt idx="82">
                  <c:v>12.963056529328838</c:v>
                </c:pt>
                <c:pt idx="83">
                  <c:v>13.891781541050136</c:v>
                </c:pt>
                <c:pt idx="84">
                  <c:v>12.060738619496064</c:v>
                </c:pt>
                <c:pt idx="85">
                  <c:v>12.849991515314116</c:v>
                </c:pt>
                <c:pt idx="86">
                  <c:v>12.074330390617177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0816"/>
        <c:axId val="134860800"/>
      </c:lineChart>
      <c:dateAx>
        <c:axId val="134850816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8608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86080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85081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29345454545459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1'!$AC$19:$AC$124</c:f>
              <c:numCache>
                <c:formatCode>#,#00</c:formatCode>
                <c:ptCount val="106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3.5738293565254162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2.8635238367880103</c:v>
                </c:pt>
                <c:pt idx="85">
                  <c:v>3.2866905576117094</c:v>
                </c:pt>
                <c:pt idx="86">
                  <c:v>2.9374980582541981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1'!$AD$19:$AD$124</c:f>
              <c:numCache>
                <c:formatCode>#,#00</c:formatCode>
                <c:ptCount val="106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9.6551437238836915</c:v>
                </c:pt>
                <c:pt idx="85">
                  <c:v>9.6636202475640456</c:v>
                </c:pt>
                <c:pt idx="86">
                  <c:v>7.8714460851552461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1'!$AE$19:$AE$124</c:f>
              <c:numCache>
                <c:formatCode>#,#00</c:formatCode>
                <c:ptCount val="106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0.22199430799600847</c:v>
                </c:pt>
                <c:pt idx="85">
                  <c:v>0.24159222647896986</c:v>
                </c:pt>
                <c:pt idx="86">
                  <c:v>0.25020884233593182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1'!$AJ$19:$AJ$124</c:f>
              <c:numCache>
                <c:formatCode>#,#00</c:formatCode>
                <c:ptCount val="106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-1.7486240214678043E-2</c:v>
                </c:pt>
                <c:pt idx="73">
                  <c:v>7.2655027627458263E-2</c:v>
                </c:pt>
                <c:pt idx="74">
                  <c:v>-0.48641815125963894</c:v>
                </c:pt>
                <c:pt idx="75">
                  <c:v>-0.25047366973072543</c:v>
                </c:pt>
                <c:pt idx="76">
                  <c:v>0.16328230729242224</c:v>
                </c:pt>
                <c:pt idx="77">
                  <c:v>0.10139037031223379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0.44912614688050495</c:v>
                </c:pt>
                <c:pt idx="85">
                  <c:v>5.3401500256291902E-2</c:v>
                </c:pt>
                <c:pt idx="86">
                  <c:v>1.0010237898394008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1'!$AK$19:$AK$124</c:f>
              <c:numCache>
                <c:formatCode>#,#00</c:formatCode>
                <c:ptCount val="106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2.3052126240563227E-3</c:v>
                </c:pt>
                <c:pt idx="85">
                  <c:v>3.1504489070485892E-2</c:v>
                </c:pt>
                <c:pt idx="86">
                  <c:v>3.3528196845957287E-2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34569344"/>
        <c:axId val="134579328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1'!$AL$19:$AL$124</c:f>
              <c:numCache>
                <c:formatCode>#,#00</c:formatCode>
                <c:ptCount val="106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8.1769375365189774</c:v>
                </c:pt>
                <c:pt idx="73">
                  <c:v>9.2900692620449661</c:v>
                </c:pt>
                <c:pt idx="74">
                  <c:v>9.052402120111978</c:v>
                </c:pt>
                <c:pt idx="75">
                  <c:v>8.5981461190846318</c:v>
                </c:pt>
                <c:pt idx="76">
                  <c:v>8.8481568034089975</c:v>
                </c:pt>
                <c:pt idx="77">
                  <c:v>10.014747810182342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13.011846363920526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13.192093228172254</c:v>
                </c:pt>
                <c:pt idx="85">
                  <c:v>13.276809020981474</c:v>
                </c:pt>
                <c:pt idx="86">
                  <c:v>12.093704972430757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9344"/>
        <c:axId val="134579328"/>
      </c:lineChart>
      <c:dateAx>
        <c:axId val="13456934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5793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579328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569344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</c:numCache>
            </c:numRef>
          </c:cat>
          <c:val>
            <c:numRef>
              <c:f>'Base gráficos 1'!$D$8:$D$124</c:f>
              <c:numCache>
                <c:formatCode>0.0</c:formatCode>
                <c:ptCount val="117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12.765775683884712</c:v>
                </c:pt>
                <c:pt idx="72">
                  <c:v>12.82149959847149</c:v>
                </c:pt>
                <c:pt idx="73">
                  <c:v>12.863688810817138</c:v>
                </c:pt>
                <c:pt idx="74">
                  <c:v>12.603150529816858</c:v>
                </c:pt>
                <c:pt idx="75">
                  <c:v>12.317496482761285</c:v>
                </c:pt>
                <c:pt idx="76">
                  <c:v>11.972170720233734</c:v>
                </c:pt>
                <c:pt idx="77">
                  <c:v>11.406169049521935</c:v>
                </c:pt>
                <c:pt idx="78">
                  <c:v>11.263214823586836</c:v>
                </c:pt>
                <c:pt idx="79">
                  <c:v>11.186938588896638</c:v>
                </c:pt>
                <c:pt idx="80">
                  <c:v>11.516184280287533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10.584707160025658</c:v>
                </c:pt>
                <c:pt idx="84">
                  <c:v>10.598185470478356</c:v>
                </c:pt>
                <c:pt idx="85">
                  <c:v>10.51437280640404</c:v>
                </c:pt>
                <c:pt idx="86">
                  <c:v>10.638889814354329</c:v>
                </c:pt>
                <c:pt idx="87">
                  <c:v>10.285565800149229</c:v>
                </c:pt>
                <c:pt idx="88">
                  <c:v>10.078986281408774</c:v>
                </c:pt>
                <c:pt idx="89">
                  <c:v>10.807024562067923</c:v>
                </c:pt>
                <c:pt idx="90">
                  <c:v>11.129304281877481</c:v>
                </c:pt>
                <c:pt idx="91">
                  <c:v>11.390851928812111</c:v>
                </c:pt>
                <c:pt idx="92">
                  <c:v>11.319330342254162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12.799711281386266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</c:numCache>
            </c:numRef>
          </c:cat>
          <c:val>
            <c:numRef>
              <c:f>'Base gráficos 1'!$B$8:$B$124</c:f>
              <c:numCache>
                <c:formatCode>0.0</c:formatCode>
                <c:ptCount val="117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15.911833992965072</c:v>
                </c:pt>
                <c:pt idx="72">
                  <c:v>16.240271690980833</c:v>
                </c:pt>
                <c:pt idx="73">
                  <c:v>16.926108453098053</c:v>
                </c:pt>
                <c:pt idx="74">
                  <c:v>16.60369835011241</c:v>
                </c:pt>
                <c:pt idx="75">
                  <c:v>17.101473198999557</c:v>
                </c:pt>
                <c:pt idx="76">
                  <c:v>17.778368799612323</c:v>
                </c:pt>
                <c:pt idx="77">
                  <c:v>17.357014853357072</c:v>
                </c:pt>
                <c:pt idx="78">
                  <c:v>16.353560307573616</c:v>
                </c:pt>
                <c:pt idx="79">
                  <c:v>14.547131815854925</c:v>
                </c:pt>
                <c:pt idx="80">
                  <c:v>14.321012411702853</c:v>
                </c:pt>
                <c:pt idx="81">
                  <c:v>14.426243600099454</c:v>
                </c:pt>
                <c:pt idx="82">
                  <c:v>14.12688063607979</c:v>
                </c:pt>
                <c:pt idx="83">
                  <c:v>12.873185555927449</c:v>
                </c:pt>
                <c:pt idx="84">
                  <c:v>12.887861455173379</c:v>
                </c:pt>
                <c:pt idx="85">
                  <c:v>11.733061302700946</c:v>
                </c:pt>
                <c:pt idx="86">
                  <c:v>10.77172953509023</c:v>
                </c:pt>
                <c:pt idx="87">
                  <c:v>9.8147731060618923</c:v>
                </c:pt>
                <c:pt idx="88">
                  <c:v>9.4013432590260635</c:v>
                </c:pt>
                <c:pt idx="89">
                  <c:v>9.8928127233365899</c:v>
                </c:pt>
                <c:pt idx="90">
                  <c:v>11.054962737378631</c:v>
                </c:pt>
                <c:pt idx="91">
                  <c:v>10.620346188126859</c:v>
                </c:pt>
                <c:pt idx="92">
                  <c:v>10.00800289687507</c:v>
                </c:pt>
                <c:pt idx="93">
                  <c:v>10.472876357663367</c:v>
                </c:pt>
                <c:pt idx="94">
                  <c:v>9.8351458246143721</c:v>
                </c:pt>
                <c:pt idx="95">
                  <c:v>11.017268558125764</c:v>
                </c:pt>
                <c:pt idx="96">
                  <c:v>10.4818536690467</c:v>
                </c:pt>
                <c:pt idx="97">
                  <c:v>9.0214769197845612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</c:numCache>
            </c:numRef>
          </c:cat>
          <c:val>
            <c:numRef>
              <c:f>'Base gráficos 1'!$C$8:$C$124</c:f>
              <c:numCache>
                <c:formatCode>0.0</c:formatCode>
                <c:ptCount val="117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17.243628373664066</c:v>
                </c:pt>
                <c:pt idx="72">
                  <c:v>16.970955624196421</c:v>
                </c:pt>
                <c:pt idx="73">
                  <c:v>15.955980007815882</c:v>
                </c:pt>
                <c:pt idx="74">
                  <c:v>15.053279982913523</c:v>
                </c:pt>
                <c:pt idx="75">
                  <c:v>14.970362432029944</c:v>
                </c:pt>
                <c:pt idx="76">
                  <c:v>14.427674486855153</c:v>
                </c:pt>
                <c:pt idx="77">
                  <c:v>13.990203996619229</c:v>
                </c:pt>
                <c:pt idx="78">
                  <c:v>13.657751729642939</c:v>
                </c:pt>
                <c:pt idx="79">
                  <c:v>13.319415332209346</c:v>
                </c:pt>
                <c:pt idx="80">
                  <c:v>13.24621148042047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11.422716204095579</c:v>
                </c:pt>
                <c:pt idx="84">
                  <c:v>11.001522585020652</c:v>
                </c:pt>
                <c:pt idx="85">
                  <c:v>10.897134018271188</c:v>
                </c:pt>
                <c:pt idx="86">
                  <c:v>10.999970786178693</c:v>
                </c:pt>
                <c:pt idx="87">
                  <c:v>10.778913277553031</c:v>
                </c:pt>
                <c:pt idx="88">
                  <c:v>10.647731434681702</c:v>
                </c:pt>
                <c:pt idx="89">
                  <c:v>10.485660167524074</c:v>
                </c:pt>
                <c:pt idx="90">
                  <c:v>10.263818193477107</c:v>
                </c:pt>
                <c:pt idx="91">
                  <c:v>10.103639137539616</c:v>
                </c:pt>
                <c:pt idx="92">
                  <c:v>10.243643631552942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10.628315845894079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</c:numCache>
            </c:numRef>
          </c:cat>
          <c:val>
            <c:numRef>
              <c:f>'Base gráficos 1'!$F$8:$F$124</c:f>
              <c:numCache>
                <c:formatCode>0.0</c:formatCode>
                <c:ptCount val="117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15.41046539919806</c:v>
                </c:pt>
                <c:pt idx="72">
                  <c:v>15.45308765383831</c:v>
                </c:pt>
                <c:pt idx="73">
                  <c:v>15.713502917011283</c:v>
                </c:pt>
                <c:pt idx="74">
                  <c:v>15.543699419605034</c:v>
                </c:pt>
                <c:pt idx="75">
                  <c:v>16.185675977461727</c:v>
                </c:pt>
                <c:pt idx="76">
                  <c:v>16.326171398016683</c:v>
                </c:pt>
                <c:pt idx="77">
                  <c:v>15.450783860249402</c:v>
                </c:pt>
                <c:pt idx="78">
                  <c:v>14.777438492170617</c:v>
                </c:pt>
                <c:pt idx="79">
                  <c:v>12.304864722691505</c:v>
                </c:pt>
                <c:pt idx="80">
                  <c:v>12.75134598249879</c:v>
                </c:pt>
                <c:pt idx="81">
                  <c:v>12.321204802296279</c:v>
                </c:pt>
                <c:pt idx="82">
                  <c:v>12.388969761637128</c:v>
                </c:pt>
                <c:pt idx="83">
                  <c:v>12.130278156112738</c:v>
                </c:pt>
                <c:pt idx="84">
                  <c:v>12.065884746930237</c:v>
                </c:pt>
                <c:pt idx="85">
                  <c:v>11.196283473642126</c:v>
                </c:pt>
                <c:pt idx="86">
                  <c:v>10.679277222034472</c:v>
                </c:pt>
                <c:pt idx="87">
                  <c:v>9.7660467079056446</c:v>
                </c:pt>
                <c:pt idx="88">
                  <c:v>9.8922242286932942</c:v>
                </c:pt>
                <c:pt idx="89">
                  <c:v>10.813367313627481</c:v>
                </c:pt>
                <c:pt idx="90">
                  <c:v>11.135056438767549</c:v>
                </c:pt>
                <c:pt idx="91">
                  <c:v>10.655078986580776</c:v>
                </c:pt>
                <c:pt idx="92">
                  <c:v>10.278346846468949</c:v>
                </c:pt>
                <c:pt idx="93">
                  <c:v>10.678121011759018</c:v>
                </c:pt>
                <c:pt idx="94">
                  <c:v>10.084693538195651</c:v>
                </c:pt>
                <c:pt idx="95">
                  <c:v>11.427735915118859</c:v>
                </c:pt>
                <c:pt idx="96">
                  <c:v>11.139751956183687</c:v>
                </c:pt>
                <c:pt idx="97">
                  <c:v>9.95706084074979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32960"/>
        <c:axId val="1346344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</c:numCache>
            </c:numRef>
          </c:cat>
          <c:val>
            <c:numRef>
              <c:f>'Base gráficos 1'!$E$8:$E$124</c:f>
              <c:numCache>
                <c:formatCode>0.0</c:formatCode>
                <c:ptCount val="117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17.367214764393182</c:v>
                </c:pt>
                <c:pt idx="72">
                  <c:v>15.729348733939744</c:v>
                </c:pt>
                <c:pt idx="73">
                  <c:v>15.531903244831071</c:v>
                </c:pt>
                <c:pt idx="74">
                  <c:v>17.825094980350315</c:v>
                </c:pt>
                <c:pt idx="75">
                  <c:v>23.03168363836572</c:v>
                </c:pt>
                <c:pt idx="76">
                  <c:v>22.189943622983051</c:v>
                </c:pt>
                <c:pt idx="77">
                  <c:v>16.608365352964412</c:v>
                </c:pt>
                <c:pt idx="78">
                  <c:v>16.080273027311833</c:v>
                </c:pt>
                <c:pt idx="79">
                  <c:v>0.32441582795624413</c:v>
                </c:pt>
                <c:pt idx="80">
                  <c:v>5.3028273060886022</c:v>
                </c:pt>
                <c:pt idx="81">
                  <c:v>1.3854293282091987</c:v>
                </c:pt>
                <c:pt idx="82">
                  <c:v>5.8853312202099346</c:v>
                </c:pt>
                <c:pt idx="83">
                  <c:v>12.581421921729927</c:v>
                </c:pt>
                <c:pt idx="84">
                  <c:v>12.259796342747748</c:v>
                </c:pt>
                <c:pt idx="85">
                  <c:v>9.8540784019095327</c:v>
                </c:pt>
                <c:pt idx="86">
                  <c:v>9.6686401363545116</c:v>
                </c:pt>
                <c:pt idx="87">
                  <c:v>6.6982561251555524</c:v>
                </c:pt>
                <c:pt idx="88">
                  <c:v>11.627699676599448</c:v>
                </c:pt>
                <c:pt idx="89">
                  <c:v>17.66324153216685</c:v>
                </c:pt>
                <c:pt idx="90">
                  <c:v>12.924569089507116</c:v>
                </c:pt>
                <c:pt idx="91">
                  <c:v>9.592337992023829</c:v>
                </c:pt>
                <c:pt idx="92">
                  <c:v>9.1932437973947287</c:v>
                </c:pt>
                <c:pt idx="93">
                  <c:v>12.240031354580168</c:v>
                </c:pt>
                <c:pt idx="94">
                  <c:v>7.643802031059721</c:v>
                </c:pt>
                <c:pt idx="95">
                  <c:v>13.008627968608224</c:v>
                </c:pt>
                <c:pt idx="96">
                  <c:v>12.306941074646957</c:v>
                </c:pt>
                <c:pt idx="97">
                  <c:v>7.1410518218534946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6016"/>
        <c:axId val="134644480"/>
      </c:lineChart>
      <c:dateAx>
        <c:axId val="134632960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6344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63449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632960"/>
        <c:crosses val="autoZero"/>
        <c:crossBetween val="midCat"/>
        <c:majorUnit val="4"/>
        <c:minorUnit val="2"/>
      </c:valAx>
      <c:valAx>
        <c:axId val="134644480"/>
        <c:scaling>
          <c:orientation val="minMax"/>
          <c:max val="3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4646016"/>
        <c:crosses val="max"/>
        <c:crossBetween val="between"/>
        <c:majorUnit val="10"/>
        <c:minorUnit val="1.4"/>
      </c:valAx>
      <c:dateAx>
        <c:axId val="13464601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3464448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1'!$AB$7:$AB$124</c:f>
              <c:numCache>
                <c:formatCode>0.0</c:formatCode>
                <c:ptCount val="118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13.65493761065612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10.56108432548848</c:v>
                </c:pt>
                <c:pt idx="97">
                  <c:v>12.356952655016414</c:v>
                </c:pt>
                <c:pt idx="98">
                  <c:v>11.012834366798003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1'!$AL$7:$AL$124</c:f>
              <c:numCache>
                <c:formatCode>0.0</c:formatCode>
                <c:ptCount val="118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8.1769375365189774</c:v>
                </c:pt>
                <c:pt idx="85">
                  <c:v>9.2900692620449661</c:v>
                </c:pt>
                <c:pt idx="86">
                  <c:v>9.052402120111978</c:v>
                </c:pt>
                <c:pt idx="87">
                  <c:v>8.5981461190846318</c:v>
                </c:pt>
                <c:pt idx="88">
                  <c:v>8.8481568034089975</c:v>
                </c:pt>
                <c:pt idx="89">
                  <c:v>10.014747810182342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13.011846363920526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13.192093228172254</c:v>
                </c:pt>
                <c:pt idx="97">
                  <c:v>13.276809020981474</c:v>
                </c:pt>
                <c:pt idx="98">
                  <c:v>12.093704972430757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1'!$AZ$7:$AZ$124</c:f>
              <c:numCache>
                <c:formatCode>0.0</c:formatCode>
                <c:ptCount val="118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6.080799156170059</c:v>
                </c:pt>
                <c:pt idx="85">
                  <c:v>6.6544915582905588</c:v>
                </c:pt>
                <c:pt idx="86">
                  <c:v>6.385925060765544</c:v>
                </c:pt>
                <c:pt idx="87">
                  <c:v>6.5837423104320152</c:v>
                </c:pt>
                <c:pt idx="88">
                  <c:v>7.5806118440456771</c:v>
                </c:pt>
                <c:pt idx="89">
                  <c:v>9.0384939063977914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13.631414671890241</c:v>
                </c:pt>
                <c:pt idx="93">
                  <c:v>12.433964297195162</c:v>
                </c:pt>
                <c:pt idx="94">
                  <c:v>12.963056529328838</c:v>
                </c:pt>
                <c:pt idx="95">
                  <c:v>13.891781541050136</c:v>
                </c:pt>
                <c:pt idx="96">
                  <c:v>12.060738619496064</c:v>
                </c:pt>
                <c:pt idx="97">
                  <c:v>12.849991515314116</c:v>
                </c:pt>
                <c:pt idx="98">
                  <c:v>12.074330390617177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4032"/>
        <c:axId val="134694016"/>
      </c:lineChart>
      <c:dateAx>
        <c:axId val="134684032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6940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69401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684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3568"/>
        <c:axId val="134895104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6640"/>
        <c:axId val="134902528"/>
      </c:lineChart>
      <c:dateAx>
        <c:axId val="134893568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348951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489510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34893568"/>
        <c:crosses val="autoZero"/>
        <c:crossBetween val="midCat"/>
        <c:majorUnit val="3"/>
      </c:valAx>
      <c:dateAx>
        <c:axId val="13489664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34902528"/>
        <c:crosses val="autoZero"/>
        <c:auto val="1"/>
        <c:lblOffset val="100"/>
        <c:baseTimeUnit val="months"/>
      </c:dateAx>
      <c:valAx>
        <c:axId val="134902528"/>
        <c:scaling>
          <c:orientation val="minMax"/>
          <c:max val="33"/>
          <c:min val="21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34896640"/>
        <c:crosses val="max"/>
        <c:crossBetween val="midCat"/>
        <c:majorUnit val="3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1'!$L$7:$L$124</c:f>
              <c:numCache>
                <c:formatCode>0.0</c:formatCode>
                <c:ptCount val="118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1'!$M$7:$M$124</c:f>
              <c:numCache>
                <c:formatCode>0.0</c:formatCode>
                <c:ptCount val="118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1'!$O$7:$O$124</c:f>
              <c:numCache>
                <c:formatCode>0.0</c:formatCode>
                <c:ptCount val="118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1'!$P$7:$P$124</c:f>
              <c:numCache>
                <c:formatCode>0.0</c:formatCode>
                <c:ptCount val="118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2800"/>
        <c:axId val="133702784"/>
      </c:lineChart>
      <c:dateAx>
        <c:axId val="133692800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7027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3702784"/>
        <c:scaling>
          <c:orientation val="minMax"/>
          <c:max val="14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6928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1'!$R$7:$R$124</c:f>
              <c:numCache>
                <c:formatCode>0.0</c:formatCode>
                <c:ptCount val="118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1'!$S$7:$S$124</c:f>
              <c:numCache>
                <c:formatCode>0.0</c:formatCode>
                <c:ptCount val="118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1'!$T$7:$T$124</c:f>
              <c:numCache>
                <c:formatCode>0.0</c:formatCode>
                <c:ptCount val="118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1'!$U$7:$U$124</c:f>
              <c:numCache>
                <c:formatCode>0.0</c:formatCode>
                <c:ptCount val="118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2704"/>
        <c:axId val="133834240"/>
      </c:lineChart>
      <c:dateAx>
        <c:axId val="13383270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342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3834240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32704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2160"/>
        <c:axId val="133870336"/>
      </c:lineChart>
      <c:dateAx>
        <c:axId val="133852160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703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3870336"/>
        <c:scaling>
          <c:orientation val="minMax"/>
          <c:max val="4.8"/>
          <c:min val="4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52160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27800623052959506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original'!$AW$11:$AW$124</c:f>
              <c:numCache>
                <c:formatCode>0.0</c:formatCode>
                <c:ptCount val="114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original'!$AX$11:$AX$124</c:f>
              <c:numCache>
                <c:formatCode>0.0</c:formatCode>
                <c:ptCount val="114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5296"/>
        <c:axId val="133896832"/>
      </c:lineChart>
      <c:dateAx>
        <c:axId val="133895296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9683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389683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895296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original'!$AY$11:$AY$124</c:f>
              <c:numCache>
                <c:formatCode>0.0</c:formatCode>
                <c:ptCount val="114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original'!$AZ$11:$AZ$124</c:f>
              <c:numCache>
                <c:formatCode>0.0</c:formatCode>
                <c:ptCount val="114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1888"/>
        <c:axId val="133951872"/>
      </c:lineChart>
      <c:dateAx>
        <c:axId val="133941888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9518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395187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9418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original'!$BA$11:$BA$124</c:f>
              <c:numCache>
                <c:formatCode>0.0</c:formatCode>
                <c:ptCount val="114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original'!$BB$11:$BB$124</c:f>
              <c:numCache>
                <c:formatCode>0.0</c:formatCode>
                <c:ptCount val="114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8272"/>
        <c:axId val="133980544"/>
      </c:lineChart>
      <c:dateAx>
        <c:axId val="133958272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9805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3980544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958272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original'!$BC$11:$BC$124</c:f>
              <c:numCache>
                <c:formatCode>0.0</c:formatCode>
                <c:ptCount val="114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'Base original'!$BD$11:$BD$124</c:f>
              <c:numCache>
                <c:formatCode>0.0</c:formatCode>
                <c:ptCount val="114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1504"/>
        <c:axId val="134023040"/>
      </c:lineChart>
      <c:dateAx>
        <c:axId val="134021504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02304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4023040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021504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1'!$C$19:$C$124</c:f>
              <c:numCache>
                <c:formatCode>#,#00</c:formatCode>
                <c:ptCount val="106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17.243628373664066</c:v>
                </c:pt>
                <c:pt idx="61">
                  <c:v>16.970955624196421</c:v>
                </c:pt>
                <c:pt idx="62">
                  <c:v>15.955980007815882</c:v>
                </c:pt>
                <c:pt idx="63">
                  <c:v>15.053279982913523</c:v>
                </c:pt>
                <c:pt idx="64">
                  <c:v>14.970362432029944</c:v>
                </c:pt>
                <c:pt idx="65">
                  <c:v>14.427674486855153</c:v>
                </c:pt>
                <c:pt idx="66">
                  <c:v>13.990203996619229</c:v>
                </c:pt>
                <c:pt idx="67">
                  <c:v>13.657751729642939</c:v>
                </c:pt>
                <c:pt idx="68">
                  <c:v>13.319415332209346</c:v>
                </c:pt>
                <c:pt idx="69">
                  <c:v>13.24621148042047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11.422716204095579</c:v>
                </c:pt>
                <c:pt idx="73">
                  <c:v>11.001522585020652</c:v>
                </c:pt>
                <c:pt idx="74">
                  <c:v>10.897134018271188</c:v>
                </c:pt>
                <c:pt idx="75">
                  <c:v>10.999970786178693</c:v>
                </c:pt>
                <c:pt idx="76">
                  <c:v>10.778913277553031</c:v>
                </c:pt>
                <c:pt idx="77">
                  <c:v>10.647731434681702</c:v>
                </c:pt>
                <c:pt idx="78">
                  <c:v>10.485660167524074</c:v>
                </c:pt>
                <c:pt idx="79">
                  <c:v>10.263818193477107</c:v>
                </c:pt>
                <c:pt idx="80">
                  <c:v>10.103639137539616</c:v>
                </c:pt>
                <c:pt idx="81">
                  <c:v>10.243643631552942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10.628315845894079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7056"/>
        <c:axId val="13415667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</c:numCache>
            </c:numRef>
          </c:cat>
          <c:val>
            <c:numRef>
              <c:f>'Base gráficos 2'!$C$19:$C$124</c:f>
              <c:numCache>
                <c:formatCode>#,#00</c:formatCode>
                <c:ptCount val="106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0.91755600011273941</c:v>
                </c:pt>
                <c:pt idx="61">
                  <c:v>0.86351998227121385</c:v>
                </c:pt>
                <c:pt idx="62">
                  <c:v>1.3238140065597008</c:v>
                </c:pt>
                <c:pt idx="63">
                  <c:v>0.8937827469649875</c:v>
                </c:pt>
                <c:pt idx="64">
                  <c:v>0.56102181209605817</c:v>
                </c:pt>
                <c:pt idx="65">
                  <c:v>0.67536769835092514</c:v>
                </c:pt>
                <c:pt idx="66">
                  <c:v>0.78876147522264262</c:v>
                </c:pt>
                <c:pt idx="67">
                  <c:v>1.3833132323835144</c:v>
                </c:pt>
                <c:pt idx="68">
                  <c:v>0.62728412174939763</c:v>
                </c:pt>
                <c:pt idx="69">
                  <c:v>1.0764333314656938</c:v>
                </c:pt>
                <c:pt idx="70">
                  <c:v>1.1697034651902811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1.228526595401604</c:v>
                </c:pt>
                <c:pt idx="75">
                  <c:v>0.98734323986238337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1.0359578442723461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744"/>
        <c:axId val="134158208"/>
      </c:lineChart>
      <c:dateAx>
        <c:axId val="134077056"/>
        <c:scaling>
          <c:orientation val="minMax"/>
          <c:max val="41699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156672"/>
        <c:crosses val="autoZero"/>
        <c:auto val="0"/>
        <c:lblOffset val="100"/>
        <c:baseTimeUnit val="months"/>
        <c:majorUnit val="4"/>
        <c:majorTimeUnit val="months"/>
      </c:dateAx>
      <c:valAx>
        <c:axId val="134156672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4077056"/>
        <c:crosses val="autoZero"/>
        <c:crossBetween val="midCat"/>
        <c:majorUnit val="4"/>
      </c:valAx>
      <c:valAx>
        <c:axId val="134158208"/>
        <c:scaling>
          <c:orientation val="minMax"/>
          <c:max val="2.4"/>
          <c:min val="-0.8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4159744"/>
        <c:crosses val="max"/>
        <c:crossBetween val="between"/>
        <c:majorUnit val="0.8"/>
        <c:minorUnit val="4.0000000000000022E-2"/>
      </c:valAx>
      <c:dateAx>
        <c:axId val="13415974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341582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14"/>
  <sheetViews>
    <sheetView showGridLines="0" zoomScale="90" zoomScaleNormal="90" workbookViewId="0">
      <pane xSplit="1" ySplit="6" topLeftCell="B98" activePane="bottomRight" state="frozen"/>
      <selection pane="topRight" activeCell="B1" sqref="B1"/>
      <selection pane="bottomLeft" activeCell="A5" sqref="A5"/>
      <selection pane="bottomRight" activeCell="P113" sqref="P112:P113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7" t="s">
        <v>155</v>
      </c>
      <c r="C1" s="77"/>
      <c r="D1" s="77"/>
      <c r="E1" s="77"/>
      <c r="F1" s="77"/>
      <c r="G1" s="84" t="s">
        <v>154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80" t="s">
        <v>93</v>
      </c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58"/>
      <c r="AW1" s="77" t="s">
        <v>159</v>
      </c>
      <c r="AX1" s="77"/>
      <c r="AY1" s="77"/>
      <c r="AZ1" s="77"/>
      <c r="BA1" s="77"/>
      <c r="BB1" s="77"/>
      <c r="BC1" s="77"/>
      <c r="BD1" s="77"/>
    </row>
    <row r="2" spans="1:56" s="4" customFormat="1" ht="18.75" customHeight="1" x14ac:dyDescent="0.25">
      <c r="A2" s="3"/>
      <c r="B2" s="81" t="s">
        <v>66</v>
      </c>
      <c r="C2" s="81"/>
      <c r="D2" s="81"/>
      <c r="E2" s="81"/>
      <c r="F2" s="81"/>
      <c r="G2" s="83" t="s">
        <v>160</v>
      </c>
      <c r="H2" s="81"/>
      <c r="I2" s="81"/>
      <c r="J2" s="81"/>
      <c r="K2" s="82"/>
      <c r="L2" s="83" t="s">
        <v>161</v>
      </c>
      <c r="M2" s="81"/>
      <c r="N2" s="81"/>
      <c r="O2" s="81"/>
      <c r="P2" s="81"/>
      <c r="Q2" s="82"/>
      <c r="R2" s="83" t="s">
        <v>162</v>
      </c>
      <c r="S2" s="81"/>
      <c r="T2" s="81"/>
      <c r="U2" s="81"/>
      <c r="V2" s="81"/>
      <c r="W2" s="82"/>
      <c r="X2" s="45" t="s">
        <v>163</v>
      </c>
      <c r="Y2" s="81" t="s">
        <v>59</v>
      </c>
      <c r="Z2" s="81"/>
      <c r="AA2" s="81"/>
      <c r="AB2" s="81"/>
      <c r="AC2" s="82"/>
      <c r="AD2" s="83" t="s">
        <v>60</v>
      </c>
      <c r="AE2" s="81"/>
      <c r="AF2" s="81"/>
      <c r="AG2" s="81"/>
      <c r="AH2" s="81"/>
      <c r="AI2" s="81"/>
      <c r="AJ2" s="82"/>
      <c r="AK2" s="83" t="s">
        <v>63</v>
      </c>
      <c r="AL2" s="81"/>
      <c r="AM2" s="81"/>
      <c r="AN2" s="81"/>
      <c r="AO2" s="81"/>
      <c r="AP2" s="81"/>
      <c r="AQ2" s="81"/>
      <c r="AR2" s="81"/>
      <c r="AS2" s="81"/>
      <c r="AT2" s="81"/>
      <c r="AU2" s="82"/>
      <c r="AV2" s="59"/>
      <c r="AW2" s="78" t="s">
        <v>98</v>
      </c>
      <c r="AX2" s="79"/>
      <c r="AY2" s="78" t="s">
        <v>101</v>
      </c>
      <c r="AZ2" s="79"/>
      <c r="BA2" s="78" t="s">
        <v>102</v>
      </c>
      <c r="BB2" s="79"/>
      <c r="BC2" s="78" t="s">
        <v>103</v>
      </c>
      <c r="BD2" s="79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69" t="s">
        <v>165</v>
      </c>
      <c r="C4" s="70"/>
      <c r="D4" s="70"/>
      <c r="E4" s="70"/>
      <c r="F4" s="71"/>
      <c r="G4" s="69" t="s">
        <v>166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9" t="s">
        <v>165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  <c r="AW4" s="69" t="s">
        <v>166</v>
      </c>
      <c r="AX4" s="70"/>
      <c r="AY4" s="70"/>
      <c r="AZ4" s="70"/>
      <c r="BA4" s="70"/>
      <c r="BB4" s="70"/>
      <c r="BC4" s="70"/>
      <c r="BD4" s="71"/>
    </row>
    <row r="5" spans="1:56" s="4" customFormat="1" ht="15" customHeight="1" x14ac:dyDescent="0.25">
      <c r="A5" s="3"/>
      <c r="B5" s="72" t="s">
        <v>145</v>
      </c>
      <c r="C5" s="73"/>
      <c r="D5" s="73"/>
      <c r="E5" s="73"/>
      <c r="F5" s="74"/>
      <c r="G5" s="75" t="s">
        <v>143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2" t="s">
        <v>143</v>
      </c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  <c r="AW5" s="72" t="s">
        <v>143</v>
      </c>
      <c r="AX5" s="73"/>
      <c r="AY5" s="73"/>
      <c r="AZ5" s="73"/>
      <c r="BA5" s="73"/>
      <c r="BB5" s="73"/>
      <c r="BC5" s="73"/>
      <c r="BD5" s="74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1">
        <v>38718</v>
      </c>
      <c r="B11" s="64">
        <f>[1]!FAMEData(B6, "2006", "2014", 0,"Monthly", "Down", "No Heading", "Normal")</f>
        <v>25877.188999999998</v>
      </c>
      <c r="C11" s="64">
        <f>[1]!FAMEData(C6, "2006", "2014", 0,"Monthly", "Down", "No Heading", "Normal")</f>
        <v>5571.0029999999997</v>
      </c>
      <c r="D11" s="64">
        <f>[1]!FAMEData(D6, "2006", "2014", 0,"Monthly", "Down", "No Heading", "Normal")</f>
        <v>9317.4879999999994</v>
      </c>
      <c r="E11" s="67">
        <f>[1]!FAMEData(E6, "2006", "2014", 0,"Monthly", "Down", "No Heading", "Normal")</f>
        <v>3905.4259999999999</v>
      </c>
      <c r="F11" s="64">
        <f>[1]!FAMEData(F6, "2006", "2014", 0,"Monthly", "Down", "No Heading", "Normal")</f>
        <v>44671.106</v>
      </c>
      <c r="G11" s="16">
        <f>[1]!FAMEData(G6, "2006", "2014", 0,"Monthly", "Down", "No Heading", "Normal")</f>
        <v>26.840105511345499</v>
      </c>
      <c r="H11" s="16">
        <f>[1]!FAMEData(H6, "2006", "2014", 0,"Monthly", "Down", "No Heading", "Normal")</f>
        <v>27.02</v>
      </c>
      <c r="I11" s="13">
        <f>[1]!FAMEData(I6, "2006", "2014", 0,"Monthly", "Down", "No Heading", "Normal")</f>
        <v>31.99</v>
      </c>
      <c r="J11" s="13">
        <f>[1]!FAMEData(J6, "2006", "2014", 0,"Monthly", "Down", "No Heading", "Normal")</f>
        <v>24.95</v>
      </c>
      <c r="K11" s="9">
        <f>[1]!FAMEData(K6, "2006", "2014", 0,"Monthly", "Down", "No Heading", "Normal")</f>
        <v>22.13</v>
      </c>
      <c r="L11" s="16">
        <f>[1]!FAMEData(L6, "2006", "2014", 0,"Monthly", "Down", "No Heading", "Normal")</f>
        <v>10.2731725726366</v>
      </c>
      <c r="M11" s="16">
        <f>[1]!FAMEData(M6, "2006", "2014", 0,"Monthly", "Down", "No Heading", "Normal")</f>
        <v>9.25</v>
      </c>
      <c r="N11" s="13">
        <f>[1]!FAMEData(N6, "2006", "2014", 0,"Monthly", "Down", "No Heading", "Normal")</f>
        <v>7.9</v>
      </c>
      <c r="O11" s="13">
        <f>[1]!FAMEData(O6, "2006", "2014", 0,"Monthly", "Down", "No Heading", "Normal")</f>
        <v>8.66</v>
      </c>
      <c r="P11" s="13">
        <f>[1]!FAMEData(P6, "2006", "2014", 0,"Monthly", "Down", "No Heading", "Normal")</f>
        <v>12.71</v>
      </c>
      <c r="Q11" s="9">
        <f>[1]!FAMEData(Q6, "2006", "2014", 0,"Monthly", "Down", "No Heading", "Normal")</f>
        <v>14.03</v>
      </c>
      <c r="R11" s="16">
        <f>[1]!FAMEData(R6, "2006", "2014", 0,"Monthly", "Down", "No Heading", "Normal")</f>
        <v>5.28923438819597</v>
      </c>
      <c r="S11" s="16">
        <f>[1]!FAMEData(S6, "2006", "2014", 0,"Monthly", "Down", "No Heading", "Normal")</f>
        <v>5.03</v>
      </c>
      <c r="T11" s="13">
        <f>[1]!FAMEData(T6, "2006", "2014", 0,"Monthly", "Down", "No Heading", "Normal")</f>
        <v>5.05</v>
      </c>
      <c r="U11" s="13">
        <f>[1]!FAMEData(U6, "2006", "2014", 0,"Monthly", "Down", "No Heading", "Normal")</f>
        <v>5.75</v>
      </c>
      <c r="V11" s="13">
        <f>[1]!FAMEData(V6, "2006", "2014", 0,"Monthly", "Down", "No Heading", "Normal")</f>
        <v>6.03</v>
      </c>
      <c r="W11" s="9">
        <f>[1]!FAMEData(W6, "2006", "2014", 0,"Monthly", "Down", "No Heading", "Normal")</f>
        <v>6.1</v>
      </c>
      <c r="X11" s="11">
        <f>[1]!FAMEData(X6, "2006", "2014", 0,"Monthly", "Down", "No Heading", "Normal")</f>
        <v>5.31</v>
      </c>
      <c r="Y11" s="64">
        <f>[1]!FAMEData(Y6, "2006", "2014", 0,"Monthly", "Down", "No Heading", "Normal")</f>
        <v>2757.7</v>
      </c>
      <c r="Z11" s="64">
        <f>[1]!FAMEData(Z6, "2006", "2014", 0,"Monthly", "Down", "No Heading", "Normal")</f>
        <v>1694</v>
      </c>
      <c r="AA11" s="64">
        <f>[1]!FAMEData(AA6, "2006", "2014", 0,"Monthly", "Down", "No Heading", "Normal")</f>
        <v>4263.9799999999996</v>
      </c>
      <c r="AB11" s="64">
        <f>[1]!FAMEData(AB6, "2006", "2014", 0,"Monthly", "Down", "No Heading", "Normal")</f>
        <v>1619.63</v>
      </c>
      <c r="AC11" s="67">
        <f>[1]!FAMEData(AC6, "2006", "2014", 0,"Monthly", "Down", "No Heading", "Normal")</f>
        <v>7577.57</v>
      </c>
      <c r="AD11" s="64">
        <f>[1]!FAMEData(AD6, "2006", "2014", 0,"Monthly", "Down", "No Heading", "Normal")</f>
        <v>22893.1</v>
      </c>
      <c r="AE11" s="64">
        <f>[1]!FAMEData(AE6, "2006", "2014", 0,"Monthly", "Down", "No Heading", "Normal")</f>
        <v>2244.9699999999998</v>
      </c>
      <c r="AF11" s="64">
        <f>[1]!FAMEData(AF6, "2006", "2014", 0,"Monthly", "Down", "No Heading", "Normal")</f>
        <v>3330.57</v>
      </c>
      <c r="AG11" s="64">
        <f>[1]!FAMEData(AG6, "2006", "2014", 0,"Monthly", "Down", "No Heading", "Normal")</f>
        <v>110.16</v>
      </c>
      <c r="AH11" s="64">
        <f>[1]!FAMEData(AH6, "2006", "2014", 0,"Monthly", "Down", "No Heading", "Normal")</f>
        <v>3111.66</v>
      </c>
      <c r="AI11" s="64">
        <f>[1]!FAMEData(AI6, "2006", "2014", 0,"Monthly", "Down", "No Heading", "Normal")</f>
        <v>8.4700000000000006</v>
      </c>
      <c r="AJ11" s="67">
        <f>[1]!FAMEData(AJ6, "2006", "2014", 0,"Monthly", "Down", "No Heading", "Normal")</f>
        <v>33036.230000000003</v>
      </c>
      <c r="AK11" s="64">
        <f>[1]!FAMEData(AK6, "2006", "2014", 0,"Monthly", "Down", "No Heading", "Normal")</f>
        <v>3263.92</v>
      </c>
      <c r="AL11" s="64">
        <f>[1]!FAMEData(AL6, "2006", "2014", 0,"Monthly", "Down", "No Heading", "Normal")</f>
        <v>6603.07</v>
      </c>
      <c r="AM11" s="64">
        <f>[1]!FAMEData(AM6, "2006", "2014", 0,"Monthly", "Down", "No Heading", "Normal")</f>
        <v>1040.99</v>
      </c>
      <c r="AN11" s="64">
        <f>[1]!FAMEData(AN6, "2006", "2014", 0,"Monthly", "Down", "No Heading", "Normal")</f>
        <v>4253.96</v>
      </c>
      <c r="AO11" s="64">
        <f>[1]!FAMEData(AO6, "2006", "2014", 0,"Monthly", "Down", "No Heading", "Normal")</f>
        <v>352.74</v>
      </c>
      <c r="AP11" s="64">
        <f>[1]!FAMEData(AP6, "2006", "2014", 0,"Monthly", "Down", "No Heading", "Normal")</f>
        <v>8243.9500000000007</v>
      </c>
      <c r="AQ11" s="64">
        <f>[1]!FAMEData(AQ6, "2006", "2014", 0,"Monthly", "Down", "No Heading", "Normal")</f>
        <v>3443.76</v>
      </c>
      <c r="AR11" s="64">
        <f>[1]!FAMEData(AR6, "2006", "2014", 0,"Monthly", "Down", "No Heading", "Normal")</f>
        <v>408.65</v>
      </c>
      <c r="AS11" s="64">
        <f>[1]!FAMEData(AS6, "2006", "2014", 0,"Monthly", "Down", "No Heading", "Normal")</f>
        <v>2312.86</v>
      </c>
      <c r="AT11" s="64">
        <f>[1]!FAMEData(AT6, "2006", "2014", 0,"Monthly", "Down", "No Heading", "Normal")</f>
        <v>161.41</v>
      </c>
      <c r="AU11" s="67">
        <f>[1]!FAMEData(AU6, "2006", "2014", 0,"Monthly", "Down", "No Heading", "Normal")</f>
        <v>58173</v>
      </c>
      <c r="AV11" s="13"/>
      <c r="AW11" s="16">
        <f>[1]!FAMEData(AW6, "2006", "2014", 0,"Monthly", "Down", "No Heading", "Normal")</f>
        <v>4.92</v>
      </c>
      <c r="AX11" s="13">
        <f>[1]!FAMEData(AX6, "2006", "2014", 0,"Monthly", "Down", "No Heading", "Normal")</f>
        <v>7.56</v>
      </c>
      <c r="AY11" s="16">
        <f>[1]!FAMEData(AY6, "2006", "2014", 0,"Monthly", "Down", "No Heading", "Normal")</f>
        <v>5.52</v>
      </c>
      <c r="AZ11" s="13">
        <f>[1]!FAMEData(AZ6, "2006", "2014", 0,"Monthly", "Down", "No Heading", "Normal")</f>
        <v>14.76</v>
      </c>
      <c r="BA11" s="16">
        <f>[1]!FAMEData(BA6, "2006", "2014", 0,"Monthly", "Down", "No Heading", "Normal")</f>
        <v>6.24</v>
      </c>
      <c r="BB11" s="13">
        <f>[1]!FAMEData(BB6, "2006", "2014", 0,"Monthly", "Down", "No Heading", "Normal")</f>
        <v>17.64</v>
      </c>
      <c r="BC11" s="16">
        <f>[1]!FAMEData(BC6, "2006", "2014", 0,"Monthly", "Down", "No Heading", "Normal")</f>
        <v>6.36</v>
      </c>
      <c r="BD11" s="9">
        <f>[1]!FAMEData(BD6, "2006", "2014",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</v>
      </c>
      <c r="C83" s="64">
        <v>11155.81596</v>
      </c>
      <c r="D83" s="64">
        <v>22101.959320000002</v>
      </c>
      <c r="E83" s="67">
        <v>7054.3506219999999</v>
      </c>
      <c r="F83" s="64">
        <v>92635.001780000006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52673.611700000001</v>
      </c>
      <c r="C84" s="64">
        <v>11252.148660000001</v>
      </c>
      <c r="D84" s="64">
        <v>22284.892759999999</v>
      </c>
      <c r="E84" s="67">
        <v>7154.8135110000003</v>
      </c>
      <c r="F84" s="64">
        <v>93365.466639999999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53657.976699999999</v>
      </c>
      <c r="C85" s="64">
        <v>11401.106180000001</v>
      </c>
      <c r="D85" s="64">
        <v>22517.071189999999</v>
      </c>
      <c r="E85" s="67">
        <v>7478.1019690000003</v>
      </c>
      <c r="F85" s="64">
        <v>95054.256039999993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54225.70622</v>
      </c>
      <c r="C86" s="64">
        <v>11503.007299999999</v>
      </c>
      <c r="D86" s="64">
        <v>22710.350470000001</v>
      </c>
      <c r="E86" s="67">
        <v>7703.0827280000003</v>
      </c>
      <c r="F86" s="64">
        <v>96142.146710000001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55406.607620000002</v>
      </c>
      <c r="C87" s="64">
        <v>11567.54168</v>
      </c>
      <c r="D87" s="64">
        <v>22885.515879999999</v>
      </c>
      <c r="E87" s="67">
        <v>8574.7714909999995</v>
      </c>
      <c r="F87" s="64">
        <v>98434.436669999996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</v>
      </c>
      <c r="C88" s="64">
        <v>11645.66512</v>
      </c>
      <c r="D88" s="64">
        <v>23083.911059999999</v>
      </c>
      <c r="E88" s="67">
        <v>8315.5274059999992</v>
      </c>
      <c r="F88" s="64">
        <v>99150.307369999995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56089.794309999997</v>
      </c>
      <c r="C89" s="64">
        <v>11737.521640000001</v>
      </c>
      <c r="D89" s="64">
        <v>23172.72478</v>
      </c>
      <c r="E89" s="67">
        <v>8120.9032719999996</v>
      </c>
      <c r="F89" s="64">
        <v>99120.944000000003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56120.198279999997</v>
      </c>
      <c r="C90" s="64">
        <v>11899.88833</v>
      </c>
      <c r="D90" s="64">
        <v>23334.959770000001</v>
      </c>
      <c r="E90" s="67">
        <v>8380.3481460000003</v>
      </c>
      <c r="F90" s="64">
        <v>99735.394530000005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56659.485630000003</v>
      </c>
      <c r="C91" s="64">
        <v>11974.534439999999</v>
      </c>
      <c r="D91" s="64">
        <v>23502.784640000002</v>
      </c>
      <c r="E91" s="67">
        <v>8206.6399689999998</v>
      </c>
      <c r="F91" s="64">
        <v>100343.44469999999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57336.54911</v>
      </c>
      <c r="C92" s="64">
        <v>12103.43232</v>
      </c>
      <c r="D92" s="64">
        <v>23791.321609999999</v>
      </c>
      <c r="E92" s="67">
        <v>8151.9983810000003</v>
      </c>
      <c r="F92" s="64">
        <v>101383.3014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58331.726782726997</v>
      </c>
      <c r="C93" s="64">
        <v>12245.006587254</v>
      </c>
      <c r="D93" s="64">
        <v>24113.229085260002</v>
      </c>
      <c r="E93" s="67">
        <v>8170.3716226329998</v>
      </c>
      <c r="F93" s="64">
        <v>102860.33407787399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59124.143041875002</v>
      </c>
      <c r="C94" s="64">
        <v>12332.837726420001</v>
      </c>
      <c r="D94" s="64">
        <v>24293.663935629</v>
      </c>
      <c r="E94" s="67">
        <v>8052.0198459100002</v>
      </c>
      <c r="F94" s="64">
        <v>103802.66454983399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59058.496780230002</v>
      </c>
      <c r="C95" s="64">
        <v>12430.113157362</v>
      </c>
      <c r="D95" s="64">
        <v>24441.38699065</v>
      </c>
      <c r="E95" s="67">
        <v>7941.8882375920002</v>
      </c>
      <c r="F95" s="64">
        <v>103871.885165834</v>
      </c>
      <c r="G95" s="16">
        <v>25.89170232802476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9.3112663279834216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1.8710290952025586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10189.574876774815</v>
      </c>
      <c r="AG95" s="64">
        <v>524.65397428900008</v>
      </c>
      <c r="AH95" s="64">
        <v>9749.6850553865133</v>
      </c>
      <c r="AI95" s="64">
        <v>26.634598763000003</v>
      </c>
      <c r="AJ95" s="67">
        <v>74181.652196914307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124950.43026854101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26.686751233779432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9.676705483834187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1.8413967970039411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9312.1294241795513</v>
      </c>
      <c r="AG96" s="64">
        <v>530.65212148399996</v>
      </c>
      <c r="AH96" s="64">
        <v>9063.6267350748367</v>
      </c>
      <c r="AI96" s="64">
        <v>30.351860089000002</v>
      </c>
      <c r="AJ96" s="67">
        <v>73824.767708544226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125216.34426004179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</v>
      </c>
      <c r="C97" s="64">
        <v>12643.5</v>
      </c>
      <c r="D97" s="64">
        <v>24884.6</v>
      </c>
      <c r="E97" s="67">
        <v>8215</v>
      </c>
      <c r="F97" s="64">
        <v>105696.79999999999</v>
      </c>
      <c r="G97" s="16">
        <v>26.561767147938347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9.2852544936548362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1.7211954079737886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8866.4830697932193</v>
      </c>
      <c r="AG97" s="64">
        <v>540.24465861649992</v>
      </c>
      <c r="AH97" s="64">
        <v>9174.9244679067888</v>
      </c>
      <c r="AI97" s="64">
        <v>30.671665119499998</v>
      </c>
      <c r="AJ97" s="67">
        <v>74704.831968783124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126408.8955573062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10142.091494243925</v>
      </c>
      <c r="AG98" s="64">
        <v>545.51205477600013</v>
      </c>
      <c r="AH98" s="64">
        <v>10287.60456725258</v>
      </c>
      <c r="AI98" s="64">
        <v>30.5164185985</v>
      </c>
      <c r="AJ98" s="67">
        <v>75980.516563142141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128577.68693506063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11573.421123865701</v>
      </c>
      <c r="AG99" s="64">
        <v>548.24303933200008</v>
      </c>
      <c r="AH99" s="64">
        <v>11585.093103321462</v>
      </c>
      <c r="AI99" s="64">
        <v>31.776936093500019</v>
      </c>
      <c r="AJ99" s="67">
        <v>77548.426123660669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131268.63833995935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10968.450531794835</v>
      </c>
      <c r="AG100" s="64">
        <v>559.51957145699998</v>
      </c>
      <c r="AH100" s="64">
        <v>10854.713449896066</v>
      </c>
      <c r="AI100" s="64">
        <v>37.987573571000013</v>
      </c>
      <c r="AJ100" s="67">
        <v>78593.272080196766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132672.76562177468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27.410764499772498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8.8965493557184914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1.6821505055583721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27.456714660823657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9.2435012481818664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1.4553408483150525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5551.9348500000024</v>
      </c>
      <c r="AC103" s="67">
        <v>21183.84490876428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80481.555013165926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137466.08190278138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26.863969371184837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8.8171856697406028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1.6687795377367145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26.783234874877937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8.8913731545848123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1.5710335556046542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783.32156970540484</v>
      </c>
      <c r="AS105" s="64">
        <v>4540.55607987438</v>
      </c>
      <c r="AT105" s="64">
        <v>334.26365814146902</v>
      </c>
      <c r="AU105" s="67">
        <v>138051.71740644617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26.061785231993277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8.3457161833633986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1.6486526813059557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4.5600000000000005</v>
      </c>
      <c r="AX106" s="13">
        <v>8.64</v>
      </c>
      <c r="AY106" s="16">
        <v>4.8000000000000007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1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26.412031708642619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8.5691470463123132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1.9783569076592389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4680.0294090909083</v>
      </c>
      <c r="AA107" s="64">
        <v>11922.386772727272</v>
      </c>
      <c r="AB107" s="64">
        <v>5635.3461113636367</v>
      </c>
      <c r="AC107" s="67">
        <v>22237.762293181819</v>
      </c>
      <c r="AD107" s="64">
        <v>57105.621136363603</v>
      </c>
      <c r="AE107" s="64">
        <v>3351.5930454545455</v>
      </c>
      <c r="AF107" s="64">
        <v>12503.0748942276</v>
      </c>
      <c r="AG107" s="64">
        <v>540.04575851895197</v>
      </c>
      <c r="AH107" s="64">
        <v>11730.015876635</v>
      </c>
      <c r="AI107" s="64">
        <v>40.316338181775102</v>
      </c>
      <c r="AJ107" s="67">
        <v>83967.764912929735</v>
      </c>
      <c r="AK107" s="64">
        <v>10227.012400000001</v>
      </c>
      <c r="AL107" s="64">
        <v>9793.5459992923606</v>
      </c>
      <c r="AM107" s="64">
        <v>12909.165613864543</v>
      </c>
      <c r="AN107" s="64">
        <v>873.28922727272732</v>
      </c>
      <c r="AO107" s="64">
        <v>178.053998357327</v>
      </c>
      <c r="AP107" s="64">
        <v>17915.278240466199</v>
      </c>
      <c r="AQ107" s="64">
        <v>8308.50079375719</v>
      </c>
      <c r="AR107" s="64">
        <v>773.05620654861104</v>
      </c>
      <c r="AS107" s="64">
        <v>4594.0786463640698</v>
      </c>
      <c r="AT107" s="64">
        <v>331.213678959216</v>
      </c>
      <c r="AU107" s="67">
        <v>140020.37506716541</v>
      </c>
      <c r="AW107" s="16">
        <v>4.4399999999999995</v>
      </c>
      <c r="AX107" s="13">
        <v>8.16</v>
      </c>
      <c r="AY107" s="16">
        <v>4.5600000000000005</v>
      </c>
      <c r="AZ107" s="13">
        <v>12</v>
      </c>
      <c r="BA107" s="16">
        <v>4.8000000000000007</v>
      </c>
      <c r="BB107" s="13">
        <v>20.28</v>
      </c>
      <c r="BC107" s="16"/>
      <c r="BD107" s="9">
        <v>19.799999999999997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26.870807576773871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8.5283087521029941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1.573835960313003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4717.9184499999992</v>
      </c>
      <c r="AA108" s="64">
        <v>11741.59995</v>
      </c>
      <c r="AB108" s="64">
        <v>5602.7150274999995</v>
      </c>
      <c r="AC108" s="67">
        <v>22062.233427499999</v>
      </c>
      <c r="AD108" s="64">
        <v>57380.689200000001</v>
      </c>
      <c r="AE108" s="64">
        <v>3371.9339</v>
      </c>
      <c r="AF108" s="64">
        <v>11479.165303984601</v>
      </c>
      <c r="AG108" s="64">
        <v>563.72938752624202</v>
      </c>
      <c r="AH108" s="64">
        <v>11191.239081362801</v>
      </c>
      <c r="AI108" s="64">
        <v>40.171010257192201</v>
      </c>
      <c r="AJ108" s="67">
        <v>83626.341127390842</v>
      </c>
      <c r="AK108" s="64">
        <v>10472.864647999999</v>
      </c>
      <c r="AL108" s="64">
        <v>10897.8066106224</v>
      </c>
      <c r="AM108" s="64">
        <v>13093.852549285999</v>
      </c>
      <c r="AN108" s="64">
        <v>872.03129999999999</v>
      </c>
      <c r="AO108" s="64">
        <v>178.355924954817</v>
      </c>
      <c r="AP108" s="64">
        <v>18032.7121515582</v>
      </c>
      <c r="AQ108" s="64">
        <v>8280.1917883513197</v>
      </c>
      <c r="AR108" s="64">
        <v>811.09609159884997</v>
      </c>
      <c r="AS108" s="64">
        <v>4633.2066150343699</v>
      </c>
      <c r="AT108" s="64">
        <v>325.41170348436299</v>
      </c>
      <c r="AU108" s="67">
        <v>141306.63387324367</v>
      </c>
      <c r="AW108" s="16">
        <v>4.1999999999999993</v>
      </c>
      <c r="AX108" s="13">
        <v>8.879999999999999</v>
      </c>
      <c r="AY108" s="16">
        <v>4.4399999999999995</v>
      </c>
      <c r="AZ108" s="13">
        <v>12.120000000000001</v>
      </c>
      <c r="BA108" s="16">
        <v>4.68</v>
      </c>
      <c r="BB108" s="13">
        <v>22.080000000000002</v>
      </c>
      <c r="BC108" s="16">
        <v>3.84</v>
      </c>
      <c r="BD108" s="9">
        <v>20.759999999999998</v>
      </c>
    </row>
    <row r="109" spans="1:56" x14ac:dyDescent="0.25">
      <c r="A109" s="20">
        <v>41699</v>
      </c>
      <c r="B109" s="64">
        <v>65362.409208056873</v>
      </c>
      <c r="C109" s="64">
        <v>13987.291113975618</v>
      </c>
      <c r="D109" s="64">
        <v>28069.756953527845</v>
      </c>
      <c r="E109" s="67">
        <v>8801.6374071652644</v>
      </c>
      <c r="F109" s="64">
        <v>116221.0946827256</v>
      </c>
      <c r="G109" s="16">
        <v>24.533370625872152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8.4679797802710421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1.5645734390072867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4680.3444761904766</v>
      </c>
      <c r="AA109" s="64">
        <v>11817.56228571429</v>
      </c>
      <c r="AB109" s="64">
        <v>5622.8696000000009</v>
      </c>
      <c r="AC109" s="67">
        <v>22120.776361904769</v>
      </c>
      <c r="AD109" s="64">
        <v>57243.533571428576</v>
      </c>
      <c r="AE109" s="64">
        <v>3401.1120952380957</v>
      </c>
      <c r="AF109" s="64">
        <v>11884.008179902199</v>
      </c>
      <c r="AG109" s="64">
        <v>576.19887929276797</v>
      </c>
      <c r="AH109" s="64">
        <v>11444.6364378487</v>
      </c>
      <c r="AI109" s="64">
        <v>41.578702679832702</v>
      </c>
      <c r="AJ109" s="67">
        <v>83739.413947237888</v>
      </c>
      <c r="AK109" s="64">
        <v>10379.324968571429</v>
      </c>
      <c r="AL109" s="64">
        <v>11101.570141553477</v>
      </c>
      <c r="AM109" s="64">
        <v>13085.519211186669</v>
      </c>
      <c r="AN109" s="64">
        <v>849.2199047619049</v>
      </c>
      <c r="AO109" s="64">
        <v>178.85047076978501</v>
      </c>
      <c r="AP109" s="64">
        <v>18206.451862530299</v>
      </c>
      <c r="AQ109" s="64">
        <v>8243.9963000276693</v>
      </c>
      <c r="AR109" s="64">
        <v>817.68051087274102</v>
      </c>
      <c r="AS109" s="64">
        <v>4605.4759141567502</v>
      </c>
      <c r="AT109" s="64">
        <v>324.62815332953897</v>
      </c>
      <c r="AU109" s="67">
        <v>141671.92325002555</v>
      </c>
      <c r="AW109" s="16">
        <v>4.08</v>
      </c>
      <c r="AX109" s="13">
        <v>8.0400000000000009</v>
      </c>
      <c r="AY109" s="16">
        <v>4.08</v>
      </c>
      <c r="AZ109" s="13">
        <v>12.24</v>
      </c>
      <c r="BA109" s="16">
        <v>4.32</v>
      </c>
      <c r="BB109" s="13">
        <v>19.919999999999998</v>
      </c>
      <c r="BC109" s="16">
        <v>3.7199999999999998</v>
      </c>
      <c r="BD109" s="9">
        <v>17.88</v>
      </c>
    </row>
    <row r="110" spans="1:56" x14ac:dyDescent="0.25">
      <c r="AX110" s="6"/>
      <c r="AZ110" s="6"/>
      <c r="BB110" s="6"/>
      <c r="BD110" s="6"/>
    </row>
    <row r="111" spans="1:56" x14ac:dyDescent="0.25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AW111" s="6"/>
      <c r="AX111" s="6"/>
      <c r="AY111" s="6"/>
      <c r="AZ111" s="6"/>
      <c r="BA111" s="6"/>
      <c r="BB111" s="6"/>
      <c r="BC111" s="6"/>
      <c r="BD111" s="6"/>
    </row>
    <row r="112" spans="1:56" x14ac:dyDescent="0.25">
      <c r="AW112" s="6"/>
      <c r="AX112" s="6"/>
      <c r="AY112" s="6"/>
      <c r="AZ112" s="6"/>
      <c r="BA112" s="6"/>
      <c r="BB112" s="6"/>
      <c r="BC112" s="6"/>
      <c r="BD112" s="6"/>
    </row>
    <row r="113" spans="50:56" x14ac:dyDescent="0.25">
      <c r="AX113" s="6"/>
      <c r="AZ113" s="6"/>
      <c r="BB113" s="6"/>
      <c r="BD113" s="6"/>
    </row>
    <row r="114" spans="50:56" x14ac:dyDescent="0.25">
      <c r="AX114" s="6"/>
      <c r="AZ114" s="6"/>
      <c r="BB114" s="6"/>
      <c r="BD114" s="6"/>
    </row>
  </sheetData>
  <mergeCells count="23"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  <mergeCell ref="AW1:BD1"/>
    <mergeCell ref="AW2:AX2"/>
    <mergeCell ref="AY2:AZ2"/>
    <mergeCell ref="BA2:BB2"/>
    <mergeCell ref="BC2:BD2"/>
    <mergeCell ref="AW4:BD4"/>
    <mergeCell ref="AW5:BD5"/>
    <mergeCell ref="B4:F4"/>
    <mergeCell ref="G4:X4"/>
    <mergeCell ref="Y4:AU4"/>
    <mergeCell ref="B5:F5"/>
    <mergeCell ref="G5:X5"/>
    <mergeCell ref="Y5:A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07"/>
  <sheetViews>
    <sheetView showGridLines="0" zoomScale="85" zoomScaleNormal="85" workbookViewId="0">
      <pane xSplit="1" ySplit="5" topLeftCell="B100" activePane="bottomRight" state="frozen"/>
      <selection pane="topRight" activeCell="B1" sqref="B1"/>
      <selection pane="bottomLeft" activeCell="A5" sqref="A5"/>
      <selection pane="bottomRight" activeCell="F107" sqref="B107:F107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7" t="s">
        <v>91</v>
      </c>
      <c r="C1" s="77"/>
      <c r="D1" s="77"/>
      <c r="E1" s="77"/>
      <c r="F1" s="85"/>
      <c r="G1" s="77" t="s">
        <v>92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91" t="s">
        <v>157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5" s="4" customFormat="1" ht="15.75" x14ac:dyDescent="0.25">
      <c r="A2" s="3"/>
      <c r="B2" s="81" t="s">
        <v>66</v>
      </c>
      <c r="C2" s="81"/>
      <c r="D2" s="81"/>
      <c r="E2" s="81"/>
      <c r="F2" s="81"/>
      <c r="G2" s="94" t="s">
        <v>160</v>
      </c>
      <c r="H2" s="95"/>
      <c r="I2" s="95"/>
      <c r="J2" s="95"/>
      <c r="K2" s="96"/>
      <c r="L2" s="94" t="s">
        <v>161</v>
      </c>
      <c r="M2" s="95"/>
      <c r="N2" s="95"/>
      <c r="O2" s="95"/>
      <c r="P2" s="95"/>
      <c r="Q2" s="96"/>
      <c r="R2" s="95" t="s">
        <v>167</v>
      </c>
      <c r="S2" s="95"/>
      <c r="T2" s="95"/>
      <c r="U2" s="95"/>
      <c r="V2" s="95"/>
      <c r="W2" s="96"/>
      <c r="X2" s="53" t="s">
        <v>168</v>
      </c>
      <c r="Y2" s="94" t="s">
        <v>59</v>
      </c>
      <c r="Z2" s="95"/>
      <c r="AA2" s="95"/>
      <c r="AB2" s="96"/>
      <c r="AC2" s="94" t="s">
        <v>60</v>
      </c>
      <c r="AD2" s="95"/>
      <c r="AE2" s="95"/>
      <c r="AF2" s="95"/>
      <c r="AG2" s="95"/>
      <c r="AH2" s="95"/>
      <c r="AI2" s="95"/>
      <c r="AJ2" s="95"/>
      <c r="AK2" s="95"/>
      <c r="AL2" s="96"/>
      <c r="AM2" s="94" t="s">
        <v>63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89" t="s">
        <v>156</v>
      </c>
      <c r="C4" s="90"/>
      <c r="D4" s="90"/>
      <c r="E4" s="90"/>
      <c r="F4" s="90"/>
      <c r="G4" s="89" t="s">
        <v>146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7"/>
      <c r="Y4" s="89" t="s">
        <v>170</v>
      </c>
      <c r="Z4" s="90"/>
      <c r="AA4" s="90"/>
      <c r="AB4" s="57" t="s">
        <v>156</v>
      </c>
      <c r="AC4" s="70" t="s">
        <v>170</v>
      </c>
      <c r="AD4" s="70"/>
      <c r="AE4" s="70"/>
      <c r="AF4" s="70"/>
      <c r="AG4" s="70"/>
      <c r="AH4" s="70"/>
      <c r="AI4" s="70"/>
      <c r="AJ4" s="70"/>
      <c r="AK4" s="70"/>
      <c r="AL4" s="57" t="s">
        <v>156</v>
      </c>
      <c r="AM4" s="70" t="s">
        <v>171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57" t="s">
        <v>156</v>
      </c>
    </row>
    <row r="5" spans="1:55" ht="15" customHeight="1" x14ac:dyDescent="0.25">
      <c r="A5" s="3"/>
      <c r="B5" s="72" t="s">
        <v>145</v>
      </c>
      <c r="C5" s="73"/>
      <c r="D5" s="73"/>
      <c r="E5" s="73"/>
      <c r="F5" s="73"/>
      <c r="G5" s="98" t="s">
        <v>143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86" t="s">
        <v>143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8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15.911833992965072</v>
      </c>
      <c r="C79" s="13">
        <f>'Base original'!C83/'Base original'!C71*100-100</f>
        <v>17.243628373664066</v>
      </c>
      <c r="D79" s="13">
        <f>'Base original'!D83/'Base original'!D71*100-100</f>
        <v>12.765775683884712</v>
      </c>
      <c r="E79" s="13">
        <f>'Base original'!E83/'Base original'!E71*100-100</f>
        <v>17.367214764393182</v>
      </c>
      <c r="F79" s="9">
        <f>'Base original'!F83/'Base original'!F71*100-100</f>
        <v>15.41046539919806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16.240271690980833</v>
      </c>
      <c r="C80" s="13">
        <f>'Base original'!C84/'Base original'!C72*100-100</f>
        <v>16.970955624196421</v>
      </c>
      <c r="D80" s="13">
        <f>'Base original'!D84/'Base original'!D72*100-100</f>
        <v>12.82149959847149</v>
      </c>
      <c r="E80" s="13">
        <f>'Base original'!E84/'Base original'!E72*100-100</f>
        <v>15.729348733939744</v>
      </c>
      <c r="F80" s="9">
        <f>'Base original'!F84/'Base original'!F72*100-100</f>
        <v>15.45308765383831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16.926108453098053</v>
      </c>
      <c r="C81" s="13">
        <f>'Base original'!C85/'Base original'!C73*100-100</f>
        <v>15.955980007815882</v>
      </c>
      <c r="D81" s="13">
        <f>'Base original'!D85/'Base original'!D73*100-100</f>
        <v>12.863688810817138</v>
      </c>
      <c r="E81" s="13">
        <f>'Base original'!E85/'Base original'!E73*100-100</f>
        <v>15.531903244831071</v>
      </c>
      <c r="F81" s="9">
        <f>'Base original'!F85/'Base original'!F73*100-100</f>
        <v>15.713502917011283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16.60369835011241</v>
      </c>
      <c r="C82" s="13">
        <f>'Base original'!C86/'Base original'!C74*100-100</f>
        <v>15.053279982913523</v>
      </c>
      <c r="D82" s="13">
        <f>'Base original'!D86/'Base original'!D74*100-100</f>
        <v>12.603150529816858</v>
      </c>
      <c r="E82" s="13">
        <f>'Base original'!E86/'Base original'!E74*100-100</f>
        <v>17.825094980350315</v>
      </c>
      <c r="F82" s="9">
        <f>'Base original'!F86/'Base original'!F74*100-100</f>
        <v>15.543699419605034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17.101473198999557</v>
      </c>
      <c r="C83" s="13">
        <f>'Base original'!C87/'Base original'!C75*100-100</f>
        <v>14.970362432029944</v>
      </c>
      <c r="D83" s="13">
        <f>'Base original'!D87/'Base original'!D75*100-100</f>
        <v>12.317496482761285</v>
      </c>
      <c r="E83" s="13">
        <f>'Base original'!E87/'Base original'!E75*100-100</f>
        <v>23.03168363836572</v>
      </c>
      <c r="F83" s="9">
        <f>'Base original'!F87/'Base original'!F75*100-100</f>
        <v>16.185675977461727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17.778368799612323</v>
      </c>
      <c r="C84" s="13">
        <f>'Base original'!C88/'Base original'!C76*100-100</f>
        <v>14.427674486855153</v>
      </c>
      <c r="D84" s="13">
        <f>'Base original'!D88/'Base original'!D76*100-100</f>
        <v>11.972170720233734</v>
      </c>
      <c r="E84" s="13">
        <f>'Base original'!E88/'Base original'!E76*100-100</f>
        <v>22.189943622983051</v>
      </c>
      <c r="F84" s="9">
        <f>'Base original'!F88/'Base original'!F76*100-100</f>
        <v>16.326171398016683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17.357014853357072</v>
      </c>
      <c r="C85" s="13">
        <f>'Base original'!C89/'Base original'!C77*100-100</f>
        <v>13.990203996619229</v>
      </c>
      <c r="D85" s="13">
        <f>'Base original'!D89/'Base original'!D77*100-100</f>
        <v>11.406169049521935</v>
      </c>
      <c r="E85" s="13">
        <f>'Base original'!E89/'Base original'!E77*100-100</f>
        <v>16.608365352964412</v>
      </c>
      <c r="F85" s="9">
        <f>'Base original'!F89/'Base original'!F77*100-100</f>
        <v>15.450783860249402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16.353560307573616</v>
      </c>
      <c r="C86" s="13">
        <f>'Base original'!C90/'Base original'!C78*100-100</f>
        <v>13.657751729642939</v>
      </c>
      <c r="D86" s="13">
        <f>'Base original'!D90/'Base original'!D78*100-100</f>
        <v>11.263214823586836</v>
      </c>
      <c r="E86" s="13">
        <f>'Base original'!E90/'Base original'!E78*100-100</f>
        <v>16.080273027311833</v>
      </c>
      <c r="F86" s="9">
        <f>'Base original'!F90/'Base original'!F78*100-100</f>
        <v>14.777438492170617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14.547131815854925</v>
      </c>
      <c r="C87" s="13">
        <f>'Base original'!C91/'Base original'!C79*100-100</f>
        <v>13.319415332209346</v>
      </c>
      <c r="D87" s="13">
        <f>'Base original'!D91/'Base original'!D79*100-100</f>
        <v>11.186938588896638</v>
      </c>
      <c r="E87" s="13">
        <f>'Base original'!E91/'Base original'!E79*100-100</f>
        <v>0.32441582795624413</v>
      </c>
      <c r="F87" s="9">
        <f>'Base original'!F91/'Base original'!F79*100-100</f>
        <v>12.304864722691505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14.321012411702853</v>
      </c>
      <c r="C88" s="13">
        <f>'Base original'!C92/'Base original'!C80*100-100</f>
        <v>13.24621148042047</v>
      </c>
      <c r="D88" s="13">
        <f>'Base original'!D92/'Base original'!D80*100-100</f>
        <v>11.516184280287533</v>
      </c>
      <c r="E88" s="13">
        <f>'Base original'!E92/'Base original'!E80*100-100</f>
        <v>5.3028273060886022</v>
      </c>
      <c r="F88" s="9">
        <f>'Base original'!F92/'Base original'!F80*100-100</f>
        <v>12.75134598249879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14.426243600099454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1.3854293282091987</v>
      </c>
      <c r="F89" s="9">
        <f>'Base original'!F93/'Base original'!F81*100-100</f>
        <v>12.321204802296279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14.12688063607979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5.8853312202099346</v>
      </c>
      <c r="F90" s="9">
        <f>'Base original'!F94/'Base original'!F82*100-100</f>
        <v>12.388969761637128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12.873185555927449</v>
      </c>
      <c r="C91" s="13">
        <f>'Base original'!C95/'Base original'!C83*100-100</f>
        <v>11.422716204095579</v>
      </c>
      <c r="D91" s="13">
        <f>'Base original'!D95/'Base original'!D83*100-100</f>
        <v>10.584707160025658</v>
      </c>
      <c r="E91" s="13">
        <f>'Base original'!E95/'Base original'!E83*100-100</f>
        <v>12.581421921729927</v>
      </c>
      <c r="F91" s="9">
        <f>'Base original'!F95/'Base original'!F83*100-100</f>
        <v>12.130278156112738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25.89170232802476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9.3112663279834216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1.8710290952025586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1.0557978474770455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-1.7486240214678043E-2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8.1769375365189774</v>
      </c>
      <c r="AM91" s="13">
        <f>('Base original'!AJ95/'Base original'!AJ83*100-100)*'Base original'!AJ83/('Base original'!$AU83)</f>
        <v>4.7604885660344118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6.080799156170059</v>
      </c>
    </row>
    <row r="92" spans="1:52" x14ac:dyDescent="0.25">
      <c r="A92" s="20">
        <v>41306</v>
      </c>
      <c r="B92" s="13">
        <f>'Base original'!B96/'Base original'!B84*100-100</f>
        <v>12.887861455173379</v>
      </c>
      <c r="C92" s="13">
        <f>'Base original'!C96/'Base original'!C84*100-100</f>
        <v>11.001522585020652</v>
      </c>
      <c r="D92" s="13">
        <f>'Base original'!D96/'Base original'!D84*100-100</f>
        <v>10.598185470478356</v>
      </c>
      <c r="E92" s="13">
        <f>'Base original'!E96/'Base original'!E84*100-100</f>
        <v>12.259796342747748</v>
      </c>
      <c r="F92" s="9">
        <f>'Base original'!F96/'Base original'!F84*100-100</f>
        <v>12.065884746930237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26.686751233779432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9.676705483834187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1.8413967970039411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0.94544264754428098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7.2655027627458263E-2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9.2900692620449661</v>
      </c>
      <c r="AM92" s="13">
        <f>('Base original'!AJ96/'Base original'!AJ84*100-100)*'Base original'!AJ84/('Base original'!$AU84)</f>
        <v>5.3451324248813199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6.6544915582905588</v>
      </c>
    </row>
    <row r="93" spans="1:52" x14ac:dyDescent="0.25">
      <c r="A93" s="20">
        <v>41334</v>
      </c>
      <c r="B93" s="13">
        <f>'Base original'!B97/'Base original'!B85*100-100</f>
        <v>11.733061302700946</v>
      </c>
      <c r="C93" s="13">
        <f>'Base original'!C97/'Base original'!C85*100-100</f>
        <v>10.897134018271188</v>
      </c>
      <c r="D93" s="13">
        <f>'Base original'!D97/'Base original'!D85*100-100</f>
        <v>10.51437280640404</v>
      </c>
      <c r="E93" s="13">
        <f>'Base original'!E97/'Base original'!E85*100-100</f>
        <v>9.8540784019095327</v>
      </c>
      <c r="F93" s="9">
        <f>'Base original'!F97/'Base original'!F85*100-100</f>
        <v>11.196283473642126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26.561767147938347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9.2852544936548362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1.7211954079737886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-0.12132339186276477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-0.48641815125963894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9.052402120111978</v>
      </c>
      <c r="AM93" s="13">
        <f>('Base original'!AJ97/'Base original'!AJ85*100-100)*'Base original'!AJ85/('Base original'!$AU85)</f>
        <v>5.2189583620334838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6.385925060765544</v>
      </c>
    </row>
    <row r="94" spans="1:52" x14ac:dyDescent="0.25">
      <c r="A94" s="20">
        <v>41365</v>
      </c>
      <c r="B94" s="13">
        <f>'Base original'!B98/'Base original'!B86*100-100</f>
        <v>10.77172953509023</v>
      </c>
      <c r="C94" s="13">
        <f>'Base original'!C98/'Base original'!C86*100-100</f>
        <v>10.999970786178693</v>
      </c>
      <c r="D94" s="13">
        <f>'Base original'!D98/'Base original'!D86*100-100</f>
        <v>10.638889814354329</v>
      </c>
      <c r="E94" s="13">
        <f>'Base original'!E98/'Base original'!E86*100-100</f>
        <v>9.6686401363545116</v>
      </c>
      <c r="F94" s="9">
        <f>'Base original'!F98/'Base original'!F86*100-100</f>
        <v>10.679277222034472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0.54275579170038535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-0.25047366973072543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8.5981461190846318</v>
      </c>
      <c r="AM94" s="13">
        <f>('Base original'!AJ98/'Base original'!AJ86*100-100)*'Base original'!AJ86/('Base original'!$AU86)</f>
        <v>4.9866628671872499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6.5837423104320152</v>
      </c>
    </row>
    <row r="95" spans="1:52" x14ac:dyDescent="0.25">
      <c r="A95" s="20">
        <v>41395</v>
      </c>
      <c r="B95" s="13">
        <f>'Base original'!B99/'Base original'!B87*100-100</f>
        <v>9.8147731060618923</v>
      </c>
      <c r="C95" s="13">
        <f>'Base original'!C99/'Base original'!C87*100-100</f>
        <v>10.778913277553031</v>
      </c>
      <c r="D95" s="13">
        <f>'Base original'!D99/'Base original'!D87*100-100</f>
        <v>10.285565800149229</v>
      </c>
      <c r="E95" s="13">
        <f>'Base original'!E99/'Base original'!E87*100-100</f>
        <v>6.6982561251555524</v>
      </c>
      <c r="F95" s="9">
        <f>'Base original'!F99/'Base original'!F87*100-100</f>
        <v>9.7660467079056446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3.2811511217609581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0.16328230729242224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8.8481568034089975</v>
      </c>
      <c r="AM95" s="13">
        <f>('Base original'!AJ99/'Base original'!AJ87*100-100)*'Base original'!AJ87/('Base original'!$AU87)</f>
        <v>5.1662777238114943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7.5806118440456771</v>
      </c>
    </row>
    <row r="96" spans="1:52" x14ac:dyDescent="0.25">
      <c r="A96" s="20">
        <v>41426</v>
      </c>
      <c r="B96" s="13">
        <f>'Base original'!B100/'Base original'!B88*100-100</f>
        <v>9.4013432590260635</v>
      </c>
      <c r="C96" s="13">
        <f>'Base original'!C100/'Base original'!C88*100-100</f>
        <v>10.647731434681702</v>
      </c>
      <c r="D96" s="13">
        <f>'Base original'!D100/'Base original'!D88*100-100</f>
        <v>10.078986281408774</v>
      </c>
      <c r="E96" s="13">
        <f>'Base original'!E100/'Base original'!E88*100-100</f>
        <v>11.627699676599448</v>
      </c>
      <c r="F96" s="9">
        <f>'Base original'!F100/'Base original'!F88*100-100</f>
        <v>9.8922242286932942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2.1563811882417543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0.10139037031223379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10.014747810182342</v>
      </c>
      <c r="AM96" s="13">
        <f>('Base original'!AJ100/'Base original'!AJ88*100-100)*'Base original'!AJ88/('Base original'!$AU88)</f>
        <v>5.879935226902429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9.0384939063977914</v>
      </c>
    </row>
    <row r="97" spans="1:52" x14ac:dyDescent="0.25">
      <c r="A97" s="20">
        <v>41456</v>
      </c>
      <c r="B97" s="13">
        <f>'Base original'!B101/'Base original'!B89*100-100</f>
        <v>9.8928127233365899</v>
      </c>
      <c r="C97" s="13">
        <f>'Base original'!C101/'Base original'!C89*100-100</f>
        <v>10.485660167524074</v>
      </c>
      <c r="D97" s="13">
        <f>'Base original'!D101/'Base original'!D89*100-100</f>
        <v>10.807024562067923</v>
      </c>
      <c r="E97" s="13">
        <f>'Base original'!E101/'Base original'!E89*100-100</f>
        <v>17.66324153216685</v>
      </c>
      <c r="F97" s="9">
        <f>'Base original'!F101/'Base original'!F89*100-100</f>
        <v>10.813367313627481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11.054962737378631</v>
      </c>
      <c r="C98" s="13">
        <f>'Base original'!C102/'Base original'!C90*100-100</f>
        <v>10.263818193477107</v>
      </c>
      <c r="D98" s="13">
        <f>'Base original'!D102/'Base original'!D90*100-100</f>
        <v>11.129304281877481</v>
      </c>
      <c r="E98" s="13">
        <f>'Base original'!E102/'Base original'!E90*100-100</f>
        <v>12.924569089507116</v>
      </c>
      <c r="F98" s="9">
        <f>'Base original'!F102/'Base original'!F90*100-100</f>
        <v>11.135056438767549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27.410764499772498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8.8965493557184914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1.6821505055583721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10.620346188126859</v>
      </c>
      <c r="C99" s="13">
        <f>'Base original'!C103/'Base original'!C91*100-100</f>
        <v>10.103639137539616</v>
      </c>
      <c r="D99" s="13">
        <f>'Base original'!D103/'Base original'!D91*100-100</f>
        <v>11.390851928812111</v>
      </c>
      <c r="E99" s="13">
        <f>'Base original'!E103/'Base original'!E91*100-100</f>
        <v>9.592337992023829</v>
      </c>
      <c r="F99" s="9">
        <f>'Base original'!F103/'Base original'!F91*100-100</f>
        <v>10.655078986580776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27.456714660823657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9.2435012481818664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1.4553408483150525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4.7111821471594482</v>
      </c>
      <c r="AB99" s="9">
        <f>('Base original'!AC103/'Base original'!AC91*100-100)*'Base original'!AC91/'Base original'!$AC91</f>
        <v>13.65493761065612</v>
      </c>
      <c r="AC99" s="13">
        <f>('Base original'!AC103/'Base original'!AC91*100-100)*'Base original'!AC91/('Base original'!$AJ91)</f>
        <v>3.5738293565254162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13.011846363920526</v>
      </c>
      <c r="AM99" s="13">
        <f>('Base original'!AJ103/'Base original'!AJ91*100-100)*'Base original'!AJ91/('Base original'!$AU91)</f>
        <v>7.6597425761342555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13.631414671890241</v>
      </c>
    </row>
    <row r="100" spans="1:52" x14ac:dyDescent="0.25">
      <c r="A100" s="20">
        <v>41548</v>
      </c>
      <c r="B100" s="13">
        <f>'Base original'!B104/'Base original'!B92*100-100</f>
        <v>10.00800289687507</v>
      </c>
      <c r="C100" s="13">
        <f>'Base original'!C104/'Base original'!C92*100-100</f>
        <v>10.243643631552942</v>
      </c>
      <c r="D100" s="13">
        <f>'Base original'!D104/'Base original'!D92*100-100</f>
        <v>11.319330342254162</v>
      </c>
      <c r="E100" s="13">
        <f>'Base original'!E104/'Base original'!E92*100-100</f>
        <v>9.1932437973947287</v>
      </c>
      <c r="F100" s="9">
        <f>'Base original'!F104/'Base original'!F92*100-100</f>
        <v>10.278346846468949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26.863969371184837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8.8171856697406028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1.6687795377367145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10.472876357663367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12.240031354580168</v>
      </c>
      <c r="F101" s="9">
        <f>'Base original'!F105/'Base original'!F93*100-100</f>
        <v>10.678121011759018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26.783234874877937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8.8913731545848123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1.5710335556046542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4.0880768153097755E-2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2.1688101383776387E-2</v>
      </c>
      <c r="AZ101" s="9">
        <f>('Base original'!AU105/'Base original'!AU93*100-100)*'Base original'!AU93/('Base original'!$AU93)</f>
        <v>12.963056529328838</v>
      </c>
    </row>
    <row r="102" spans="1:52" x14ac:dyDescent="0.25">
      <c r="A102" s="20">
        <v>41609</v>
      </c>
      <c r="B102" s="13">
        <f>'Base original'!B106/'Base original'!B94*100-100</f>
        <v>9.8351458246143721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7.643802031059721</v>
      </c>
      <c r="F102" s="9">
        <f>'Base original'!F106/'Base original'!F94*100-100</f>
        <v>10.084693538195651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26.061785231993277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8.3457161833633986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1.6486526813059557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11.017268558125764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13.008627968608224</v>
      </c>
      <c r="F103" s="9">
        <f>'Base original'!F107/'Base original'!F95*100-100</f>
        <v>11.427735915118859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26.412031708642619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8.5691470463123132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1.9783569076592389</v>
      </c>
      <c r="X103" s="11">
        <f>'Base original'!X107</f>
        <v>4.32</v>
      </c>
      <c r="Y103" s="13">
        <f>('Base original'!Z107/'Base original'!Z95*100-100)*'Base original'!Z95/'Base original'!$AC95</f>
        <v>2.483770068326109</v>
      </c>
      <c r="Z103" s="13">
        <f>('Base original'!AA107/'Base original'!AA95*100-100)*'Base original'!AA95/'Base original'!$AC95</f>
        <v>4.9125570839089034</v>
      </c>
      <c r="AA103" s="13">
        <f>('Base original'!AB107/'Base original'!AB95*100-100)*'Base original'!AB95/'Base original'!$AC95</f>
        <v>3.1647571732534585</v>
      </c>
      <c r="AB103" s="9">
        <f>('Base original'!AC107/'Base original'!AC95*100-100)*'Base original'!AC95/'Base original'!$AC95</f>
        <v>10.56108432548848</v>
      </c>
      <c r="AC103" s="13">
        <f>('Base original'!AC107/'Base original'!AC95*100-100)*'Base original'!AC95/('Base original'!$AJ95)</f>
        <v>2.8635238367880103</v>
      </c>
      <c r="AD103" s="13">
        <f>('Base original'!AD107/'Base original'!AD95*100-100)*'Base original'!AD95/('Base original'!$AJ95)</f>
        <v>9.6551437238836915</v>
      </c>
      <c r="AE103" s="13">
        <f>('Base original'!AE107/'Base original'!AE95*100-100)*'Base original'!AE95/('Base original'!$AJ95)</f>
        <v>0.22199430799600847</v>
      </c>
      <c r="AF103" s="13">
        <f>('Base original'!AF107/'Base original'!AF95*100-100)*'Base original'!AF95/('Base original'!$AJ95)</f>
        <v>3.1186957272286508</v>
      </c>
      <c r="AG103" s="13">
        <f>('Base original'!AG107/'Base original'!AG95*100-100)*'Base original'!AG95/('Base original'!$AJ95)</f>
        <v>2.074877516760424E-2</v>
      </c>
      <c r="AH103" s="13">
        <f>-('Base original'!AH107/'Base original'!AH95*100-100)*'Base original'!AH95/('Base original'!$AJ95)</f>
        <v>-2.6695695803481456</v>
      </c>
      <c r="AI103" s="13">
        <f>-('Base original'!AI107/'Base original'!AI95*100-100)*'Base original'!AI95/('Base original'!$AJ95)</f>
        <v>-1.8443562543547946E-2</v>
      </c>
      <c r="AJ103" s="13">
        <f>(('Base original'!AF107-'Base original'!AH107)/('Base original'!AF95-'Base original'!AH95)*100-100)*(('Base original'!AF95-'Base original'!AH95)/'Base original'!AJ95)</f>
        <v>0.44912614688050495</v>
      </c>
      <c r="AK103" s="13">
        <f>(('Base original'!AG107-'Base original'!AI107)/('Base original'!AG95-'Base original'!AI95)*100-100)*(('Base original'!AG95-'Base original'!AI95)/'Base original'!AJ95)</f>
        <v>2.3052126240563227E-3</v>
      </c>
      <c r="AL103" s="9">
        <f>('Base original'!AJ107/'Base original'!AJ95*100-100)*'Base original'!AJ95/('Base original'!$AJ95)</f>
        <v>13.192093228172254</v>
      </c>
      <c r="AM103" s="13">
        <f>('Base original'!AJ107/'Base original'!AJ95*100-100)*'Base original'!AJ95/('Base original'!$AU95)</f>
        <v>7.831996012325293</v>
      </c>
      <c r="AN103" s="13">
        <f>('Base original'!AK107/'Base original'!AK95*100-100)*'Base original'!AK95/('Base original'!$AU95)</f>
        <v>1.7161224618366733</v>
      </c>
      <c r="AO103" s="13">
        <f>('Base original'!AL107/'Base original'!AL95*100-100)*'Base original'!AL95/('Base original'!$AU95)</f>
        <v>0.5444447032557661</v>
      </c>
      <c r="AP103" s="13">
        <f>('Base original'!AM107/'Base original'!AM95*100-100)*'Base original'!AM95/('Base original'!$AU95)</f>
        <v>1.4734928162372956</v>
      </c>
      <c r="AQ103" s="13">
        <f>('Base original'!AN107/'Base original'!AN95*100-100)*'Base original'!AN95/('Base original'!$AU95)</f>
        <v>-0.48469682851484619</v>
      </c>
      <c r="AR103" s="13">
        <f>('Base original'!AO107/'Base original'!AO95*100-100)*'Base original'!AO95/('Base original'!$AU95)</f>
        <v>-3.5838107997253774E-2</v>
      </c>
      <c r="AS103" s="13">
        <f>('Base original'!AP107/'Base original'!AP95*100-100)*'Base original'!AP95/('Base original'!$AU95)</f>
        <v>0.87509219279615014</v>
      </c>
      <c r="AT103" s="13">
        <f>('Base original'!AQ107/'Base original'!AQ95*100-100)*'Base original'!AQ95/('Base original'!$AU95)</f>
        <v>0.89365211122641675</v>
      </c>
      <c r="AU103" s="13">
        <f>('Base original'!AR107/'Base original'!AR95*100-100)*'Base original'!AR95/('Base original'!$AU95)</f>
        <v>2.2168786845374343E-2</v>
      </c>
      <c r="AV103" s="13">
        <f>-('Base original'!AS107/'Base original'!AS95*100-100)*'Base original'!AS95/('Base original'!$AU95)</f>
        <v>-0.75158375861340709</v>
      </c>
      <c r="AW103" s="13">
        <f>-('Base original'!AT107/'Base original'!AT95*100-100)*'Base original'!AT95/('Base original'!$AU95)</f>
        <v>-2.4111769901404706E-2</v>
      </c>
      <c r="AX103" s="13">
        <f>(('Base original'!AQ107-'Base original'!AS107)/('Base original'!AQ95-'Base original'!AS95)*100-100)*(('Base original'!AQ95-'Base original'!AS95)/'Base original'!AU95)</f>
        <v>0.14206835261300996</v>
      </c>
      <c r="AY103" s="13">
        <f>(('Base original'!AR107-'Base original'!AT107)/('Base original'!AR95-'Base original'!AT95)*100-100)*(('Base original'!AR95-'Base original'!AT95)/'Base original'!AU95)</f>
        <v>-1.9429830560303491E-3</v>
      </c>
      <c r="AZ103" s="9">
        <f>('Base original'!AU107/'Base original'!AU95*100-100)*'Base original'!AU95/('Base original'!$AU95)</f>
        <v>12.060738619496064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26.870807576773871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8.5283087521029941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1.573835960313003</v>
      </c>
      <c r="X104" s="11">
        <f>'Base original'!X108</f>
        <v>4.3</v>
      </c>
      <c r="Y104" s="13">
        <f>('Base original'!Z108/'Base original'!Z96*100-100)*'Base original'!Z96/'Base original'!$AC96</f>
        <v>2.5750016127948925</v>
      </c>
      <c r="Z104" s="13">
        <f>('Base original'!AA108/'Base original'!AA96*100-100)*'Base original'!AA96/'Base original'!$AC96</f>
        <v>5.3363230510386357</v>
      </c>
      <c r="AA104" s="13">
        <f>('Base original'!AB108/'Base original'!AB96*100-100)*'Base original'!AB96/'Base original'!$AC96</f>
        <v>4.4456279911828629</v>
      </c>
      <c r="AB104" s="9">
        <f>('Base original'!AC108/'Base original'!AC96*100-100)*'Base original'!AC96/'Base original'!$AC96</f>
        <v>12.356952655016414</v>
      </c>
      <c r="AC104" s="13">
        <f>('Base original'!AC108/'Base original'!AC96*100-100)*'Base original'!AC96/('Base original'!$AJ96)</f>
        <v>3.2866905576117094</v>
      </c>
      <c r="AD104" s="13">
        <f>('Base original'!AD108/'Base original'!AD96*100-100)*'Base original'!AD96/('Base original'!$AJ96)</f>
        <v>9.6636202475640456</v>
      </c>
      <c r="AE104" s="13">
        <f>('Base original'!AE108/'Base original'!AE96*100-100)*'Base original'!AE96/('Base original'!$AJ96)</f>
        <v>0.24159222647896986</v>
      </c>
      <c r="AF104" s="13">
        <f>('Base original'!AF108/'Base original'!AF96*100-100)*'Base original'!AF96/('Base original'!$AJ96)</f>
        <v>2.9353778509136355</v>
      </c>
      <c r="AG104" s="13">
        <f>('Base original'!AG108/'Base original'!AG96*100-100)*'Base original'!AG96/('Base original'!$AJ96)</f>
        <v>4.4805106834645531E-2</v>
      </c>
      <c r="AH104" s="13">
        <f>-('Base original'!AH108/'Base original'!AH96*100-100)*'Base original'!AH96/('Base original'!$AJ96)</f>
        <v>-2.8819763506573448</v>
      </c>
      <c r="AI104" s="13">
        <f>-('Base original'!AI108/'Base original'!AI96*100-100)*'Base original'!AI96/('Base original'!$AJ96)</f>
        <v>-1.3300617764159606E-2</v>
      </c>
      <c r="AJ104" s="13">
        <f>(('Base original'!AF108-'Base original'!AH108)/('Base original'!AF96-'Base original'!AH96)*100-100)*(('Base original'!AF96-'Base original'!AH96)/'Base original'!AJ96)</f>
        <v>5.3401500256291902E-2</v>
      </c>
      <c r="AK104" s="13">
        <f>(('Base original'!AG108-'Base original'!AI108)/('Base original'!AG96-'Base original'!AI96)*100-100)*(('Base original'!AG96-'Base original'!AI96)/'Base original'!AJ96)</f>
        <v>3.1504489070485892E-2</v>
      </c>
      <c r="AL104" s="9">
        <f>('Base original'!AJ108/'Base original'!AJ96*100-100)*'Base original'!AJ96/('Base original'!$AJ96)</f>
        <v>13.276809020981474</v>
      </c>
      <c r="AM104" s="13">
        <f>('Base original'!AJ108/'Base original'!AJ96*100-100)*'Base original'!AJ96/('Base original'!$AU96)</f>
        <v>7.8277108925104049</v>
      </c>
      <c r="AN104" s="13">
        <f>('Base original'!AK108/'Base original'!AK96*100-100)*'Base original'!AK96/('Base original'!$AU96)</f>
        <v>1.9726743042986623</v>
      </c>
      <c r="AO104" s="13">
        <f>('Base original'!AL108/'Base original'!AL96*100-100)*'Base original'!AL96/('Base original'!$AU96)</f>
        <v>0.9326630780699745</v>
      </c>
      <c r="AP104" s="13">
        <f>('Base original'!AM108/'Base original'!AM96*100-100)*'Base original'!AM96/('Base original'!$AU96)</f>
        <v>1.6296455237890017</v>
      </c>
      <c r="AQ104" s="13">
        <f>('Base original'!AN108/'Base original'!AN96*100-100)*'Base original'!AN96/('Base original'!$AU96)</f>
        <v>-0.4620153250909218</v>
      </c>
      <c r="AR104" s="13">
        <f>('Base original'!AO108/'Base original'!AO96*100-100)*'Base original'!AO96/('Base original'!$AU96)</f>
        <v>-4.2072539616535065E-2</v>
      </c>
      <c r="AS104" s="13">
        <f>('Base original'!AP108/'Base original'!AP96*100-100)*'Base original'!AP96/('Base original'!$AU96)</f>
        <v>0.87881248375445453</v>
      </c>
      <c r="AT104" s="13">
        <f>('Base original'!AQ108/'Base original'!AQ96*100-100)*'Base original'!AQ96/('Base original'!$AU96)</f>
        <v>0.77882644822662683</v>
      </c>
      <c r="AU104" s="13">
        <f>('Base original'!AR108/'Base original'!AR96*100-100)*'Base original'!AR96/('Base original'!$AU96)</f>
        <v>4.5363772544648899E-2</v>
      </c>
      <c r="AV104" s="13">
        <f>-('Base original'!AS108/'Base original'!AS96*100-100)*'Base original'!AS96/('Base original'!$AU96)</f>
        <v>-0.69076702952246771</v>
      </c>
      <c r="AW104" s="13">
        <f>-('Base original'!AT108/'Base original'!AT96*100-100)*'Base original'!AT96/('Base original'!$AU96)</f>
        <v>-2.0850093649717284E-2</v>
      </c>
      <c r="AX104" s="13">
        <f>(('Base original'!AQ108-'Base original'!AS108)/('Base original'!AQ96-'Base original'!AS96)*100-100)*(('Base original'!AQ96-'Base original'!AS96)/'Base original'!AU96)</f>
        <v>8.805941870415937E-2</v>
      </c>
      <c r="AY104" s="13">
        <f>(('Base original'!AR108-'Base original'!AT108)/('Base original'!AR96-'Base original'!AT96)*100-100)*(('Base original'!AR96-'Base original'!AT96)/'Base original'!AU96)</f>
        <v>2.4513678894931699E-2</v>
      </c>
      <c r="AZ104" s="9">
        <f>('Base original'!AU108/'Base original'!AU96*100-100)*'Base original'!AU96/('Base original'!$AU96)</f>
        <v>12.849991515314116</v>
      </c>
    </row>
    <row r="105" spans="1:52" x14ac:dyDescent="0.25">
      <c r="A105" s="20">
        <v>41699</v>
      </c>
      <c r="B105" s="13">
        <f>'Base original'!B109/'Base original'!B97*100-100</f>
        <v>9.0214769197845612</v>
      </c>
      <c r="C105" s="13">
        <f>'Base original'!C109/'Base original'!C97*100-100</f>
        <v>10.628315845894079</v>
      </c>
      <c r="D105" s="13">
        <f>'Base original'!D109/'Base original'!D97*100-100</f>
        <v>12.799711281386266</v>
      </c>
      <c r="E105" s="13">
        <f>'Base original'!E109/'Base original'!E97*100-100</f>
        <v>7.1410518218534946</v>
      </c>
      <c r="F105" s="9">
        <f>'Base original'!F109/'Base original'!F97*100-100</f>
        <v>9.95706084074979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24.533370625872152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8.4679797802710421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1.5645734390072867</v>
      </c>
      <c r="X105" s="11">
        <f>'Base original'!X109</f>
        <v>4.3</v>
      </c>
      <c r="Y105" s="13">
        <f>('Base original'!Z109/'Base original'!Z97*100-100)*'Base original'!Z97/'Base original'!$AC97</f>
        <v>2.3886621925757137</v>
      </c>
      <c r="Z105" s="13">
        <f>('Base original'!AA109/'Base original'!AA97*100-100)*'Base original'!AA97/'Base original'!$AC97</f>
        <v>5.1057601879152328</v>
      </c>
      <c r="AA105" s="13">
        <f>('Base original'!AB109/'Base original'!AB97*100-100)*'Base original'!AB97/'Base original'!$AC97</f>
        <v>3.5184119863070595</v>
      </c>
      <c r="AB105" s="9">
        <f>('Base original'!AC109/'Base original'!AC97*100-100)*'Base original'!AC97/'Base original'!$AC97</f>
        <v>11.012834366798003</v>
      </c>
      <c r="AC105" s="13">
        <f>('Base original'!AC109/'Base original'!AC97*100-100)*'Base original'!AC97/('Base original'!$AJ97)</f>
        <v>2.9374980582541981</v>
      </c>
      <c r="AD105" s="13">
        <f>('Base original'!AD109/'Base original'!AD97*100-100)*'Base original'!AD97/('Base original'!$AJ97)</f>
        <v>7.8714460851552461</v>
      </c>
      <c r="AE105" s="13">
        <f>('Base original'!AE109/'Base original'!AE97*100-100)*'Base original'!AE97/('Base original'!$AJ97)</f>
        <v>0.25020884233593182</v>
      </c>
      <c r="AF105" s="13">
        <f>('Base original'!AF109/'Base original'!AF97*100-100)*'Base original'!AF97/('Base original'!$AJ97)</f>
        <v>4.0392636334018022</v>
      </c>
      <c r="AG105" s="13">
        <f>('Base original'!AG109/'Base original'!AG97*100-100)*'Base original'!AG97/('Base original'!$AJ97)</f>
        <v>4.8128373665698408E-2</v>
      </c>
      <c r="AH105" s="13">
        <f>-('Base original'!AH109/'Base original'!AH97*100-100)*'Base original'!AH97/('Base original'!$AJ97)</f>
        <v>-3.0382398435624021</v>
      </c>
      <c r="AI105" s="13">
        <f>-('Base original'!AI109/'Base original'!AI97*100-100)*'Base original'!AI97/('Base original'!$AJ97)</f>
        <v>-1.460017681974096E-2</v>
      </c>
      <c r="AJ105" s="13">
        <f>(('Base original'!AF109-'Base original'!AH109)/('Base original'!AF97-'Base original'!AH97)*100-100)*(('Base original'!AF97-'Base original'!AH97)/'Base original'!AJ97)</f>
        <v>1.0010237898394008</v>
      </c>
      <c r="AK105" s="13">
        <f>(('Base original'!AG109-'Base original'!AI109)/('Base original'!AG97-'Base original'!AI97)*100-100)*(('Base original'!AG97-'Base original'!AI97)/'Base original'!AJ97)</f>
        <v>3.3528196845957287E-2</v>
      </c>
      <c r="AL105" s="9">
        <f>('Base original'!AJ109/'Base original'!AJ97*100-100)*'Base original'!AJ97/('Base original'!$AJ97)</f>
        <v>12.093704972430757</v>
      </c>
      <c r="AM105" s="13">
        <f>('Base original'!AJ109/'Base original'!AJ97*100-100)*'Base original'!AJ97/('Base original'!$AU97)</f>
        <v>7.1471093380125534</v>
      </c>
      <c r="AN105" s="13">
        <f>('Base original'!AK109/'Base original'!AK97*100-100)*'Base original'!AK97/('Base original'!$AU97)</f>
        <v>1.8724829120102386</v>
      </c>
      <c r="AO105" s="13">
        <f>('Base original'!AL109/'Base original'!AL97*100-100)*'Base original'!AL97/('Base original'!$AU97)</f>
        <v>1.1901299627061919</v>
      </c>
      <c r="AP105" s="13">
        <f>('Base original'!AM109/'Base original'!AM97*100-100)*'Base original'!AM97/('Base original'!$AU97)</f>
        <v>1.5162613380462275</v>
      </c>
      <c r="AQ105" s="13">
        <f>('Base original'!AN109/'Base original'!AN97*100-100)*'Base original'!AN97/('Base original'!$AU97)</f>
        <v>-0.53670597488175142</v>
      </c>
      <c r="AR105" s="13">
        <f>('Base original'!AO109/'Base original'!AO97*100-100)*'Base original'!AO97/('Base original'!$AU97)</f>
        <v>-3.1201108558325169E-2</v>
      </c>
      <c r="AS105" s="13">
        <f>('Base original'!AP109/'Base original'!AP97*100-100)*'Base original'!AP97/('Base original'!$AU97)</f>
        <v>0.98045976239736732</v>
      </c>
      <c r="AT105" s="13">
        <f>('Base original'!AQ109/'Base original'!AQ97*100-100)*'Base original'!AQ97/('Base original'!$AU97)</f>
        <v>0.63368410238706119</v>
      </c>
      <c r="AU105" s="13">
        <f>('Base original'!AR109/'Base original'!AR97*100-100)*'Base original'!AR97/('Base original'!$AU97)</f>
        <v>4.5420473076368512E-2</v>
      </c>
      <c r="AV105" s="13">
        <f>-('Base original'!AS109/'Base original'!AS97*100-100)*'Base original'!AS97/('Base original'!$AU97)</f>
        <v>-0.72591903032099903</v>
      </c>
      <c r="AW105" s="13">
        <f>-('Base original'!AT109/'Base original'!AT97*100-100)*'Base original'!AT97/('Base original'!$AU97)</f>
        <v>-1.7391384257726836E-2</v>
      </c>
      <c r="AX105" s="13">
        <f>(('Base original'!AQ109-'Base original'!AS109)/('Base original'!AQ97-'Base original'!AS97)*100-100)*(('Base original'!AQ97-'Base original'!AS97)/'Base original'!AU97)</f>
        <v>-9.2234927933937866E-2</v>
      </c>
      <c r="AY105" s="13">
        <f>(('Base original'!AR109-'Base original'!AT109)/('Base original'!AR97-'Base original'!AT97)*100-100)*(('Base original'!AR97-'Base original'!AT97)/'Base original'!AU97)</f>
        <v>2.8029088818641718E-2</v>
      </c>
      <c r="AZ105" s="9">
        <f>('Base original'!AU109/'Base original'!AU97*100-100)*'Base original'!AU97/('Base original'!$AU97)</f>
        <v>12.074330390617177</v>
      </c>
    </row>
    <row r="107" spans="1:52" x14ac:dyDescent="0.25">
      <c r="B107" s="13"/>
      <c r="C107" s="13"/>
      <c r="D107" s="13"/>
      <c r="E107" s="13"/>
      <c r="F107" s="13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</row>
  </sheetData>
  <mergeCells count="18"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  <mergeCell ref="Y5:AZ5"/>
    <mergeCell ref="Y4:AA4"/>
    <mergeCell ref="AC4:AK4"/>
    <mergeCell ref="AM4:AY4"/>
    <mergeCell ref="Y1:AZ1"/>
    <mergeCell ref="Y2:AB2"/>
    <mergeCell ref="AC2:AL2"/>
    <mergeCell ref="AM2:AZ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5"/>
  <sheetViews>
    <sheetView showGridLines="0" zoomScale="90" zoomScaleNormal="90" workbookViewId="0">
      <pane xSplit="1" ySplit="5" topLeftCell="B85" activePane="bottomRight" state="frozen"/>
      <selection pane="topRight" activeCell="B1" sqref="B1"/>
      <selection pane="bottomLeft" activeCell="A5" sqref="A5"/>
      <selection pane="bottomRight" activeCell="A105" sqref="A105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7" t="s">
        <v>155</v>
      </c>
      <c r="C1" s="77"/>
      <c r="D1" s="77"/>
      <c r="E1" s="77"/>
      <c r="F1" s="85"/>
    </row>
    <row r="2" spans="1:9" s="4" customFormat="1" ht="21.75" customHeight="1" x14ac:dyDescent="0.25">
      <c r="A2" s="3"/>
      <c r="B2" s="95" t="s">
        <v>66</v>
      </c>
      <c r="C2" s="95"/>
      <c r="D2" s="95"/>
      <c r="E2" s="95"/>
      <c r="F2" s="96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89" t="s">
        <v>158</v>
      </c>
      <c r="C4" s="90"/>
      <c r="D4" s="90"/>
      <c r="E4" s="90"/>
      <c r="F4" s="97"/>
    </row>
    <row r="5" spans="1:9" ht="15" customHeight="1" x14ac:dyDescent="0.25">
      <c r="A5" s="3"/>
      <c r="B5" s="72" t="s">
        <v>145</v>
      </c>
      <c r="C5" s="73"/>
      <c r="D5" s="73"/>
      <c r="E5" s="73"/>
      <c r="F5" s="74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0.99844670668404945</v>
      </c>
      <c r="C79" s="13">
        <f>('Base original'!C83/'Base original'!C82*100-100)</f>
        <v>0.91755600011273941</v>
      </c>
      <c r="D79" s="13">
        <f>('Base original'!D83/'Base original'!D82*100-100)</f>
        <v>0.94197574593329136</v>
      </c>
      <c r="E79" s="13">
        <f>('Base original'!E83/'Base original'!E82*100-100)</f>
        <v>-7.23417646152771</v>
      </c>
      <c r="F79" s="11">
        <f>('Base original'!F83/'Base original'!F82*100-100)</f>
        <v>0.2975449529370735</v>
      </c>
    </row>
    <row r="80" spans="1:6" x14ac:dyDescent="0.25">
      <c r="A80" s="20">
        <v>40940</v>
      </c>
      <c r="B80" s="13">
        <f>('Base original'!B84/'Base original'!B83*100-100)</f>
        <v>0.67032978233918072</v>
      </c>
      <c r="C80" s="13">
        <f>('Base original'!C84/'Base original'!C83*100-100)</f>
        <v>0.86351998227121385</v>
      </c>
      <c r="D80" s="13">
        <f>('Base original'!D84/'Base original'!D83*100-100)</f>
        <v>0.82767974255774845</v>
      </c>
      <c r="E80" s="13">
        <f>('Base original'!E84/'Base original'!E83*100-100)</f>
        <v>1.42412667562472</v>
      </c>
      <c r="F80" s="11">
        <f>('Base original'!F84/'Base original'!F83*100-100)</f>
        <v>0.78854088191715732</v>
      </c>
    </row>
    <row r="81" spans="1:6" x14ac:dyDescent="0.25">
      <c r="A81" s="20">
        <v>40969</v>
      </c>
      <c r="B81" s="13">
        <f>('Base original'!B85/'Base original'!B84*100-100)</f>
        <v>1.8688010338201195</v>
      </c>
      <c r="C81" s="13">
        <f>('Base original'!C85/'Base original'!C84*100-100)</f>
        <v>1.3238140065597008</v>
      </c>
      <c r="D81" s="13">
        <f>('Base original'!D85/'Base original'!D84*100-100)</f>
        <v>1.0418646950670905</v>
      </c>
      <c r="E81" s="13">
        <f>('Base original'!E85/'Base original'!E84*100-100)</f>
        <v>4.5184749749657129</v>
      </c>
      <c r="F81" s="11">
        <f>('Base original'!F85/'Base original'!F84*100-100)</f>
        <v>1.8087944727054719</v>
      </c>
    </row>
    <row r="82" spans="1:6" x14ac:dyDescent="0.25">
      <c r="A82" s="20">
        <v>41000</v>
      </c>
      <c r="B82" s="13">
        <f>('Base original'!B86/'Base original'!B85*100-100)</f>
        <v>1.0580524181412159</v>
      </c>
      <c r="C82" s="13">
        <f>('Base original'!C86/'Base original'!C85*100-100)</f>
        <v>0.8937827469649875</v>
      </c>
      <c r="D82" s="13">
        <f>('Base original'!D86/'Base original'!D85*100-100)</f>
        <v>0.85836776181548657</v>
      </c>
      <c r="E82" s="13">
        <f>('Base original'!E86/'Base original'!E85*100-100)</f>
        <v>3.0085275639814029</v>
      </c>
      <c r="F82" s="11">
        <f>('Base original'!F86/'Base original'!F85*100-100)</f>
        <v>1.1444944343598848</v>
      </c>
    </row>
    <row r="83" spans="1:6" x14ac:dyDescent="0.25">
      <c r="A83" s="20">
        <v>41030</v>
      </c>
      <c r="B83" s="13">
        <f>('Base original'!B87/'Base original'!B86*100-100)</f>
        <v>2.1777519968277517</v>
      </c>
      <c r="C83" s="13">
        <f>('Base original'!C87/'Base original'!C86*100-100)</f>
        <v>0.56102181209605817</v>
      </c>
      <c r="D83" s="13">
        <f>('Base original'!D87/'Base original'!D86*100-100)</f>
        <v>0.77130209959281615</v>
      </c>
      <c r="E83" s="13">
        <f>('Base original'!E87/'Base original'!E86*100-100)</f>
        <v>11.316102835446529</v>
      </c>
      <c r="F83" s="11">
        <f>('Base original'!F87/'Base original'!F86*100-100)</f>
        <v>2.3842716627852951</v>
      </c>
    </row>
    <row r="84" spans="1:6" x14ac:dyDescent="0.25">
      <c r="A84" s="20">
        <v>41061</v>
      </c>
      <c r="B84" s="13">
        <f>('Base original'!B88/'Base original'!B87*100-100)</f>
        <v>1.2608535335554905</v>
      </c>
      <c r="C84" s="13">
        <f>('Base original'!C88/'Base original'!C87*100-100)</f>
        <v>0.67536769835092514</v>
      </c>
      <c r="D84" s="13">
        <f>('Base original'!D88/'Base original'!D87*100-100)</f>
        <v>0.86690280892194949</v>
      </c>
      <c r="E84" s="13">
        <f>('Base original'!E88/'Base original'!E87*100-100)</f>
        <v>-3.023335202251161</v>
      </c>
      <c r="F84" s="11">
        <f>('Base original'!F88/'Base original'!F87*100-100)</f>
        <v>0.7272563588695391</v>
      </c>
    </row>
    <row r="85" spans="1:6" x14ac:dyDescent="0.25">
      <c r="A85" s="20">
        <v>41091</v>
      </c>
      <c r="B85" s="13">
        <f>('Base original'!B89/'Base original'!B88*100-100)</f>
        <v>-2.746533112627958E-2</v>
      </c>
      <c r="C85" s="13">
        <f>('Base original'!C89/'Base original'!C88*100-100)</f>
        <v>0.78876147522264262</v>
      </c>
      <c r="D85" s="13">
        <f>('Base original'!D89/'Base original'!D88*100-100)</f>
        <v>0.38474294832082023</v>
      </c>
      <c r="E85" s="13">
        <f>('Base original'!E89/'Base original'!E88*100-100)</f>
        <v>-2.3404905605815145</v>
      </c>
      <c r="F85" s="11">
        <f>('Base original'!F89/'Base original'!F88*100-100)</f>
        <v>-2.9615006527833998E-2</v>
      </c>
    </row>
    <row r="86" spans="1:6" x14ac:dyDescent="0.25">
      <c r="A86" s="20">
        <v>41122</v>
      </c>
      <c r="B86" s="13">
        <f>('Base original'!B90/'Base original'!B89*100-100)</f>
        <v>5.4205886068970699E-2</v>
      </c>
      <c r="C86" s="13">
        <f>('Base original'!C90/'Base original'!C89*100-100)</f>
        <v>1.3833132323835144</v>
      </c>
      <c r="D86" s="13">
        <f>('Base original'!D90/'Base original'!D89*100-100)</f>
        <v>0.70011184071034904</v>
      </c>
      <c r="E86" s="13">
        <f>('Base original'!E90/'Base original'!E89*100-100)</f>
        <v>3.1947785278336909</v>
      </c>
      <c r="F86" s="11">
        <f>('Base original'!F90/'Base original'!F89*100-100)</f>
        <v>0.61989979635383463</v>
      </c>
    </row>
    <row r="87" spans="1:6" x14ac:dyDescent="0.25">
      <c r="A87" s="20">
        <v>41153</v>
      </c>
      <c r="B87" s="13">
        <f>('Base original'!B91/'Base original'!B90*100-100)</f>
        <v>0.9609505428140892</v>
      </c>
      <c r="C87" s="13">
        <f>('Base original'!C91/'Base original'!C90*100-100)</f>
        <v>0.62728412174939763</v>
      </c>
      <c r="D87" s="13">
        <f>('Base original'!D91/'Base original'!D90*100-100)</f>
        <v>0.71919931148009653</v>
      </c>
      <c r="E87" s="13">
        <f>('Base original'!E91/'Base original'!E90*100-100)</f>
        <v>-2.0728038259712633</v>
      </c>
      <c r="F87" s="11">
        <f>('Base original'!F91/'Base original'!F90*100-100)</f>
        <v>0.60966337263255355</v>
      </c>
    </row>
    <row r="88" spans="1:6" x14ac:dyDescent="0.25">
      <c r="A88" s="20">
        <v>41183</v>
      </c>
      <c r="B88" s="13">
        <f>('Base original'!B92/'Base original'!B91*100-100)</f>
        <v>1.1949693373875476</v>
      </c>
      <c r="C88" s="13">
        <f>('Base original'!C92/'Base original'!C91*100-100)</f>
        <v>1.0764333314656938</v>
      </c>
      <c r="D88" s="13">
        <f>('Base original'!D92/'Base original'!D91*100-100)</f>
        <v>1.2276714203002541</v>
      </c>
      <c r="E88" s="13">
        <f>('Base original'!E92/'Base original'!E91*100-100)</f>
        <v>-0.66582167862127051</v>
      </c>
      <c r="F88" s="11">
        <f>('Base original'!F92/'Base original'!F91*100-100)</f>
        <v>1.0362975908479939</v>
      </c>
    </row>
    <row r="89" spans="1:6" x14ac:dyDescent="0.25">
      <c r="A89" s="20">
        <v>41214</v>
      </c>
      <c r="B89" s="13">
        <f>('Base original'!B93/'Base original'!B92*100-100)</f>
        <v>1.7356776579241711</v>
      </c>
      <c r="C89" s="13">
        <f>('Base original'!C93/'Base original'!C92*100-100)</f>
        <v>1.1697034651902811</v>
      </c>
      <c r="D89" s="13">
        <f>('Base original'!D93/'Base original'!D92*100-100)</f>
        <v>1.3530457892877195</v>
      </c>
      <c r="E89" s="13">
        <f>('Base original'!E93/'Base original'!E92*100-100)</f>
        <v>0.22538328363536664</v>
      </c>
      <c r="F89" s="11">
        <f>('Base original'!F93/'Base original'!F92*100-100)</f>
        <v>1.456879641398217</v>
      </c>
    </row>
    <row r="90" spans="1:6" x14ac:dyDescent="0.25">
      <c r="A90" s="20">
        <v>41244</v>
      </c>
      <c r="B90" s="13">
        <f>('Base original'!B94/'Base original'!B93*100-100)</f>
        <v>1.3584652861376583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-1.4485482691527665</v>
      </c>
      <c r="F90" s="11">
        <f>('Base original'!F94/'Base original'!F93*100-100)</f>
        <v>0.91612620200764638</v>
      </c>
    </row>
    <row r="91" spans="1:6" x14ac:dyDescent="0.25">
      <c r="A91" s="21">
        <v>41275</v>
      </c>
      <c r="B91" s="13">
        <f>('Base original'!B95/'Base original'!B94*100-100)</f>
        <v>-0.11103122729154791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-1.3677513273137407</v>
      </c>
      <c r="F91" s="11">
        <f>('Base original'!F95/'Base original'!F94*100-100)</f>
        <v>6.6684816136657332E-2</v>
      </c>
    </row>
    <row r="92" spans="1:6" x14ac:dyDescent="0.25">
      <c r="A92" s="20">
        <v>41306</v>
      </c>
      <c r="B92" s="13">
        <f>('Base original'!B96/'Base original'!B95*100-100)</f>
        <v>0.68341905247596912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1.1343755523222541</v>
      </c>
      <c r="F92" s="11">
        <f>('Base original'!F96/'Base original'!F95*100-100)</f>
        <v>0.73066072804041937</v>
      </c>
    </row>
    <row r="93" spans="1:6" x14ac:dyDescent="0.25">
      <c r="A93" s="20">
        <v>41334</v>
      </c>
      <c r="B93" s="13">
        <f>('Base original'!B97/'Base original'!B96*100-100)</f>
        <v>0.82672170438972614</v>
      </c>
      <c r="C93" s="13">
        <f>('Base original'!C97/'Base original'!C96*100-100)</f>
        <v>1.228526595401604</v>
      </c>
      <c r="D93" s="13">
        <f>('Base original'!D97/'Base original'!D96*100-100)</f>
        <v>0.96529392831259031</v>
      </c>
      <c r="E93" s="13">
        <f>('Base original'!E97/'Base original'!E96*100-100)</f>
        <v>2.2786528962882073</v>
      </c>
      <c r="F93" s="11">
        <f>('Base original'!F97/'Base original'!F96*100-100)</f>
        <v>1.0187854748260605</v>
      </c>
    </row>
    <row r="94" spans="1:6" x14ac:dyDescent="0.25">
      <c r="A94" s="20">
        <v>41365</v>
      </c>
      <c r="B94" s="13">
        <f>('Base original'!B98/'Base original'!B97*100-100)</f>
        <v>0.18856656471743349</v>
      </c>
      <c r="C94" s="13">
        <f>('Base original'!C98/'Base original'!C97*100-100)</f>
        <v>0.98734323986238337</v>
      </c>
      <c r="D94" s="13">
        <f>('Base original'!D98/'Base original'!D97*100-100)</f>
        <v>0.9720053083312763</v>
      </c>
      <c r="E94" s="13">
        <f>('Base original'!E98/'Base original'!E97*100-100)</f>
        <v>2.8346448737188013</v>
      </c>
      <c r="F94" s="11">
        <f>('Base original'!F98/'Base original'!F97*100-100)</f>
        <v>0.67422389738953825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-0.50603109791654788</v>
      </c>
      <c r="C105" s="13">
        <f>('Base original'!C109/'Base original'!C108*100-100)</f>
        <v>1.0359578442723461</v>
      </c>
      <c r="D105" s="13">
        <f>('Base original'!D109/'Base original'!D108*100-100)</f>
        <v>1.2352285833573404</v>
      </c>
      <c r="E105" s="13">
        <f>('Base original'!E109/'Base original'!E108*100-100)</f>
        <v>-2.4259556410945748</v>
      </c>
      <c r="F105" s="11">
        <f>('Base original'!F109/'Base original'!F108*100-100)</f>
        <v>-5.6203608468834432E-2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236</v>
      </c>
    </row>
    <row r="2" spans="1:14" x14ac:dyDescent="0.25">
      <c r="A2" s="38" t="s">
        <v>153</v>
      </c>
      <c r="B2" t="s">
        <v>217</v>
      </c>
      <c r="C2" t="s">
        <v>234</v>
      </c>
      <c r="D2">
        <v>25877.188999999998</v>
      </c>
      <c r="E2" s="62">
        <v>41732.788287037038</v>
      </c>
      <c r="F2" t="b">
        <v>1</v>
      </c>
      <c r="G2" s="38" t="s">
        <v>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204</v>
      </c>
      <c r="C3" t="s">
        <v>234</v>
      </c>
      <c r="D3">
        <v>5571.0029999999997</v>
      </c>
      <c r="E3" s="62">
        <v>41732.788287037038</v>
      </c>
      <c r="F3" t="b">
        <v>1</v>
      </c>
      <c r="G3" s="38" t="s">
        <v>1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203</v>
      </c>
      <c r="C4" t="s">
        <v>234</v>
      </c>
      <c r="D4">
        <v>9317.4879999999994</v>
      </c>
      <c r="E4" s="62">
        <v>41732.788287037038</v>
      </c>
      <c r="F4" t="b">
        <v>1</v>
      </c>
      <c r="G4" s="38" t="s">
        <v>2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216</v>
      </c>
      <c r="C5" t="s">
        <v>234</v>
      </c>
      <c r="D5">
        <v>3905.4259999999999</v>
      </c>
      <c r="E5" s="62">
        <v>41732.788287037038</v>
      </c>
      <c r="F5" t="b">
        <v>1</v>
      </c>
      <c r="G5" s="38" t="s">
        <v>3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182</v>
      </c>
      <c r="C6" t="s">
        <v>234</v>
      </c>
      <c r="D6">
        <v>44671.106</v>
      </c>
      <c r="E6" s="62">
        <v>41732.788287037038</v>
      </c>
      <c r="F6" t="b">
        <v>1</v>
      </c>
      <c r="G6" s="38" t="s">
        <v>4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215</v>
      </c>
      <c r="C7" t="s">
        <v>234</v>
      </c>
      <c r="D7">
        <v>26.840105511345499</v>
      </c>
      <c r="E7" s="62">
        <v>41732.788287037038</v>
      </c>
      <c r="F7" t="b">
        <v>1</v>
      </c>
      <c r="G7" s="38" t="s">
        <v>5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181</v>
      </c>
      <c r="C8" t="s">
        <v>234</v>
      </c>
      <c r="D8">
        <v>27.02</v>
      </c>
      <c r="E8" s="62">
        <v>41732.788287037038</v>
      </c>
      <c r="F8" t="b">
        <v>1</v>
      </c>
      <c r="G8" s="38" t="s">
        <v>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192</v>
      </c>
      <c r="C9" t="s">
        <v>234</v>
      </c>
      <c r="D9">
        <v>31.99</v>
      </c>
      <c r="E9" s="62">
        <v>41732.788287037038</v>
      </c>
      <c r="F9" t="b">
        <v>1</v>
      </c>
      <c r="G9" s="38" t="s">
        <v>7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202</v>
      </c>
      <c r="C10" t="s">
        <v>234</v>
      </c>
      <c r="D10">
        <v>24.95</v>
      </c>
      <c r="E10" s="62">
        <v>41732.788287037038</v>
      </c>
      <c r="F10" t="b">
        <v>1</v>
      </c>
      <c r="G10" s="38" t="s">
        <v>8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214</v>
      </c>
      <c r="C11" t="s">
        <v>234</v>
      </c>
      <c r="D11">
        <v>22.13</v>
      </c>
      <c r="E11" s="62">
        <v>41732.788287037038</v>
      </c>
      <c r="F11" t="b">
        <v>1</v>
      </c>
      <c r="G11" s="38" t="s">
        <v>9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180</v>
      </c>
      <c r="C12" t="s">
        <v>234</v>
      </c>
      <c r="D12">
        <v>10.2731725726366</v>
      </c>
      <c r="E12" s="62">
        <v>41732.788287037038</v>
      </c>
      <c r="F12" t="b">
        <v>1</v>
      </c>
      <c r="G12" s="38" t="s">
        <v>10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191</v>
      </c>
      <c r="C13" t="s">
        <v>234</v>
      </c>
      <c r="D13">
        <v>9.25</v>
      </c>
      <c r="E13" s="62">
        <v>41732.788287037038</v>
      </c>
      <c r="F13" t="b">
        <v>1</v>
      </c>
      <c r="G13" s="38" t="s">
        <v>11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201</v>
      </c>
      <c r="C14" t="s">
        <v>234</v>
      </c>
      <c r="D14">
        <v>7.9</v>
      </c>
      <c r="E14" s="62">
        <v>41732.788287037038</v>
      </c>
      <c r="F14" t="b">
        <v>1</v>
      </c>
      <c r="G14" s="38" t="s">
        <v>12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213</v>
      </c>
      <c r="C15" t="s">
        <v>234</v>
      </c>
      <c r="D15">
        <v>8.66</v>
      </c>
      <c r="E15" s="62">
        <v>41732.788287037038</v>
      </c>
      <c r="F15" t="b">
        <v>1</v>
      </c>
      <c r="G15" s="38" t="s">
        <v>13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179</v>
      </c>
      <c r="C16" t="s">
        <v>234</v>
      </c>
      <c r="D16">
        <v>12.71</v>
      </c>
      <c r="E16" s="62">
        <v>41732.788287037038</v>
      </c>
      <c r="F16" t="b">
        <v>1</v>
      </c>
      <c r="G16" s="38" t="s">
        <v>14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190</v>
      </c>
      <c r="C17" t="s">
        <v>234</v>
      </c>
      <c r="D17">
        <v>14.03</v>
      </c>
      <c r="E17" s="62">
        <v>41732.788287037038</v>
      </c>
      <c r="F17" t="b">
        <v>1</v>
      </c>
      <c r="G17" s="38" t="s">
        <v>15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200</v>
      </c>
      <c r="C18" t="s">
        <v>234</v>
      </c>
      <c r="D18">
        <v>5.28923438819597</v>
      </c>
      <c r="E18" s="62">
        <v>41732.788287037038</v>
      </c>
      <c r="F18" t="b">
        <v>1</v>
      </c>
      <c r="G18" s="38" t="s">
        <v>16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212</v>
      </c>
      <c r="C19" t="s">
        <v>234</v>
      </c>
      <c r="D19">
        <v>5.03</v>
      </c>
      <c r="E19" s="62">
        <v>41732.788287037038</v>
      </c>
      <c r="F19" t="b">
        <v>1</v>
      </c>
      <c r="G19" s="38" t="s">
        <v>17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178</v>
      </c>
      <c r="C20" t="s">
        <v>234</v>
      </c>
      <c r="D20">
        <v>5.05</v>
      </c>
      <c r="E20" s="62">
        <v>41732.788287037038</v>
      </c>
      <c r="F20" t="b">
        <v>1</v>
      </c>
      <c r="G20" s="38" t="s">
        <v>18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189</v>
      </c>
      <c r="C21" t="s">
        <v>234</v>
      </c>
      <c r="D21">
        <v>5.75</v>
      </c>
      <c r="E21" s="62">
        <v>41732.788287037038</v>
      </c>
      <c r="F21" t="b">
        <v>1</v>
      </c>
      <c r="G21" s="38" t="s">
        <v>19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199</v>
      </c>
      <c r="C22" t="s">
        <v>234</v>
      </c>
      <c r="D22">
        <v>6.03</v>
      </c>
      <c r="E22" s="62">
        <v>41732.788287037038</v>
      </c>
      <c r="F22" t="b">
        <v>1</v>
      </c>
      <c r="G22" s="38" t="s">
        <v>20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211</v>
      </c>
      <c r="C23" t="s">
        <v>234</v>
      </c>
      <c r="D23">
        <v>6.1</v>
      </c>
      <c r="E23" s="62">
        <v>41732.788287037038</v>
      </c>
      <c r="F23" t="b">
        <v>1</v>
      </c>
      <c r="G23" s="38" t="s">
        <v>21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177</v>
      </c>
      <c r="C24" t="s">
        <v>234</v>
      </c>
      <c r="D24">
        <v>5.31</v>
      </c>
      <c r="E24" s="62">
        <v>41732.788287037038</v>
      </c>
      <c r="F24" t="b">
        <v>1</v>
      </c>
      <c r="G24" s="38" t="s">
        <v>22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188</v>
      </c>
      <c r="C25" t="s">
        <v>234</v>
      </c>
      <c r="D25">
        <v>2757.7</v>
      </c>
      <c r="E25" s="62">
        <v>41732.788287037038</v>
      </c>
      <c r="F25" t="b">
        <v>1</v>
      </c>
      <c r="G25" s="38" t="s">
        <v>31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198</v>
      </c>
      <c r="C26" t="s">
        <v>234</v>
      </c>
      <c r="D26">
        <v>1694</v>
      </c>
      <c r="E26" s="62">
        <v>41732.788287037038</v>
      </c>
      <c r="F26" t="b">
        <v>1</v>
      </c>
      <c r="G26" s="38" t="s">
        <v>32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210</v>
      </c>
      <c r="C27" t="s">
        <v>234</v>
      </c>
      <c r="D27">
        <v>4263.9799999999996</v>
      </c>
      <c r="E27" s="62">
        <v>41732.788287037038</v>
      </c>
      <c r="F27" t="b">
        <v>1</v>
      </c>
      <c r="G27" s="38" t="s">
        <v>33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176</v>
      </c>
      <c r="C28" t="s">
        <v>234</v>
      </c>
      <c r="D28">
        <v>1619.63</v>
      </c>
      <c r="E28" s="62">
        <v>41732.788287037038</v>
      </c>
      <c r="F28" t="b">
        <v>1</v>
      </c>
      <c r="G28" s="38" t="s">
        <v>34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187</v>
      </c>
      <c r="C29" t="s">
        <v>234</v>
      </c>
      <c r="D29">
        <v>7577.57</v>
      </c>
      <c r="E29" s="62">
        <v>41732.788287037038</v>
      </c>
      <c r="F29" t="b">
        <v>1</v>
      </c>
      <c r="G29" s="38" t="s">
        <v>35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197</v>
      </c>
      <c r="C30" t="s">
        <v>234</v>
      </c>
      <c r="D30">
        <v>22893.1</v>
      </c>
      <c r="E30" s="62">
        <v>41732.788287037038</v>
      </c>
      <c r="F30" t="b">
        <v>1</v>
      </c>
      <c r="G30" s="38" t="s">
        <v>36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209</v>
      </c>
      <c r="C31" t="s">
        <v>234</v>
      </c>
      <c r="D31">
        <v>2244.9699999999998</v>
      </c>
      <c r="E31" s="62">
        <v>41732.788287037038</v>
      </c>
      <c r="F31" t="b">
        <v>1</v>
      </c>
      <c r="G31" s="38" t="s">
        <v>37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175</v>
      </c>
      <c r="C32" t="s">
        <v>234</v>
      </c>
      <c r="D32">
        <v>3330.57</v>
      </c>
      <c r="E32" s="62">
        <v>41732.788287037038</v>
      </c>
      <c r="F32" t="b">
        <v>1</v>
      </c>
      <c r="G32" s="38" t="s">
        <v>38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186</v>
      </c>
      <c r="C33" t="s">
        <v>234</v>
      </c>
      <c r="D33">
        <v>110.16</v>
      </c>
      <c r="E33" s="62">
        <v>41732.788287037038</v>
      </c>
      <c r="F33" t="b">
        <v>1</v>
      </c>
      <c r="G33" s="38" t="s">
        <v>39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196</v>
      </c>
      <c r="C34" t="s">
        <v>234</v>
      </c>
      <c r="D34">
        <v>3111.66</v>
      </c>
      <c r="E34" s="62">
        <v>41732.788287037038</v>
      </c>
      <c r="F34" t="b">
        <v>1</v>
      </c>
      <c r="G34" s="38" t="s">
        <v>40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208</v>
      </c>
      <c r="C35" t="s">
        <v>234</v>
      </c>
      <c r="D35">
        <v>8.4700000000000006</v>
      </c>
      <c r="E35" s="62">
        <v>41732.788287037038</v>
      </c>
      <c r="F35" t="b">
        <v>1</v>
      </c>
      <c r="G35" s="38" t="s">
        <v>41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174</v>
      </c>
      <c r="C36" t="s">
        <v>234</v>
      </c>
      <c r="D36">
        <v>33036.230000000003</v>
      </c>
      <c r="E36" s="62">
        <v>41732.788287037038</v>
      </c>
      <c r="F36" t="b">
        <v>1</v>
      </c>
      <c r="G36" s="38" t="s">
        <v>42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185</v>
      </c>
      <c r="C37" t="s">
        <v>234</v>
      </c>
      <c r="D37">
        <v>3263.92</v>
      </c>
      <c r="E37" s="62">
        <v>41732.788287037038</v>
      </c>
      <c r="F37" t="b">
        <v>1</v>
      </c>
      <c r="G37" s="38" t="s">
        <v>43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195</v>
      </c>
      <c r="C38" t="s">
        <v>234</v>
      </c>
      <c r="D38">
        <v>6603.07</v>
      </c>
      <c r="E38" s="62">
        <v>41732.788298611114</v>
      </c>
      <c r="F38" t="b">
        <v>1</v>
      </c>
      <c r="G38" s="38" t="s">
        <v>44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207</v>
      </c>
      <c r="C39" t="s">
        <v>234</v>
      </c>
      <c r="D39">
        <v>1040.99</v>
      </c>
      <c r="E39" s="62">
        <v>41732.788298611114</v>
      </c>
      <c r="F39" t="b">
        <v>1</v>
      </c>
      <c r="G39" s="38" t="s">
        <v>45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173</v>
      </c>
      <c r="C40" t="s">
        <v>234</v>
      </c>
      <c r="D40">
        <v>4253.96</v>
      </c>
      <c r="E40" s="62">
        <v>41732.788298611114</v>
      </c>
      <c r="F40" t="b">
        <v>1</v>
      </c>
      <c r="G40" s="38" t="s">
        <v>46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184</v>
      </c>
      <c r="C41" t="s">
        <v>234</v>
      </c>
      <c r="D41">
        <v>352.74</v>
      </c>
      <c r="E41" s="62">
        <v>41732.788298611114</v>
      </c>
      <c r="F41" t="b">
        <v>1</v>
      </c>
      <c r="G41" s="38" t="s">
        <v>47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194</v>
      </c>
      <c r="C42" t="s">
        <v>234</v>
      </c>
      <c r="D42">
        <v>8243.9500000000007</v>
      </c>
      <c r="E42" s="62">
        <v>41732.788298611114</v>
      </c>
      <c r="F42" t="b">
        <v>1</v>
      </c>
      <c r="G42" s="38" t="s">
        <v>48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206</v>
      </c>
      <c r="C43" t="s">
        <v>234</v>
      </c>
      <c r="D43">
        <v>3443.76</v>
      </c>
      <c r="E43" s="62">
        <v>41732.788298611114</v>
      </c>
      <c r="F43" t="b">
        <v>1</v>
      </c>
      <c r="G43" s="38" t="s">
        <v>49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172</v>
      </c>
      <c r="C44" t="s">
        <v>234</v>
      </c>
      <c r="D44">
        <v>408.65</v>
      </c>
      <c r="E44" s="62">
        <v>41732.788298611114</v>
      </c>
      <c r="F44" t="b">
        <v>1</v>
      </c>
      <c r="G44" s="38" t="s">
        <v>50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183</v>
      </c>
      <c r="C45" t="s">
        <v>234</v>
      </c>
      <c r="D45">
        <v>2312.86</v>
      </c>
      <c r="E45" s="62">
        <v>41732.788298611114</v>
      </c>
      <c r="F45" t="b">
        <v>1</v>
      </c>
      <c r="G45" s="38" t="s">
        <v>51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193</v>
      </c>
      <c r="C46" t="s">
        <v>234</v>
      </c>
      <c r="D46">
        <v>161.41</v>
      </c>
      <c r="E46" s="62">
        <v>41732.788298611114</v>
      </c>
      <c r="F46" t="b">
        <v>1</v>
      </c>
      <c r="G46" s="38" t="s">
        <v>52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205</v>
      </c>
      <c r="C47" t="s">
        <v>234</v>
      </c>
      <c r="D47">
        <v>58173</v>
      </c>
      <c r="E47" s="62">
        <v>41732.788298611114</v>
      </c>
      <c r="F47" t="b">
        <v>1</v>
      </c>
      <c r="G47" s="38" t="s">
        <v>53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229</v>
      </c>
      <c r="C48" t="s">
        <v>234</v>
      </c>
      <c r="D48">
        <v>4.92</v>
      </c>
      <c r="E48" s="62">
        <v>41732.788298611114</v>
      </c>
      <c r="F48" t="b">
        <v>1</v>
      </c>
      <c r="G48" s="38" t="s">
        <v>23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226</v>
      </c>
      <c r="C49" t="s">
        <v>234</v>
      </c>
      <c r="D49">
        <v>7.56</v>
      </c>
      <c r="E49" s="62">
        <v>41732.788298611114</v>
      </c>
      <c r="F49" t="b">
        <v>1</v>
      </c>
      <c r="G49" s="38" t="s">
        <v>24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227</v>
      </c>
      <c r="C50" t="s">
        <v>234</v>
      </c>
      <c r="D50">
        <v>5.52</v>
      </c>
      <c r="E50" s="62">
        <v>41732.788298611114</v>
      </c>
      <c r="F50" t="b">
        <v>1</v>
      </c>
      <c r="G50" s="38" t="s">
        <v>25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225</v>
      </c>
      <c r="C51" t="s">
        <v>234</v>
      </c>
      <c r="D51">
        <v>14.76</v>
      </c>
      <c r="E51" s="62">
        <v>41732.788298611114</v>
      </c>
      <c r="F51" t="b">
        <v>1</v>
      </c>
      <c r="G51" s="38" t="s">
        <v>26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228</v>
      </c>
      <c r="C52" t="s">
        <v>234</v>
      </c>
      <c r="D52">
        <v>6.24</v>
      </c>
      <c r="E52" s="62">
        <v>41732.788298611114</v>
      </c>
      <c r="F52" t="b">
        <v>1</v>
      </c>
      <c r="G52" s="38" t="s">
        <v>27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230</v>
      </c>
      <c r="C53" t="s">
        <v>234</v>
      </c>
      <c r="D53">
        <v>17.64</v>
      </c>
      <c r="E53" s="62">
        <v>41732.788298611114</v>
      </c>
      <c r="F53" t="b">
        <v>1</v>
      </c>
      <c r="G53" s="38" t="s">
        <v>28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231</v>
      </c>
      <c r="C54" t="s">
        <v>234</v>
      </c>
      <c r="D54">
        <v>6.36</v>
      </c>
      <c r="E54" s="62">
        <v>41732.788298611114</v>
      </c>
      <c r="F54" t="b">
        <v>1</v>
      </c>
      <c r="G54" s="38" t="s">
        <v>29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224</v>
      </c>
      <c r="C55" t="s">
        <v>234</v>
      </c>
      <c r="D55">
        <v>19.920000000000002</v>
      </c>
      <c r="E55" s="62">
        <v>41732.788298611114</v>
      </c>
      <c r="F55" t="b">
        <v>1</v>
      </c>
      <c r="G55" s="38" t="s">
        <v>30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tabSelected="1" zoomScaleNormal="100" workbookViewId="0"/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40909</v>
      </c>
      <c r="P1" s="23"/>
      <c r="Q1" s="23"/>
      <c r="R1" s="23"/>
      <c r="S1" s="23"/>
      <c r="T1" s="23"/>
      <c r="U1" s="23"/>
    </row>
    <row r="2" spans="1:21" x14ac:dyDescent="0.25">
      <c r="A2" s="63">
        <v>41699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3"/>
      <c r="R3" s="103"/>
      <c r="S3" s="103"/>
      <c r="T3" s="103"/>
      <c r="U3" s="103"/>
    </row>
    <row r="4" spans="1:21" x14ac:dyDescent="0.25">
      <c r="P4" s="23"/>
      <c r="Q4" s="101"/>
      <c r="R4" s="101"/>
      <c r="S4" s="101"/>
      <c r="T4" s="101"/>
      <c r="U4" s="101"/>
    </row>
    <row r="5" spans="1:21" x14ac:dyDescent="0.25">
      <c r="P5" s="23"/>
      <c r="Q5" s="101"/>
      <c r="R5" s="101"/>
      <c r="S5" s="101"/>
      <c r="T5" s="101"/>
      <c r="U5" s="101"/>
    </row>
    <row r="6" spans="1:21" x14ac:dyDescent="0.25">
      <c r="P6" s="23"/>
      <c r="Q6" s="101"/>
      <c r="R6" s="101"/>
      <c r="S6" s="101"/>
      <c r="T6" s="101"/>
      <c r="U6" s="101"/>
    </row>
    <row r="7" spans="1:21" x14ac:dyDescent="0.25">
      <c r="P7" s="23"/>
      <c r="Q7" s="101"/>
      <c r="R7" s="101"/>
      <c r="S7" s="101"/>
      <c r="T7" s="101"/>
      <c r="U7" s="101"/>
    </row>
    <row r="8" spans="1:21" x14ac:dyDescent="0.25">
      <c r="P8" s="23"/>
      <c r="Q8" s="101"/>
      <c r="R8" s="101"/>
      <c r="S8" s="101"/>
      <c r="T8" s="101"/>
      <c r="U8" s="101"/>
    </row>
    <row r="9" spans="1:21" x14ac:dyDescent="0.25">
      <c r="P9" s="23"/>
      <c r="Q9" s="101"/>
      <c r="R9" s="101"/>
      <c r="S9" s="101"/>
      <c r="T9" s="101"/>
      <c r="U9" s="101"/>
    </row>
    <row r="10" spans="1:21" x14ac:dyDescent="0.25">
      <c r="P10" s="23"/>
      <c r="Q10" s="101"/>
      <c r="R10" s="101"/>
      <c r="S10" s="101"/>
      <c r="T10" s="101"/>
      <c r="U10" s="101"/>
    </row>
    <row r="11" spans="1:21" x14ac:dyDescent="0.25">
      <c r="P11" s="23"/>
      <c r="Q11" s="102"/>
      <c r="R11" s="102"/>
      <c r="S11" s="102"/>
      <c r="T11" s="102"/>
      <c r="U11" s="102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4" t="s">
        <v>129</v>
      </c>
      <c r="H17" s="104"/>
      <c r="I17" s="104"/>
      <c r="J17" s="104"/>
      <c r="L17" s="28" t="s">
        <v>125</v>
      </c>
    </row>
    <row r="18" spans="1:20" ht="24" customHeight="1" x14ac:dyDescent="0.25">
      <c r="B18" s="28"/>
      <c r="G18" s="104"/>
      <c r="H18" s="104"/>
      <c r="I18" s="104"/>
      <c r="J18" s="104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6" t="s">
        <v>130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5" t="s">
        <v>133</v>
      </c>
      <c r="C23" s="105"/>
      <c r="D23" s="105"/>
      <c r="E23" s="105"/>
      <c r="G23" s="105" t="s">
        <v>134</v>
      </c>
      <c r="H23" s="105"/>
      <c r="I23" s="105"/>
      <c r="J23" s="105"/>
      <c r="L23" s="105" t="s">
        <v>135</v>
      </c>
      <c r="M23" s="105"/>
      <c r="N23" s="105"/>
      <c r="O23" s="105"/>
      <c r="Q23" s="105" t="s">
        <v>136</v>
      </c>
      <c r="R23" s="105"/>
      <c r="S23" s="105"/>
      <c r="T23" s="105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5" t="s">
        <v>138</v>
      </c>
      <c r="C40" s="105"/>
      <c r="D40" s="105"/>
      <c r="E40" s="105"/>
      <c r="G40" s="105" t="s">
        <v>139</v>
      </c>
      <c r="H40" s="105"/>
      <c r="I40" s="105"/>
      <c r="J40" s="105"/>
      <c r="L40" s="105" t="s">
        <v>112</v>
      </c>
      <c r="M40" s="105"/>
      <c r="N40" s="105"/>
      <c r="O40" s="105"/>
      <c r="Q40" s="105" t="s">
        <v>109</v>
      </c>
      <c r="R40" s="105"/>
      <c r="S40" s="105"/>
      <c r="T40" s="105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5" t="s">
        <v>64</v>
      </c>
      <c r="C57" s="105"/>
      <c r="D57" s="105"/>
      <c r="E57" s="105"/>
      <c r="G57" s="105" t="s">
        <v>141</v>
      </c>
      <c r="H57" s="105"/>
      <c r="I57" s="105"/>
      <c r="J57" s="105"/>
      <c r="L57" s="105" t="s">
        <v>142</v>
      </c>
      <c r="M57" s="105"/>
      <c r="N57" s="105"/>
      <c r="O57" s="105"/>
      <c r="Q57" s="105" t="s">
        <v>72</v>
      </c>
      <c r="R57" s="105"/>
      <c r="S57" s="105"/>
      <c r="T57" s="105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5" t="s">
        <v>59</v>
      </c>
      <c r="C76" s="105"/>
      <c r="D76" s="105"/>
      <c r="E76" s="105"/>
      <c r="H76" s="105" t="s">
        <v>60</v>
      </c>
      <c r="I76" s="105"/>
      <c r="J76" s="105"/>
      <c r="K76" s="105"/>
      <c r="N76" s="105" t="s">
        <v>63</v>
      </c>
      <c r="O76" s="105"/>
      <c r="P76" s="105"/>
      <c r="Q76" s="105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2014-05-06T20:07:32Z</dcterms:modified>
</cp:coreProperties>
</file>