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ml.chartshapes+xml"/>
  <Override PartName="/xl/charts/chart17.xml" ContentType="application/vnd.openxmlformats-officedocument.drawingml.chart+xml"/>
  <Override PartName="/xl/drawings/drawing3.xml" ContentType="application/vnd.openxmlformats-officedocument.drawingml.chartshapes+xml"/>
  <Override PartName="/xl/charts/chart18.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165" windowWidth="6525" windowHeight="4485" activeTab="4"/>
  </bookViews>
  <sheets>
    <sheet name="Base original" sheetId="1" r:id="rId1"/>
    <sheet name="Base gráficos 1" sheetId="12" r:id="rId2"/>
    <sheet name="Base gráficos 2" sheetId="163" r:id="rId3"/>
    <sheet name="FAME Persistence2" sheetId="376" state="veryHidden" r:id="rId4"/>
    <sheet name="Gráficos" sheetId="50" r:id="rId5"/>
  </sheets>
  <externalReferences>
    <externalReference r:id="rId6"/>
  </externalReferences>
  <definedNames>
    <definedName name="kk">Gráficos!$V$6</definedName>
  </definedNames>
  <calcPr calcId="145621" iterate="1" iterateCount="10" iterateDelta="0.1"/>
</workbook>
</file>

<file path=xl/calcChain.xml><?xml version="1.0" encoding="utf-8"?>
<calcChain xmlns="http://schemas.openxmlformats.org/spreadsheetml/2006/main">
  <c r="AW11" i="1" l="1"/>
  <c r="AV11" i="1"/>
  <c r="AU11" i="1"/>
  <c r="AT11" i="1"/>
  <c r="AS11" i="1"/>
  <c r="AR11" i="1"/>
  <c r="AQ11" i="1"/>
  <c r="AP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B121" i="163" l="1"/>
  <c r="C121" i="163"/>
  <c r="D121" i="163"/>
  <c r="E121" i="163"/>
  <c r="F121" i="163"/>
  <c r="B121" i="12"/>
  <c r="C121" i="12"/>
  <c r="D121" i="12"/>
  <c r="E121" i="12"/>
  <c r="F121" i="12"/>
  <c r="G121" i="12"/>
  <c r="H121" i="12"/>
  <c r="I121" i="12"/>
  <c r="J121" i="12"/>
  <c r="K121" i="12"/>
  <c r="L121" i="12"/>
  <c r="M121" i="12"/>
  <c r="N121" i="12"/>
  <c r="O121" i="12"/>
  <c r="P121" i="12"/>
  <c r="Q121" i="12"/>
  <c r="R121" i="12"/>
  <c r="S121" i="12"/>
  <c r="T121" i="12"/>
  <c r="U121" i="12"/>
  <c r="V121" i="12"/>
  <c r="W121" i="12"/>
  <c r="X121" i="12"/>
  <c r="Y121" i="12"/>
  <c r="Z121" i="12"/>
  <c r="AA121" i="12"/>
  <c r="AB121" i="12"/>
  <c r="AC121" i="12"/>
  <c r="AD121" i="12"/>
  <c r="AE121" i="12"/>
  <c r="AF121" i="12"/>
  <c r="AG121" i="12"/>
  <c r="AH121" i="12"/>
  <c r="AI121" i="12"/>
  <c r="AJ121" i="12"/>
  <c r="AK121" i="12"/>
  <c r="AL121" i="12"/>
  <c r="AM121" i="12"/>
  <c r="AN121" i="12"/>
  <c r="AO121" i="12"/>
  <c r="AP121" i="12"/>
  <c r="AQ121" i="12"/>
  <c r="AR121" i="12"/>
  <c r="AS121" i="12"/>
  <c r="B120" i="163" l="1"/>
  <c r="C120" i="163"/>
  <c r="D120" i="163"/>
  <c r="E120" i="163"/>
  <c r="F120" i="163"/>
  <c r="B120" i="12"/>
  <c r="C120" i="12"/>
  <c r="D120" i="12"/>
  <c r="E120" i="12"/>
  <c r="F120" i="12"/>
  <c r="G120" i="12"/>
  <c r="H120" i="12"/>
  <c r="I120" i="12"/>
  <c r="J120" i="12"/>
  <c r="K120" i="12"/>
  <c r="L120" i="12"/>
  <c r="M120" i="12"/>
  <c r="N120" i="12"/>
  <c r="O120" i="12"/>
  <c r="P120" i="12"/>
  <c r="Q120" i="12"/>
  <c r="R120" i="12"/>
  <c r="S120" i="12"/>
  <c r="T120" i="12"/>
  <c r="U120" i="12"/>
  <c r="V120" i="12"/>
  <c r="W120" i="12"/>
  <c r="X120" i="12"/>
  <c r="Y120" i="12"/>
  <c r="Z120" i="12"/>
  <c r="AA120" i="12"/>
  <c r="AB120" i="12"/>
  <c r="AC120" i="12"/>
  <c r="AD120" i="12"/>
  <c r="AE120" i="12"/>
  <c r="AF120" i="12"/>
  <c r="AG120" i="12"/>
  <c r="AH120" i="12"/>
  <c r="AI120" i="12"/>
  <c r="AJ120" i="12"/>
  <c r="AK120" i="12"/>
  <c r="AL120" i="12"/>
  <c r="AM120" i="12"/>
  <c r="AN120" i="12"/>
  <c r="AO120" i="12"/>
  <c r="AP120" i="12"/>
  <c r="AQ120" i="12"/>
  <c r="AR120" i="12"/>
  <c r="AS120" i="12"/>
  <c r="B119" i="163" l="1"/>
  <c r="C119" i="163"/>
  <c r="D119" i="163"/>
  <c r="E119" i="163"/>
  <c r="F119" i="163"/>
  <c r="B119" i="12"/>
  <c r="C119" i="12"/>
  <c r="D119" i="12"/>
  <c r="E119" i="12"/>
  <c r="F119" i="12"/>
  <c r="G119" i="12"/>
  <c r="H119" i="12"/>
  <c r="I119" i="12"/>
  <c r="J119" i="12"/>
  <c r="K119" i="12"/>
  <c r="L119" i="12"/>
  <c r="M119" i="12"/>
  <c r="N119" i="12"/>
  <c r="O119" i="12"/>
  <c r="P119" i="12"/>
  <c r="Q119" i="12"/>
  <c r="R119" i="12"/>
  <c r="S119" i="12"/>
  <c r="T119" i="12"/>
  <c r="U119" i="12"/>
  <c r="V119" i="12"/>
  <c r="W119" i="12"/>
  <c r="X119" i="12"/>
  <c r="Y119" i="12"/>
  <c r="Z119" i="12"/>
  <c r="AA119" i="12"/>
  <c r="AB119" i="12"/>
  <c r="AC119" i="12"/>
  <c r="AD119" i="12"/>
  <c r="AE119" i="12"/>
  <c r="AF119" i="12"/>
  <c r="AG119" i="12"/>
  <c r="AH119" i="12"/>
  <c r="AI119" i="12"/>
  <c r="AJ119" i="12"/>
  <c r="AK119" i="12"/>
  <c r="AL119" i="12"/>
  <c r="AM119" i="12"/>
  <c r="AN119" i="12"/>
  <c r="AO119" i="12"/>
  <c r="AP119" i="12"/>
  <c r="AQ119" i="12"/>
  <c r="AR119" i="12"/>
  <c r="AS119" i="12"/>
  <c r="B118" i="163" l="1"/>
  <c r="C118" i="163"/>
  <c r="D118" i="163"/>
  <c r="E118" i="163"/>
  <c r="F118" i="163"/>
  <c r="B118" i="12"/>
  <c r="C118" i="12"/>
  <c r="D118" i="12"/>
  <c r="E118" i="12"/>
  <c r="F118" i="12"/>
  <c r="G118" i="12"/>
  <c r="H118" i="12"/>
  <c r="I118" i="12"/>
  <c r="J118" i="12"/>
  <c r="K118" i="12"/>
  <c r="L118" i="12"/>
  <c r="M118" i="12"/>
  <c r="N118" i="12"/>
  <c r="O118" i="12"/>
  <c r="P118" i="12"/>
  <c r="Q118" i="12"/>
  <c r="R118" i="12"/>
  <c r="S118" i="12"/>
  <c r="T118" i="12"/>
  <c r="U118" i="12"/>
  <c r="V118" i="12"/>
  <c r="W118" i="12"/>
  <c r="X118" i="12"/>
  <c r="Y118" i="12"/>
  <c r="Z118" i="12"/>
  <c r="AA118" i="12"/>
  <c r="AB118" i="12"/>
  <c r="AC118" i="12"/>
  <c r="AD118" i="12"/>
  <c r="AE118" i="12"/>
  <c r="AF118" i="12"/>
  <c r="AG118" i="12"/>
  <c r="AH118" i="12"/>
  <c r="AI118" i="12"/>
  <c r="AJ118" i="12"/>
  <c r="AK118" i="12"/>
  <c r="AL118" i="12"/>
  <c r="AM118" i="12"/>
  <c r="AN118" i="12"/>
  <c r="AO118" i="12"/>
  <c r="AP118" i="12"/>
  <c r="AQ118" i="12"/>
  <c r="AR118" i="12"/>
  <c r="AS118" i="12"/>
  <c r="B117" i="12"/>
  <c r="C117" i="12"/>
  <c r="D117" i="12"/>
  <c r="E117" i="12"/>
  <c r="F117" i="12"/>
  <c r="G117" i="12"/>
  <c r="H117" i="12"/>
  <c r="I117" i="12"/>
  <c r="J117" i="12"/>
  <c r="K117" i="12"/>
  <c r="L117" i="12"/>
  <c r="M117" i="12"/>
  <c r="N117" i="12"/>
  <c r="O117" i="12"/>
  <c r="P117" i="12"/>
  <c r="Q117" i="12"/>
  <c r="R117" i="12"/>
  <c r="S117" i="12"/>
  <c r="T117" i="12"/>
  <c r="U117" i="12"/>
  <c r="V117" i="12"/>
  <c r="W117" i="12"/>
  <c r="X117" i="12"/>
  <c r="Y117" i="12"/>
  <c r="Z117" i="12"/>
  <c r="AA117" i="12"/>
  <c r="AB117" i="12"/>
  <c r="AC117" i="12"/>
  <c r="AD117" i="12"/>
  <c r="AE117" i="12"/>
  <c r="AF117" i="12"/>
  <c r="AG117" i="12"/>
  <c r="AH117" i="12"/>
  <c r="AI117" i="12"/>
  <c r="AJ117" i="12"/>
  <c r="AK117" i="12"/>
  <c r="AL117" i="12"/>
  <c r="AM117" i="12"/>
  <c r="AN117" i="12"/>
  <c r="AO117" i="12"/>
  <c r="AP117" i="12"/>
  <c r="AQ117" i="12"/>
  <c r="AR117" i="12"/>
  <c r="AS117" i="12"/>
  <c r="B117" i="163" l="1"/>
  <c r="C117" i="163"/>
  <c r="D117" i="163"/>
  <c r="E117" i="163"/>
  <c r="F117" i="163"/>
  <c r="B116" i="163" l="1"/>
  <c r="C116" i="163"/>
  <c r="D116" i="163"/>
  <c r="E116" i="163"/>
  <c r="F116" i="163"/>
  <c r="B116" i="12"/>
  <c r="C116" i="12"/>
  <c r="D116" i="12"/>
  <c r="E116" i="12"/>
  <c r="F116" i="12"/>
  <c r="H116" i="12"/>
  <c r="I116" i="12"/>
  <c r="J116" i="12"/>
  <c r="G116" i="12"/>
  <c r="L116" i="12"/>
  <c r="M116" i="12"/>
  <c r="K116" i="12"/>
  <c r="O116" i="12"/>
  <c r="P116" i="12"/>
  <c r="N116" i="12"/>
  <c r="Q116" i="12"/>
  <c r="R116" i="12"/>
  <c r="S116" i="12"/>
  <c r="T116" i="12"/>
  <c r="U116" i="12"/>
  <c r="V116" i="12"/>
  <c r="W116" i="12"/>
  <c r="X116" i="12"/>
  <c r="Y116" i="12"/>
  <c r="Z116" i="12"/>
  <c r="AA116" i="12"/>
  <c r="AB116" i="12"/>
  <c r="AC116" i="12"/>
  <c r="AD116" i="12"/>
  <c r="AE116" i="12"/>
  <c r="AF116" i="12"/>
  <c r="AG116" i="12"/>
  <c r="AH116" i="12"/>
  <c r="AI116" i="12"/>
  <c r="AJ116" i="12"/>
  <c r="AK116" i="12"/>
  <c r="AL116" i="12"/>
  <c r="AM116" i="12"/>
  <c r="AN116" i="12"/>
  <c r="AO116" i="12"/>
  <c r="AP116" i="12"/>
  <c r="AQ116" i="12"/>
  <c r="AR116" i="12"/>
  <c r="AS116" i="12"/>
  <c r="F115" i="163" l="1"/>
  <c r="E115" i="163"/>
  <c r="D115" i="163"/>
  <c r="C115" i="163"/>
  <c r="B115" i="163"/>
  <c r="B115" i="12"/>
  <c r="C115" i="12"/>
  <c r="D115" i="12"/>
  <c r="E115" i="12"/>
  <c r="F115" i="12"/>
  <c r="H115" i="12"/>
  <c r="I115" i="12"/>
  <c r="J115" i="12"/>
  <c r="G115" i="12"/>
  <c r="L115" i="12"/>
  <c r="M115" i="12"/>
  <c r="K115" i="12"/>
  <c r="O115" i="12"/>
  <c r="P115" i="12"/>
  <c r="N115" i="12"/>
  <c r="Q115" i="12"/>
  <c r="R115" i="12"/>
  <c r="S115" i="12"/>
  <c r="T115" i="12"/>
  <c r="U115" i="12"/>
  <c r="V115" i="12"/>
  <c r="W115" i="12"/>
  <c r="X115" i="12"/>
  <c r="Y115" i="12"/>
  <c r="Z115" i="12"/>
  <c r="AA115" i="12"/>
  <c r="AB115" i="12"/>
  <c r="AC115" i="12"/>
  <c r="AD115" i="12"/>
  <c r="AE115" i="12"/>
  <c r="AF115" i="12"/>
  <c r="AG115" i="12"/>
  <c r="AH115" i="12"/>
  <c r="AI115" i="12"/>
  <c r="AJ115" i="12"/>
  <c r="AK115" i="12"/>
  <c r="AL115" i="12"/>
  <c r="AM115" i="12"/>
  <c r="AN115" i="12"/>
  <c r="AO115" i="12"/>
  <c r="AP115" i="12"/>
  <c r="AQ115" i="12"/>
  <c r="AR115" i="12"/>
  <c r="AS115" i="12"/>
  <c r="B114" i="163" l="1"/>
  <c r="C114" i="163"/>
  <c r="D114" i="163"/>
  <c r="E114" i="163"/>
  <c r="F114" i="163"/>
  <c r="B114" i="12"/>
  <c r="C114" i="12"/>
  <c r="D114" i="12"/>
  <c r="E114" i="12"/>
  <c r="F114" i="12"/>
  <c r="H114" i="12"/>
  <c r="I114" i="12"/>
  <c r="J114" i="12"/>
  <c r="G114" i="12"/>
  <c r="L114" i="12"/>
  <c r="M114" i="12"/>
  <c r="K114" i="12"/>
  <c r="O114" i="12"/>
  <c r="P114" i="12"/>
  <c r="N114" i="12"/>
  <c r="Q114" i="12"/>
  <c r="R114" i="12"/>
  <c r="S114" i="12"/>
  <c r="T114" i="12"/>
  <c r="U114" i="12"/>
  <c r="V114" i="12"/>
  <c r="W114" i="12"/>
  <c r="X114" i="12"/>
  <c r="Y114" i="12"/>
  <c r="Z114" i="12"/>
  <c r="AA114" i="12"/>
  <c r="AB114" i="12"/>
  <c r="AC114" i="12"/>
  <c r="AD114" i="12"/>
  <c r="AE114" i="12"/>
  <c r="AF114" i="12"/>
  <c r="AG114" i="12"/>
  <c r="AH114" i="12"/>
  <c r="AI114" i="12"/>
  <c r="AJ114" i="12"/>
  <c r="AK114" i="12"/>
  <c r="AL114" i="12"/>
  <c r="AM114" i="12"/>
  <c r="AN114" i="12"/>
  <c r="AO114" i="12"/>
  <c r="AP114" i="12"/>
  <c r="AQ114" i="12"/>
  <c r="AR114" i="12"/>
  <c r="AS114" i="12"/>
  <c r="F112" i="12" l="1"/>
  <c r="B112" i="12"/>
  <c r="C112" i="12"/>
  <c r="D112" i="12"/>
  <c r="E112" i="12"/>
  <c r="B113" i="12"/>
  <c r="C113" i="12"/>
  <c r="D113" i="12"/>
  <c r="E113" i="12"/>
  <c r="B113" i="163"/>
  <c r="E113" i="163"/>
  <c r="C113" i="163"/>
  <c r="F113" i="163"/>
  <c r="F113" i="12"/>
  <c r="H113" i="12"/>
  <c r="I113" i="12"/>
  <c r="J113" i="12"/>
  <c r="G113" i="12"/>
  <c r="L113" i="12"/>
  <c r="M113" i="12"/>
  <c r="K113" i="12"/>
  <c r="O113" i="12"/>
  <c r="P113" i="12"/>
  <c r="N113" i="12"/>
  <c r="Q113" i="12"/>
  <c r="R113" i="12"/>
  <c r="S113" i="12"/>
  <c r="T113" i="12"/>
  <c r="U113" i="12"/>
  <c r="V113" i="12"/>
  <c r="W113" i="12"/>
  <c r="X113" i="12"/>
  <c r="Y113" i="12"/>
  <c r="Z113" i="12"/>
  <c r="AA113" i="12"/>
  <c r="AB113" i="12"/>
  <c r="AC113" i="12"/>
  <c r="AD113" i="12"/>
  <c r="AE113" i="12"/>
  <c r="AF113" i="12"/>
  <c r="AG113" i="12"/>
  <c r="AH113" i="12"/>
  <c r="AI113" i="12"/>
  <c r="AJ113" i="12"/>
  <c r="AK113" i="12"/>
  <c r="AL113" i="12"/>
  <c r="AM113" i="12"/>
  <c r="AN113" i="12"/>
  <c r="AO113" i="12"/>
  <c r="AP113" i="12"/>
  <c r="AQ113" i="12"/>
  <c r="AR113" i="12"/>
  <c r="AS113" i="12"/>
  <c r="B112" i="163" l="1"/>
  <c r="C112" i="163"/>
  <c r="E112" i="163"/>
  <c r="F112" i="163"/>
  <c r="H112" i="12"/>
  <c r="I112" i="12"/>
  <c r="J112" i="12"/>
  <c r="G112" i="12"/>
  <c r="L112" i="12"/>
  <c r="M112" i="12"/>
  <c r="K112" i="12"/>
  <c r="O112" i="12"/>
  <c r="P112" i="12"/>
  <c r="N112" i="12"/>
  <c r="Q112" i="12"/>
  <c r="R112" i="12"/>
  <c r="S112" i="12"/>
  <c r="T112" i="12"/>
  <c r="U112" i="12"/>
  <c r="V112" i="12"/>
  <c r="W112" i="12"/>
  <c r="X112" i="12"/>
  <c r="Y112" i="12"/>
  <c r="Z112" i="12"/>
  <c r="AA112" i="12"/>
  <c r="AB112" i="12"/>
  <c r="AC112" i="12"/>
  <c r="AD112" i="12"/>
  <c r="AE112" i="12"/>
  <c r="AF112" i="12"/>
  <c r="AG112" i="12"/>
  <c r="AH112" i="12"/>
  <c r="AI112" i="12"/>
  <c r="AJ112" i="12"/>
  <c r="AK112" i="12"/>
  <c r="AL112" i="12"/>
  <c r="AM112" i="12"/>
  <c r="AN112" i="12"/>
  <c r="AO112" i="12"/>
  <c r="AP112" i="12"/>
  <c r="AQ112" i="12"/>
  <c r="AR112" i="12"/>
  <c r="AS112" i="12"/>
  <c r="B111" i="163" l="1"/>
  <c r="C111" i="163"/>
  <c r="D111" i="163"/>
  <c r="E111" i="163"/>
  <c r="F111" i="163"/>
  <c r="B111" i="12"/>
  <c r="C111" i="12"/>
  <c r="D111" i="12"/>
  <c r="E111" i="12"/>
  <c r="F111" i="12"/>
  <c r="H111" i="12"/>
  <c r="I111" i="12"/>
  <c r="J111" i="12"/>
  <c r="G111" i="12"/>
  <c r="L111" i="12"/>
  <c r="M111" i="12"/>
  <c r="K111" i="12"/>
  <c r="O111" i="12"/>
  <c r="P111" i="12"/>
  <c r="N111" i="12"/>
  <c r="Q111" i="12"/>
  <c r="R111" i="12"/>
  <c r="S111" i="12"/>
  <c r="T111" i="12"/>
  <c r="U111" i="12"/>
  <c r="V111" i="12"/>
  <c r="W111" i="12"/>
  <c r="X111" i="12"/>
  <c r="Y111" i="12"/>
  <c r="Z111" i="12"/>
  <c r="AA111" i="12"/>
  <c r="AB111" i="12"/>
  <c r="AC111" i="12"/>
  <c r="AD111" i="12"/>
  <c r="AE111" i="12"/>
  <c r="AF111" i="12"/>
  <c r="AG111" i="12"/>
  <c r="AH111" i="12"/>
  <c r="AI111" i="12"/>
  <c r="AJ111" i="12"/>
  <c r="AK111" i="12"/>
  <c r="AL111" i="12"/>
  <c r="AM111" i="12"/>
  <c r="AN111" i="12"/>
  <c r="AO111" i="12"/>
  <c r="AP111" i="12"/>
  <c r="AQ111" i="12"/>
  <c r="AR111" i="12"/>
  <c r="AS111" i="12"/>
  <c r="B110" i="163" l="1"/>
  <c r="C110" i="163"/>
  <c r="D110" i="163"/>
  <c r="E110" i="163"/>
  <c r="F110" i="163"/>
  <c r="B110" i="12"/>
  <c r="C110" i="12"/>
  <c r="D110" i="12"/>
  <c r="E110" i="12"/>
  <c r="F110" i="12"/>
  <c r="H110" i="12"/>
  <c r="I110" i="12"/>
  <c r="J110" i="12"/>
  <c r="G110" i="12"/>
  <c r="L110" i="12"/>
  <c r="M110" i="12"/>
  <c r="K110" i="12"/>
  <c r="O110" i="12"/>
  <c r="P110" i="12"/>
  <c r="N110" i="12"/>
  <c r="Q110" i="12"/>
  <c r="R110" i="12"/>
  <c r="S110" i="12"/>
  <c r="T110" i="12"/>
  <c r="U110" i="12"/>
  <c r="V110" i="12"/>
  <c r="W110" i="12"/>
  <c r="X110" i="12"/>
  <c r="Y110" i="12"/>
  <c r="Z110" i="12"/>
  <c r="AA110" i="12"/>
  <c r="AB110" i="12"/>
  <c r="AC110" i="12"/>
  <c r="AD110" i="12"/>
  <c r="AE110" i="12"/>
  <c r="AF110" i="12"/>
  <c r="AG110" i="12"/>
  <c r="AH110" i="12"/>
  <c r="AI110" i="12"/>
  <c r="AJ110" i="12"/>
  <c r="AK110" i="12"/>
  <c r="AL110" i="12"/>
  <c r="AM110" i="12"/>
  <c r="AN110" i="12"/>
  <c r="AO110" i="12"/>
  <c r="AP110" i="12"/>
  <c r="AQ110" i="12"/>
  <c r="AR110" i="12"/>
  <c r="AS110" i="12"/>
  <c r="B109" i="163" l="1"/>
  <c r="C109" i="163"/>
  <c r="D109" i="163"/>
  <c r="E109" i="163"/>
  <c r="F109" i="163"/>
  <c r="B109" i="12"/>
  <c r="C109" i="12"/>
  <c r="D109" i="12"/>
  <c r="E109" i="12"/>
  <c r="F109" i="12"/>
  <c r="H109" i="12"/>
  <c r="I109" i="12"/>
  <c r="J109" i="12"/>
  <c r="G109" i="12"/>
  <c r="L109" i="12"/>
  <c r="M109" i="12"/>
  <c r="K109" i="12"/>
  <c r="O109" i="12"/>
  <c r="P109" i="12"/>
  <c r="N109" i="12"/>
  <c r="Q109" i="12"/>
  <c r="R109" i="12"/>
  <c r="S109" i="12"/>
  <c r="T109" i="12"/>
  <c r="U109" i="12"/>
  <c r="V109" i="12"/>
  <c r="W109" i="12"/>
  <c r="X109" i="12"/>
  <c r="Y109" i="12"/>
  <c r="Z109" i="12"/>
  <c r="AA109" i="12"/>
  <c r="AB109" i="12"/>
  <c r="AC109" i="12"/>
  <c r="AD109" i="12"/>
  <c r="AE109" i="12"/>
  <c r="AF109" i="12"/>
  <c r="AG109" i="12"/>
  <c r="AH109" i="12"/>
  <c r="AI109" i="12"/>
  <c r="AJ109" i="12"/>
  <c r="AK109" i="12"/>
  <c r="AL109" i="12"/>
  <c r="AM109" i="12"/>
  <c r="AN109" i="12"/>
  <c r="AO109" i="12"/>
  <c r="AP109" i="12"/>
  <c r="AQ109" i="12"/>
  <c r="AR109" i="12"/>
  <c r="AS109" i="12"/>
  <c r="B108" i="163" l="1"/>
  <c r="C108" i="163"/>
  <c r="D108" i="163"/>
  <c r="E108" i="163"/>
  <c r="F108" i="163"/>
  <c r="B108" i="12"/>
  <c r="C108" i="12"/>
  <c r="D108" i="12"/>
  <c r="E108" i="12"/>
  <c r="F108" i="12"/>
  <c r="H108" i="12"/>
  <c r="I108" i="12"/>
  <c r="J108" i="12"/>
  <c r="G108" i="12"/>
  <c r="L108" i="12"/>
  <c r="M108" i="12"/>
  <c r="K108" i="12"/>
  <c r="O108" i="12"/>
  <c r="P108" i="12"/>
  <c r="N108" i="12"/>
  <c r="Q108" i="12"/>
  <c r="R108" i="12"/>
  <c r="S108" i="12"/>
  <c r="T108" i="12"/>
  <c r="U108" i="12"/>
  <c r="V108" i="12"/>
  <c r="W108" i="12"/>
  <c r="X108" i="12"/>
  <c r="Y108" i="12"/>
  <c r="Z108" i="12"/>
  <c r="AA108" i="12"/>
  <c r="AB108" i="12"/>
  <c r="AC108" i="12"/>
  <c r="AD108" i="12"/>
  <c r="AE108" i="12"/>
  <c r="AF108" i="12"/>
  <c r="AG108" i="12"/>
  <c r="AH108" i="12"/>
  <c r="AI108" i="12"/>
  <c r="AJ108" i="12"/>
  <c r="AK108" i="12"/>
  <c r="AL108" i="12"/>
  <c r="AM108" i="12"/>
  <c r="AN108" i="12"/>
  <c r="AO108" i="12"/>
  <c r="AP108" i="12"/>
  <c r="AQ108" i="12"/>
  <c r="AR108" i="12"/>
  <c r="AS108" i="12"/>
  <c r="B107" i="163" l="1"/>
  <c r="C107" i="163"/>
  <c r="D107" i="163"/>
  <c r="E107" i="163"/>
  <c r="F107" i="163"/>
  <c r="B107" i="12"/>
  <c r="C107" i="12"/>
  <c r="D107" i="12"/>
  <c r="E107" i="12"/>
  <c r="F107" i="12"/>
  <c r="H107" i="12"/>
  <c r="I107" i="12"/>
  <c r="J107" i="12"/>
  <c r="G107" i="12"/>
  <c r="L107" i="12"/>
  <c r="M107" i="12"/>
  <c r="K107" i="12"/>
  <c r="O107" i="12"/>
  <c r="P107" i="12"/>
  <c r="N107" i="12"/>
  <c r="Q107" i="12"/>
  <c r="R107" i="12"/>
  <c r="S107" i="12"/>
  <c r="T107" i="12"/>
  <c r="U107" i="12"/>
  <c r="V107" i="12"/>
  <c r="W107" i="12"/>
  <c r="X107" i="12"/>
  <c r="Y107" i="12"/>
  <c r="Z107" i="12"/>
  <c r="AA107" i="12"/>
  <c r="AB107" i="12"/>
  <c r="AC107" i="12"/>
  <c r="AD107" i="12"/>
  <c r="AE107" i="12"/>
  <c r="AF107" i="12"/>
  <c r="AG107" i="12"/>
  <c r="AH107" i="12"/>
  <c r="AI107" i="12"/>
  <c r="AJ107" i="12"/>
  <c r="AK107" i="12"/>
  <c r="AL107" i="12"/>
  <c r="AM107" i="12"/>
  <c r="AN107" i="12"/>
  <c r="AO107" i="12"/>
  <c r="AP107" i="12"/>
  <c r="AQ107" i="12"/>
  <c r="AR107" i="12"/>
  <c r="AS107" i="12"/>
  <c r="B106" i="163" l="1"/>
  <c r="C106" i="163"/>
  <c r="D106" i="163"/>
  <c r="E106" i="163"/>
  <c r="F106" i="163"/>
  <c r="B106" i="12"/>
  <c r="C106" i="12"/>
  <c r="D106" i="12"/>
  <c r="E106" i="12"/>
  <c r="F106" i="12"/>
  <c r="H106" i="12"/>
  <c r="I106" i="12"/>
  <c r="J106" i="12"/>
  <c r="G106" i="12"/>
  <c r="L106" i="12"/>
  <c r="M106" i="12"/>
  <c r="K106" i="12"/>
  <c r="O106" i="12"/>
  <c r="P106" i="12"/>
  <c r="N106" i="12"/>
  <c r="Q106" i="12"/>
  <c r="R106" i="12"/>
  <c r="S106" i="12"/>
  <c r="T106" i="12"/>
  <c r="U106" i="12"/>
  <c r="V106" i="12"/>
  <c r="W106" i="12"/>
  <c r="X106" i="12"/>
  <c r="Y106" i="12"/>
  <c r="Z106" i="12"/>
  <c r="AA106" i="12"/>
  <c r="AB106" i="12"/>
  <c r="AC106" i="12"/>
  <c r="AD106" i="12"/>
  <c r="AE106" i="12"/>
  <c r="AF106" i="12"/>
  <c r="AG106" i="12"/>
  <c r="AH106" i="12"/>
  <c r="AI106" i="12"/>
  <c r="AJ106" i="12"/>
  <c r="AK106" i="12"/>
  <c r="AL106" i="12"/>
  <c r="AM106" i="12"/>
  <c r="AN106" i="12"/>
  <c r="AO106" i="12"/>
  <c r="AP106" i="12"/>
  <c r="AQ106" i="12"/>
  <c r="AR106" i="12"/>
  <c r="AS106" i="12"/>
  <c r="B105" i="163" l="1"/>
  <c r="C105" i="163"/>
  <c r="D105" i="163"/>
  <c r="E105" i="163"/>
  <c r="F105" i="163"/>
  <c r="B105" i="12"/>
  <c r="C105" i="12"/>
  <c r="D105" i="12"/>
  <c r="E105" i="12"/>
  <c r="F105" i="12"/>
  <c r="H105" i="12"/>
  <c r="I105" i="12"/>
  <c r="J105" i="12"/>
  <c r="G105" i="12"/>
  <c r="L105" i="12"/>
  <c r="M105" i="12"/>
  <c r="K105" i="12"/>
  <c r="O105" i="12"/>
  <c r="P105" i="12"/>
  <c r="N105" i="12"/>
  <c r="Q105" i="12"/>
  <c r="R105" i="12"/>
  <c r="S105" i="12"/>
  <c r="T105" i="12"/>
  <c r="U105" i="12"/>
  <c r="V105" i="12"/>
  <c r="W105" i="12"/>
  <c r="X105" i="12"/>
  <c r="Y105" i="12"/>
  <c r="Z105" i="12"/>
  <c r="AA105" i="12"/>
  <c r="AB105" i="12"/>
  <c r="AC105" i="12"/>
  <c r="AD105" i="12"/>
  <c r="AE105" i="12"/>
  <c r="AF105" i="12"/>
  <c r="AG105" i="12"/>
  <c r="AH105" i="12"/>
  <c r="AI105" i="12"/>
  <c r="AJ105" i="12"/>
  <c r="AK105" i="12"/>
  <c r="AL105" i="12"/>
  <c r="AM105" i="12"/>
  <c r="AN105" i="12"/>
  <c r="AO105" i="12"/>
  <c r="AP105" i="12"/>
  <c r="AQ105" i="12"/>
  <c r="AR105" i="12"/>
  <c r="AS105" i="12"/>
  <c r="F104" i="163" l="1"/>
  <c r="E104" i="163"/>
  <c r="D104" i="163"/>
  <c r="C104" i="163"/>
  <c r="B104" i="163"/>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R104" i="12"/>
  <c r="Q104" i="12"/>
  <c r="N104" i="12"/>
  <c r="P104" i="12"/>
  <c r="O104" i="12"/>
  <c r="K104" i="12"/>
  <c r="M104" i="12"/>
  <c r="L104" i="12"/>
  <c r="G104" i="12"/>
  <c r="J104" i="12"/>
  <c r="I104" i="12"/>
  <c r="H104" i="12"/>
  <c r="F104" i="12"/>
  <c r="E104" i="12"/>
  <c r="D104" i="12"/>
  <c r="C104" i="12"/>
  <c r="B104" i="12"/>
  <c r="B103" i="163" l="1"/>
  <c r="C103" i="163"/>
  <c r="D103" i="163"/>
  <c r="E103" i="163"/>
  <c r="F103" i="163"/>
  <c r="B103" i="12"/>
  <c r="C103" i="12"/>
  <c r="D103" i="12"/>
  <c r="E103" i="12"/>
  <c r="F103" i="12"/>
  <c r="H103" i="12"/>
  <c r="I103" i="12"/>
  <c r="J103" i="12"/>
  <c r="G103" i="12"/>
  <c r="L103" i="12"/>
  <c r="M103" i="12"/>
  <c r="K103" i="12"/>
  <c r="O103" i="12"/>
  <c r="P103" i="12"/>
  <c r="N103" i="12"/>
  <c r="Q103" i="12"/>
  <c r="R103" i="12"/>
  <c r="S103" i="12"/>
  <c r="T103" i="12"/>
  <c r="U103" i="12"/>
  <c r="V103" i="12"/>
  <c r="W103" i="12"/>
  <c r="X103" i="12"/>
  <c r="Y103" i="12"/>
  <c r="Z103" i="12"/>
  <c r="AA103" i="12"/>
  <c r="AB103" i="12"/>
  <c r="AC103" i="12"/>
  <c r="AD103" i="12"/>
  <c r="AE103" i="12"/>
  <c r="AF103" i="12"/>
  <c r="AG103" i="12"/>
  <c r="AH103" i="12"/>
  <c r="AI103" i="12"/>
  <c r="AJ103" i="12"/>
  <c r="AK103" i="12"/>
  <c r="AL103" i="12"/>
  <c r="AM103" i="12"/>
  <c r="AN103" i="12"/>
  <c r="AO103" i="12"/>
  <c r="AP103" i="12"/>
  <c r="AQ103" i="12"/>
  <c r="AR103" i="12"/>
  <c r="AS103" i="12"/>
  <c r="B102" i="163" l="1"/>
  <c r="C102" i="163"/>
  <c r="D102" i="163"/>
  <c r="E102" i="163"/>
  <c r="F102" i="163"/>
  <c r="B102" i="12"/>
  <c r="C102" i="12"/>
  <c r="D102" i="12"/>
  <c r="E102" i="12"/>
  <c r="F102" i="12"/>
  <c r="H102" i="12"/>
  <c r="I102" i="12"/>
  <c r="J102" i="12"/>
  <c r="G102" i="12"/>
  <c r="L102" i="12"/>
  <c r="M102" i="12"/>
  <c r="K102" i="12"/>
  <c r="O102" i="12"/>
  <c r="P102" i="12"/>
  <c r="N102" i="12"/>
  <c r="Q102" i="12"/>
  <c r="R102" i="12"/>
  <c r="S102" i="12"/>
  <c r="T102" i="12"/>
  <c r="U102" i="12"/>
  <c r="V102" i="12"/>
  <c r="W102" i="12"/>
  <c r="X102" i="12"/>
  <c r="Y102" i="12"/>
  <c r="Z102" i="12"/>
  <c r="AA102" i="12"/>
  <c r="AB102" i="12"/>
  <c r="AC102" i="12"/>
  <c r="AD102" i="12"/>
  <c r="AE102" i="12"/>
  <c r="AF102" i="12"/>
  <c r="AG102" i="12"/>
  <c r="AH102" i="12"/>
  <c r="AI102" i="12"/>
  <c r="AJ102" i="12"/>
  <c r="AK102" i="12"/>
  <c r="AL102" i="12"/>
  <c r="AM102" i="12"/>
  <c r="AN102" i="12"/>
  <c r="AO102" i="12"/>
  <c r="AP102" i="12"/>
  <c r="AQ102" i="12"/>
  <c r="AR102" i="12"/>
  <c r="AS102" i="12"/>
  <c r="B101" i="163" l="1"/>
  <c r="C101" i="163"/>
  <c r="D101" i="163"/>
  <c r="E101" i="163"/>
  <c r="F101" i="163"/>
  <c r="B101" i="12"/>
  <c r="C101" i="12"/>
  <c r="D101" i="12"/>
  <c r="E101" i="12"/>
  <c r="F101" i="12"/>
  <c r="H101" i="12"/>
  <c r="I101" i="12"/>
  <c r="J101" i="12"/>
  <c r="G101" i="12"/>
  <c r="L101" i="12"/>
  <c r="M101" i="12"/>
  <c r="K101" i="12"/>
  <c r="O101" i="12"/>
  <c r="P101" i="12"/>
  <c r="N101" i="12"/>
  <c r="Q101" i="12"/>
  <c r="R101" i="12"/>
  <c r="S101" i="12"/>
  <c r="T101" i="12"/>
  <c r="U101" i="12"/>
  <c r="V101" i="12"/>
  <c r="W101" i="12"/>
  <c r="X101" i="12"/>
  <c r="Y101" i="12"/>
  <c r="Z101" i="12"/>
  <c r="AA101" i="12"/>
  <c r="AB101" i="12"/>
  <c r="AC101" i="12"/>
  <c r="AD101" i="12"/>
  <c r="AE101" i="12"/>
  <c r="AF101" i="12"/>
  <c r="AG101" i="12"/>
  <c r="AH101" i="12"/>
  <c r="AI101" i="12"/>
  <c r="AJ101" i="12"/>
  <c r="AK101" i="12"/>
  <c r="AL101" i="12"/>
  <c r="AM101" i="12"/>
  <c r="AN101" i="12"/>
  <c r="AO101" i="12"/>
  <c r="AP101" i="12"/>
  <c r="AQ101" i="12"/>
  <c r="AR101" i="12"/>
  <c r="AS101" i="12"/>
  <c r="B100" i="163" l="1"/>
  <c r="C100" i="163"/>
  <c r="D100" i="163"/>
  <c r="E100" i="163"/>
  <c r="F100" i="163"/>
  <c r="B100" i="12"/>
  <c r="C100" i="12"/>
  <c r="D100" i="12"/>
  <c r="E100" i="12"/>
  <c r="F100" i="12"/>
  <c r="H100" i="12"/>
  <c r="I100" i="12"/>
  <c r="J100" i="12"/>
  <c r="G100" i="12"/>
  <c r="L100" i="12"/>
  <c r="M100" i="12"/>
  <c r="K100" i="12"/>
  <c r="O100" i="12"/>
  <c r="P100" i="12"/>
  <c r="N100" i="12"/>
  <c r="Q100" i="12"/>
  <c r="R100" i="12"/>
  <c r="S100" i="12"/>
  <c r="T100" i="12"/>
  <c r="U100" i="12"/>
  <c r="V100" i="12"/>
  <c r="W100" i="12"/>
  <c r="X100" i="12"/>
  <c r="Y100" i="12"/>
  <c r="Z100" i="12"/>
  <c r="AA100" i="12"/>
  <c r="AB100" i="12"/>
  <c r="AC100" i="12"/>
  <c r="AD100" i="12"/>
  <c r="AE100" i="12"/>
  <c r="AF100" i="12"/>
  <c r="AG100" i="12"/>
  <c r="AH100" i="12"/>
  <c r="AI100" i="12"/>
  <c r="AJ100" i="12"/>
  <c r="AK100" i="12"/>
  <c r="AL100" i="12"/>
  <c r="AM100" i="12"/>
  <c r="AN100" i="12"/>
  <c r="AO100" i="12"/>
  <c r="AP100" i="12"/>
  <c r="AQ100" i="12"/>
  <c r="AR100" i="12"/>
  <c r="AS100" i="12"/>
  <c r="B99" i="163"/>
  <c r="C99" i="163"/>
  <c r="D99" i="163"/>
  <c r="E99" i="163"/>
  <c r="F99" i="163"/>
  <c r="B99" i="12"/>
  <c r="C99" i="12"/>
  <c r="D99" i="12"/>
  <c r="E99" i="12"/>
  <c r="F99" i="12"/>
  <c r="H99" i="12"/>
  <c r="I99" i="12"/>
  <c r="J99" i="12"/>
  <c r="G99" i="12"/>
  <c r="L99" i="12"/>
  <c r="M99" i="12"/>
  <c r="K99" i="12"/>
  <c r="O99" i="12"/>
  <c r="P99" i="12"/>
  <c r="N99" i="12"/>
  <c r="Q99" i="12"/>
  <c r="R99" i="12"/>
  <c r="S99" i="12"/>
  <c r="T99" i="12"/>
  <c r="U99" i="12"/>
  <c r="V99" i="12"/>
  <c r="W99" i="12"/>
  <c r="X99" i="12"/>
  <c r="Y99" i="12"/>
  <c r="Z99" i="12"/>
  <c r="AA99" i="12"/>
  <c r="AB99" i="12"/>
  <c r="AC99" i="12"/>
  <c r="AD99" i="12"/>
  <c r="AE99" i="12"/>
  <c r="AF99" i="12"/>
  <c r="AG99" i="12"/>
  <c r="AH99" i="12"/>
  <c r="AI99" i="12"/>
  <c r="AJ99" i="12"/>
  <c r="AK99" i="12"/>
  <c r="AL99" i="12"/>
  <c r="AM99" i="12"/>
  <c r="AN99" i="12"/>
  <c r="AO99" i="12"/>
  <c r="AP99" i="12"/>
  <c r="AQ99" i="12"/>
  <c r="AR99" i="12"/>
  <c r="AS99" i="12"/>
  <c r="B98" i="163"/>
  <c r="C98" i="163"/>
  <c r="D98" i="163"/>
  <c r="E98" i="163"/>
  <c r="F98" i="163"/>
  <c r="B98" i="12"/>
  <c r="C98" i="12"/>
  <c r="D98" i="12"/>
  <c r="E98" i="12"/>
  <c r="F98" i="12"/>
  <c r="H98" i="12"/>
  <c r="I98" i="12"/>
  <c r="J98" i="12"/>
  <c r="G98" i="12"/>
  <c r="L98" i="12"/>
  <c r="M98" i="12"/>
  <c r="K98" i="12"/>
  <c r="O98" i="12"/>
  <c r="P98" i="12"/>
  <c r="N98" i="12"/>
  <c r="Q98" i="12"/>
  <c r="R98" i="12"/>
  <c r="S98" i="12"/>
  <c r="T98" i="12"/>
  <c r="U98" i="12"/>
  <c r="V98" i="12"/>
  <c r="W98" i="12"/>
  <c r="X98" i="12"/>
  <c r="Y98" i="12"/>
  <c r="Z98" i="12"/>
  <c r="AA98" i="12"/>
  <c r="AB98" i="12"/>
  <c r="AC98" i="12"/>
  <c r="AD98" i="12"/>
  <c r="AE98" i="12"/>
  <c r="AF98" i="12"/>
  <c r="AG98" i="12"/>
  <c r="AH98" i="12"/>
  <c r="AI98" i="12"/>
  <c r="AJ98" i="12"/>
  <c r="AK98" i="12"/>
  <c r="AL98" i="12"/>
  <c r="AM98" i="12"/>
  <c r="AN98" i="12"/>
  <c r="AO98" i="12"/>
  <c r="AP98" i="12"/>
  <c r="AQ98" i="12"/>
  <c r="AR98" i="12"/>
  <c r="AS98" i="12"/>
  <c r="B97" i="163"/>
  <c r="C97" i="163"/>
  <c r="D97" i="163"/>
  <c r="E97" i="163"/>
  <c r="F97" i="163"/>
  <c r="B97" i="12"/>
  <c r="C97" i="12"/>
  <c r="D97" i="12"/>
  <c r="E97" i="12"/>
  <c r="F97" i="12"/>
  <c r="H97" i="12"/>
  <c r="I97" i="12"/>
  <c r="J97" i="12"/>
  <c r="G97" i="12"/>
  <c r="L97" i="12"/>
  <c r="M97" i="12"/>
  <c r="K97" i="12"/>
  <c r="O97" i="12"/>
  <c r="P97" i="12"/>
  <c r="N97" i="12"/>
  <c r="Q97" i="12"/>
  <c r="R97" i="12"/>
  <c r="S97" i="12"/>
  <c r="T97" i="12"/>
  <c r="U97" i="12"/>
  <c r="V97" i="12"/>
  <c r="W97" i="12"/>
  <c r="X97" i="12"/>
  <c r="Y97" i="12"/>
  <c r="Z97" i="12"/>
  <c r="AA97" i="12"/>
  <c r="AB97" i="12"/>
  <c r="AC97" i="12"/>
  <c r="AD97" i="12"/>
  <c r="AE97" i="12"/>
  <c r="AF97" i="12"/>
  <c r="AG97" i="12"/>
  <c r="AH97" i="12"/>
  <c r="AI97" i="12"/>
  <c r="AJ97" i="12"/>
  <c r="AK97" i="12"/>
  <c r="AL97" i="12"/>
  <c r="AM97" i="12"/>
  <c r="AN97" i="12"/>
  <c r="AO97" i="12"/>
  <c r="AP97" i="12"/>
  <c r="AQ97" i="12"/>
  <c r="AR97" i="12"/>
  <c r="AS97" i="12"/>
  <c r="B20" i="163"/>
  <c r="C20" i="163"/>
  <c r="D20" i="163"/>
  <c r="E20" i="163"/>
  <c r="F20" i="163"/>
  <c r="B21" i="163"/>
  <c r="C21" i="163"/>
  <c r="D21" i="163"/>
  <c r="E21" i="163"/>
  <c r="F21" i="163"/>
  <c r="B22" i="163"/>
  <c r="C22" i="163"/>
  <c r="D22" i="163"/>
  <c r="E22" i="163"/>
  <c r="F22" i="163"/>
  <c r="B23" i="163"/>
  <c r="C23" i="163"/>
  <c r="D23" i="163"/>
  <c r="E23" i="163"/>
  <c r="F23" i="163"/>
  <c r="B24" i="163"/>
  <c r="C24" i="163"/>
  <c r="D24" i="163"/>
  <c r="E24" i="163"/>
  <c r="F24" i="163"/>
  <c r="B25" i="163"/>
  <c r="C25" i="163"/>
  <c r="D25" i="163"/>
  <c r="E25" i="163"/>
  <c r="F25" i="163"/>
  <c r="B26" i="163"/>
  <c r="C26" i="163"/>
  <c r="D26" i="163"/>
  <c r="E26" i="163"/>
  <c r="F26" i="163"/>
  <c r="B27" i="163"/>
  <c r="C27" i="163"/>
  <c r="D27" i="163"/>
  <c r="E27" i="163"/>
  <c r="F27" i="163"/>
  <c r="B28" i="163"/>
  <c r="C28" i="163"/>
  <c r="D28" i="163"/>
  <c r="E28" i="163"/>
  <c r="F28" i="163"/>
  <c r="B29" i="163"/>
  <c r="C29" i="163"/>
  <c r="D29" i="163"/>
  <c r="E29" i="163"/>
  <c r="F29" i="163"/>
  <c r="B30" i="163"/>
  <c r="C30" i="163"/>
  <c r="D30" i="163"/>
  <c r="E30" i="163"/>
  <c r="F30" i="163"/>
  <c r="B31" i="163"/>
  <c r="C31" i="163"/>
  <c r="D31" i="163"/>
  <c r="E31" i="163"/>
  <c r="F31" i="163"/>
  <c r="B32" i="163"/>
  <c r="C32" i="163"/>
  <c r="D32" i="163"/>
  <c r="E32" i="163"/>
  <c r="F32" i="163"/>
  <c r="B33" i="163"/>
  <c r="C33" i="163"/>
  <c r="D33" i="163"/>
  <c r="E33" i="163"/>
  <c r="F33" i="163"/>
  <c r="B34" i="163"/>
  <c r="C34" i="163"/>
  <c r="D34" i="163"/>
  <c r="E34" i="163"/>
  <c r="F34" i="163"/>
  <c r="B35" i="163"/>
  <c r="C35" i="163"/>
  <c r="D35" i="163"/>
  <c r="E35" i="163"/>
  <c r="F35" i="163"/>
  <c r="B36" i="163"/>
  <c r="C36" i="163"/>
  <c r="D36" i="163"/>
  <c r="E36" i="163"/>
  <c r="F36" i="163"/>
  <c r="B37" i="163"/>
  <c r="C37" i="163"/>
  <c r="D37" i="163"/>
  <c r="E37" i="163"/>
  <c r="F37" i="163"/>
  <c r="B38" i="163"/>
  <c r="C38" i="163"/>
  <c r="D38" i="163"/>
  <c r="E38" i="163"/>
  <c r="F38" i="163"/>
  <c r="B39" i="163"/>
  <c r="C39" i="163"/>
  <c r="D39" i="163"/>
  <c r="E39" i="163"/>
  <c r="F39" i="163"/>
  <c r="B40" i="163"/>
  <c r="C40" i="163"/>
  <c r="D40" i="163"/>
  <c r="E40" i="163"/>
  <c r="F40" i="163"/>
  <c r="B41" i="163"/>
  <c r="C41" i="163"/>
  <c r="D41" i="163"/>
  <c r="E41" i="163"/>
  <c r="F41" i="163"/>
  <c r="B42" i="163"/>
  <c r="C42" i="163"/>
  <c r="D42" i="163"/>
  <c r="E42" i="163"/>
  <c r="F42" i="163"/>
  <c r="B43" i="163"/>
  <c r="C43" i="163"/>
  <c r="D43" i="163"/>
  <c r="E43" i="163"/>
  <c r="F43" i="163"/>
  <c r="B44" i="163"/>
  <c r="C44" i="163"/>
  <c r="D44" i="163"/>
  <c r="E44" i="163"/>
  <c r="F44" i="163"/>
  <c r="B45" i="163"/>
  <c r="C45" i="163"/>
  <c r="D45" i="163"/>
  <c r="E45" i="163"/>
  <c r="F45" i="163"/>
  <c r="B46" i="163"/>
  <c r="C46" i="163"/>
  <c r="D46" i="163"/>
  <c r="E46" i="163"/>
  <c r="F46" i="163"/>
  <c r="B47" i="163"/>
  <c r="C47" i="163"/>
  <c r="D47" i="163"/>
  <c r="E47" i="163"/>
  <c r="F47" i="163"/>
  <c r="B48" i="163"/>
  <c r="C48" i="163"/>
  <c r="D48" i="163"/>
  <c r="E48" i="163"/>
  <c r="F48" i="163"/>
  <c r="B49" i="163"/>
  <c r="C49" i="163"/>
  <c r="D49" i="163"/>
  <c r="E49" i="163"/>
  <c r="F49" i="163"/>
  <c r="B50" i="163"/>
  <c r="C50" i="163"/>
  <c r="D50" i="163"/>
  <c r="E50" i="163"/>
  <c r="F50" i="163"/>
  <c r="B51" i="163"/>
  <c r="C51" i="163"/>
  <c r="D51" i="163"/>
  <c r="E51" i="163"/>
  <c r="F51" i="163"/>
  <c r="B52" i="163"/>
  <c r="C52" i="163"/>
  <c r="D52" i="163"/>
  <c r="E52" i="163"/>
  <c r="F52" i="163"/>
  <c r="B53" i="163"/>
  <c r="C53" i="163"/>
  <c r="D53" i="163"/>
  <c r="E53" i="163"/>
  <c r="F53" i="163"/>
  <c r="B54" i="163"/>
  <c r="C54" i="163"/>
  <c r="D54" i="163"/>
  <c r="E54" i="163"/>
  <c r="F54" i="163"/>
  <c r="B55" i="163"/>
  <c r="C55" i="163"/>
  <c r="D55" i="163"/>
  <c r="E55" i="163"/>
  <c r="F55" i="163"/>
  <c r="B56" i="163"/>
  <c r="C56" i="163"/>
  <c r="D56" i="163"/>
  <c r="E56" i="163"/>
  <c r="F56" i="163"/>
  <c r="B57" i="163"/>
  <c r="C57" i="163"/>
  <c r="D57" i="163"/>
  <c r="E57" i="163"/>
  <c r="F57" i="163"/>
  <c r="B58" i="163"/>
  <c r="C58" i="163"/>
  <c r="D58" i="163"/>
  <c r="E58" i="163"/>
  <c r="F58" i="163"/>
  <c r="B59" i="163"/>
  <c r="C59" i="163"/>
  <c r="D59" i="163"/>
  <c r="E59" i="163"/>
  <c r="F59" i="163"/>
  <c r="B60" i="163"/>
  <c r="C60" i="163"/>
  <c r="D60" i="163"/>
  <c r="E60" i="163"/>
  <c r="F60" i="163"/>
  <c r="B61" i="163"/>
  <c r="C61" i="163"/>
  <c r="D61" i="163"/>
  <c r="E61" i="163"/>
  <c r="F61" i="163"/>
  <c r="B62" i="163"/>
  <c r="C62" i="163"/>
  <c r="D62" i="163"/>
  <c r="E62" i="163"/>
  <c r="F62" i="163"/>
  <c r="B63" i="163"/>
  <c r="C63" i="163"/>
  <c r="D63" i="163"/>
  <c r="E63" i="163"/>
  <c r="F63" i="163"/>
  <c r="B64" i="163"/>
  <c r="C64" i="163"/>
  <c r="D64" i="163"/>
  <c r="E64" i="163"/>
  <c r="F64" i="163"/>
  <c r="B65" i="163"/>
  <c r="C65" i="163"/>
  <c r="D65" i="163"/>
  <c r="E65" i="163"/>
  <c r="F65" i="163"/>
  <c r="B66" i="163"/>
  <c r="C66" i="163"/>
  <c r="D66" i="163"/>
  <c r="E66" i="163"/>
  <c r="F66" i="163"/>
  <c r="B67" i="163"/>
  <c r="C67" i="163"/>
  <c r="D67" i="163"/>
  <c r="E67" i="163"/>
  <c r="F67" i="163"/>
  <c r="B68" i="163"/>
  <c r="C68" i="163"/>
  <c r="D68" i="163"/>
  <c r="E68" i="163"/>
  <c r="F68" i="163"/>
  <c r="B69" i="163"/>
  <c r="C69" i="163"/>
  <c r="D69" i="163"/>
  <c r="E69" i="163"/>
  <c r="F69" i="163"/>
  <c r="B70" i="163"/>
  <c r="C70" i="163"/>
  <c r="D70" i="163"/>
  <c r="E70" i="163"/>
  <c r="F70" i="163"/>
  <c r="B71" i="163"/>
  <c r="C71" i="163"/>
  <c r="D71" i="163"/>
  <c r="E71" i="163"/>
  <c r="F71" i="163"/>
  <c r="B72" i="163"/>
  <c r="C72" i="163"/>
  <c r="D72" i="163"/>
  <c r="E72" i="163"/>
  <c r="F72" i="163"/>
  <c r="B73" i="163"/>
  <c r="C73" i="163"/>
  <c r="D73" i="163"/>
  <c r="E73" i="163"/>
  <c r="F73" i="163"/>
  <c r="B74" i="163"/>
  <c r="C74" i="163"/>
  <c r="D74" i="163"/>
  <c r="E74" i="163"/>
  <c r="F74" i="163"/>
  <c r="B75" i="163"/>
  <c r="C75" i="163"/>
  <c r="D75" i="163"/>
  <c r="E75" i="163"/>
  <c r="F75" i="163"/>
  <c r="B76" i="163"/>
  <c r="C76" i="163"/>
  <c r="D76" i="163"/>
  <c r="E76" i="163"/>
  <c r="F76" i="163"/>
  <c r="B77" i="163"/>
  <c r="C77" i="163"/>
  <c r="D77" i="163"/>
  <c r="E77" i="163"/>
  <c r="F77" i="163"/>
  <c r="B78" i="163"/>
  <c r="C78" i="163"/>
  <c r="D78" i="163"/>
  <c r="E78" i="163"/>
  <c r="F78" i="163"/>
  <c r="B79" i="163"/>
  <c r="C79" i="163"/>
  <c r="D79" i="163"/>
  <c r="E79" i="163"/>
  <c r="F79" i="163"/>
  <c r="B80" i="163"/>
  <c r="C80" i="163"/>
  <c r="D80" i="163"/>
  <c r="E80" i="163"/>
  <c r="F80" i="163"/>
  <c r="B81" i="163"/>
  <c r="C81" i="163"/>
  <c r="D81" i="163"/>
  <c r="E81" i="163"/>
  <c r="F81" i="163"/>
  <c r="B82" i="163"/>
  <c r="C82" i="163"/>
  <c r="D82" i="163"/>
  <c r="E82" i="163"/>
  <c r="F82" i="163"/>
  <c r="B83" i="163"/>
  <c r="C83" i="163"/>
  <c r="D83" i="163"/>
  <c r="E83" i="163"/>
  <c r="F83" i="163"/>
  <c r="B84" i="163"/>
  <c r="C84" i="163"/>
  <c r="D84" i="163"/>
  <c r="E84" i="163"/>
  <c r="F84" i="163"/>
  <c r="B85" i="163"/>
  <c r="C85" i="163"/>
  <c r="D85" i="163"/>
  <c r="E85" i="163"/>
  <c r="F85" i="163"/>
  <c r="B86" i="163"/>
  <c r="C86" i="163"/>
  <c r="D86" i="163"/>
  <c r="E86" i="163"/>
  <c r="F86" i="163"/>
  <c r="B87" i="163"/>
  <c r="C87" i="163"/>
  <c r="D87" i="163"/>
  <c r="E87" i="163"/>
  <c r="F87" i="163"/>
  <c r="B88" i="163"/>
  <c r="C88" i="163"/>
  <c r="D88" i="163"/>
  <c r="E88" i="163"/>
  <c r="F88" i="163"/>
  <c r="B89" i="163"/>
  <c r="C89" i="163"/>
  <c r="D89" i="163"/>
  <c r="E89" i="163"/>
  <c r="F89" i="163"/>
  <c r="B90" i="163"/>
  <c r="C90" i="163"/>
  <c r="D90" i="163"/>
  <c r="E90" i="163"/>
  <c r="F90" i="163"/>
  <c r="B91" i="163"/>
  <c r="C91" i="163"/>
  <c r="D91" i="163"/>
  <c r="E91" i="163"/>
  <c r="F91" i="163"/>
  <c r="B92" i="163"/>
  <c r="C92" i="163"/>
  <c r="D92" i="163"/>
  <c r="E92" i="163"/>
  <c r="F92" i="163"/>
  <c r="B93" i="163"/>
  <c r="C93" i="163"/>
  <c r="D93" i="163"/>
  <c r="E93" i="163"/>
  <c r="F93" i="163"/>
  <c r="B94" i="163"/>
  <c r="C94" i="163"/>
  <c r="D94" i="163"/>
  <c r="E94" i="163"/>
  <c r="F94" i="163"/>
  <c r="B95" i="163"/>
  <c r="C95" i="163"/>
  <c r="D95" i="163"/>
  <c r="E95" i="163"/>
  <c r="F95" i="163"/>
  <c r="B96" i="163"/>
  <c r="C96" i="163"/>
  <c r="D96" i="163"/>
  <c r="E96" i="163"/>
  <c r="F96" i="163"/>
  <c r="F19" i="163"/>
  <c r="E19" i="163"/>
  <c r="D19" i="163"/>
  <c r="C19" i="163"/>
  <c r="B19" i="163"/>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R22" i="1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R24" i="1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R25" i="12"/>
  <c r="S25" i="12"/>
  <c r="T25" i="12"/>
  <c r="U25" i="12"/>
  <c r="V25" i="12"/>
  <c r="W25" i="12"/>
  <c r="X25" i="12"/>
  <c r="Y25" i="12"/>
  <c r="Z25" i="12"/>
  <c r="AA25" i="12"/>
  <c r="AB25" i="12"/>
  <c r="AC25" i="12"/>
  <c r="AD25" i="12"/>
  <c r="AE25" i="12"/>
  <c r="AF25" i="12"/>
  <c r="AG25" i="12"/>
  <c r="AH25" i="12"/>
  <c r="AI25" i="12"/>
  <c r="AJ25" i="12"/>
  <c r="AK25" i="12"/>
  <c r="AL25" i="12"/>
  <c r="AM25" i="12"/>
  <c r="AN25" i="12"/>
  <c r="AO25" i="12"/>
  <c r="AP25" i="12"/>
  <c r="AQ25" i="12"/>
  <c r="AR25" i="12"/>
  <c r="AS25"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R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R31"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R32"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R43" i="12"/>
  <c r="S43" i="12"/>
  <c r="T43" i="12"/>
  <c r="U43" i="12"/>
  <c r="V43" i="12"/>
  <c r="W43" i="12"/>
  <c r="X43" i="12"/>
  <c r="Y43" i="12"/>
  <c r="Z43" i="12"/>
  <c r="AA43" i="12"/>
  <c r="AB43" i="12"/>
  <c r="AC43" i="12"/>
  <c r="AD43" i="12"/>
  <c r="AE43" i="12"/>
  <c r="AF43" i="12"/>
  <c r="AG43" i="12"/>
  <c r="AH43" i="12"/>
  <c r="AI43" i="12"/>
  <c r="AJ43" i="12"/>
  <c r="AK43" i="12"/>
  <c r="AL43" i="12"/>
  <c r="AM43" i="12"/>
  <c r="AN43" i="12"/>
  <c r="AO43" i="12"/>
  <c r="AP43" i="12"/>
  <c r="AQ43" i="12"/>
  <c r="AR43" i="12"/>
  <c r="AS43" i="12"/>
  <c r="R44" i="12"/>
  <c r="S44" i="12"/>
  <c r="T44" i="12"/>
  <c r="U44" i="12"/>
  <c r="V44" i="12"/>
  <c r="W44" i="12"/>
  <c r="X44" i="12"/>
  <c r="Y44" i="12"/>
  <c r="Z44" i="12"/>
  <c r="AA44" i="12"/>
  <c r="AB44" i="12"/>
  <c r="AC44" i="12"/>
  <c r="AD44" i="12"/>
  <c r="AE44" i="12"/>
  <c r="AF44" i="12"/>
  <c r="AG44" i="12"/>
  <c r="AH44" i="12"/>
  <c r="AI44" i="12"/>
  <c r="AJ44" i="12"/>
  <c r="AK44" i="12"/>
  <c r="AL44" i="12"/>
  <c r="AM44" i="12"/>
  <c r="AN44" i="12"/>
  <c r="AO44" i="12"/>
  <c r="AP44" i="12"/>
  <c r="AQ44" i="12"/>
  <c r="AR44" i="12"/>
  <c r="AS44" i="12"/>
  <c r="R45" i="12"/>
  <c r="S45" i="12"/>
  <c r="T45" i="12"/>
  <c r="U45" i="12"/>
  <c r="V45" i="12"/>
  <c r="W45" i="12"/>
  <c r="X45" i="12"/>
  <c r="Y45" i="12"/>
  <c r="Z45" i="12"/>
  <c r="AA45" i="12"/>
  <c r="AB45" i="12"/>
  <c r="AC45" i="12"/>
  <c r="AD45" i="12"/>
  <c r="AE45" i="12"/>
  <c r="AF45" i="12"/>
  <c r="AG45" i="12"/>
  <c r="AH45" i="12"/>
  <c r="AI45" i="12"/>
  <c r="AJ45" i="12"/>
  <c r="AK45" i="12"/>
  <c r="AL45" i="12"/>
  <c r="AM45" i="12"/>
  <c r="AN45" i="12"/>
  <c r="AO45" i="12"/>
  <c r="AP45" i="12"/>
  <c r="AQ45" i="12"/>
  <c r="AR45" i="12"/>
  <c r="AS45"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R47" i="12"/>
  <c r="S47" i="12"/>
  <c r="T47" i="12"/>
  <c r="U47" i="12"/>
  <c r="V47" i="12"/>
  <c r="W47" i="12"/>
  <c r="X47" i="12"/>
  <c r="Y47" i="12"/>
  <c r="Z47" i="12"/>
  <c r="AA47" i="12"/>
  <c r="AB47" i="12"/>
  <c r="AC47" i="12"/>
  <c r="AD47" i="12"/>
  <c r="AE47" i="12"/>
  <c r="AF47" i="12"/>
  <c r="AG47" i="12"/>
  <c r="AH47" i="12"/>
  <c r="AI47" i="12"/>
  <c r="AJ47" i="12"/>
  <c r="AK47" i="12"/>
  <c r="AL47" i="12"/>
  <c r="AM47" i="12"/>
  <c r="AN47" i="12"/>
  <c r="AO47" i="12"/>
  <c r="AP47" i="12"/>
  <c r="AQ47" i="12"/>
  <c r="AR47" i="12"/>
  <c r="AS47" i="12"/>
  <c r="R48" i="12"/>
  <c r="S48" i="12"/>
  <c r="T48" i="12"/>
  <c r="U48" i="12"/>
  <c r="V48" i="12"/>
  <c r="W48" i="12"/>
  <c r="X48" i="12"/>
  <c r="Y48" i="12"/>
  <c r="Z48" i="12"/>
  <c r="AA48" i="12"/>
  <c r="AB48" i="12"/>
  <c r="AC48" i="12"/>
  <c r="AD48" i="12"/>
  <c r="AE48" i="12"/>
  <c r="AF48" i="12"/>
  <c r="AG48" i="12"/>
  <c r="AH48" i="12"/>
  <c r="AI48" i="12"/>
  <c r="AJ48" i="12"/>
  <c r="AK48" i="12"/>
  <c r="AL48" i="12"/>
  <c r="AM48" i="12"/>
  <c r="AN48" i="12"/>
  <c r="AO48" i="12"/>
  <c r="AP48" i="12"/>
  <c r="AQ48" i="12"/>
  <c r="AR48" i="12"/>
  <c r="AS48"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R50" i="12"/>
  <c r="S50" i="12"/>
  <c r="T50" i="12"/>
  <c r="U50" i="12"/>
  <c r="V50" i="12"/>
  <c r="W50" i="12"/>
  <c r="X50" i="12"/>
  <c r="Y50" i="12"/>
  <c r="Z50" i="12"/>
  <c r="AA50" i="12"/>
  <c r="AB50" i="12"/>
  <c r="AC50" i="12"/>
  <c r="AD50" i="12"/>
  <c r="AE50" i="12"/>
  <c r="AF50" i="12"/>
  <c r="AG50" i="12"/>
  <c r="AH50" i="12"/>
  <c r="AI50" i="12"/>
  <c r="AJ50" i="12"/>
  <c r="AK50" i="12"/>
  <c r="AL50" i="12"/>
  <c r="AM50" i="12"/>
  <c r="AN50" i="12"/>
  <c r="AO50" i="12"/>
  <c r="AP50" i="12"/>
  <c r="AQ50" i="12"/>
  <c r="AR50" i="12"/>
  <c r="AS50"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R53" i="12"/>
  <c r="S53" i="12"/>
  <c r="T53" i="12"/>
  <c r="U53" i="12"/>
  <c r="V53" i="12"/>
  <c r="W53" i="12"/>
  <c r="X53" i="12"/>
  <c r="Y53" i="12"/>
  <c r="Z53" i="12"/>
  <c r="AA53" i="12"/>
  <c r="AB53" i="12"/>
  <c r="AC53" i="12"/>
  <c r="AD53" i="12"/>
  <c r="AE53" i="12"/>
  <c r="AF53" i="12"/>
  <c r="AG53" i="12"/>
  <c r="AH53" i="12"/>
  <c r="AI53" i="12"/>
  <c r="AJ53" i="12"/>
  <c r="AK53" i="12"/>
  <c r="AL53" i="12"/>
  <c r="AM53" i="12"/>
  <c r="AN53" i="12"/>
  <c r="AO53" i="12"/>
  <c r="AP53" i="12"/>
  <c r="AQ53" i="12"/>
  <c r="AR53" i="12"/>
  <c r="AS53" i="12"/>
  <c r="R54" i="12"/>
  <c r="S54" i="12"/>
  <c r="T54" i="12"/>
  <c r="U54" i="12"/>
  <c r="V54" i="12"/>
  <c r="W54" i="12"/>
  <c r="X54" i="12"/>
  <c r="Y54" i="12"/>
  <c r="Z54" i="12"/>
  <c r="AA54" i="12"/>
  <c r="AB54" i="12"/>
  <c r="AC54" i="12"/>
  <c r="AD54" i="12"/>
  <c r="AE54" i="12"/>
  <c r="AF54" i="12"/>
  <c r="AG54" i="12"/>
  <c r="AH54" i="12"/>
  <c r="AI54" i="12"/>
  <c r="AJ54" i="12"/>
  <c r="AK54" i="12"/>
  <c r="AL54" i="12"/>
  <c r="AM54" i="12"/>
  <c r="AN54" i="12"/>
  <c r="AO54" i="12"/>
  <c r="AP54" i="12"/>
  <c r="AQ54" i="12"/>
  <c r="AR54" i="12"/>
  <c r="AS54" i="12"/>
  <c r="R55" i="12"/>
  <c r="S55" i="12"/>
  <c r="T55" i="12"/>
  <c r="U55" i="12"/>
  <c r="V55" i="12"/>
  <c r="W55" i="12"/>
  <c r="X55" i="12"/>
  <c r="Y55" i="12"/>
  <c r="Z55" i="12"/>
  <c r="AA55" i="12"/>
  <c r="AB55" i="12"/>
  <c r="AC55" i="12"/>
  <c r="AD55" i="12"/>
  <c r="AE55" i="12"/>
  <c r="AF55" i="12"/>
  <c r="AG55" i="12"/>
  <c r="AH55" i="12"/>
  <c r="AI55" i="12"/>
  <c r="AJ55" i="12"/>
  <c r="AK55" i="12"/>
  <c r="AL55" i="12"/>
  <c r="AM55" i="12"/>
  <c r="AN55" i="12"/>
  <c r="AO55" i="12"/>
  <c r="AP55" i="12"/>
  <c r="AQ55" i="12"/>
  <c r="AR55" i="12"/>
  <c r="AS55" i="12"/>
  <c r="R56" i="12"/>
  <c r="S56" i="12"/>
  <c r="T56" i="12"/>
  <c r="U56" i="12"/>
  <c r="V56" i="12"/>
  <c r="W56" i="12"/>
  <c r="X56" i="12"/>
  <c r="Y56" i="12"/>
  <c r="Z56" i="12"/>
  <c r="AA56" i="12"/>
  <c r="AB56" i="12"/>
  <c r="AC56" i="12"/>
  <c r="AD56" i="12"/>
  <c r="AE56" i="12"/>
  <c r="AF56" i="12"/>
  <c r="AG56" i="12"/>
  <c r="AH56" i="12"/>
  <c r="AI56" i="12"/>
  <c r="AJ56" i="12"/>
  <c r="AK56" i="12"/>
  <c r="AL56" i="12"/>
  <c r="AM56" i="12"/>
  <c r="AN56" i="12"/>
  <c r="AO56" i="12"/>
  <c r="AP56" i="12"/>
  <c r="AQ56" i="12"/>
  <c r="AR56" i="12"/>
  <c r="AS56" i="12"/>
  <c r="R57" i="12"/>
  <c r="S57" i="12"/>
  <c r="T57" i="12"/>
  <c r="U57" i="12"/>
  <c r="V57" i="12"/>
  <c r="W57" i="12"/>
  <c r="X57" i="12"/>
  <c r="Y57" i="12"/>
  <c r="Z57" i="12"/>
  <c r="AA57" i="12"/>
  <c r="AB57" i="12"/>
  <c r="AC57" i="12"/>
  <c r="AD57" i="12"/>
  <c r="AE57" i="12"/>
  <c r="AF57" i="12"/>
  <c r="AG57" i="12"/>
  <c r="AH57" i="12"/>
  <c r="AI57" i="12"/>
  <c r="AJ57" i="12"/>
  <c r="AK57" i="12"/>
  <c r="AL57" i="12"/>
  <c r="AM57" i="12"/>
  <c r="AN57" i="12"/>
  <c r="AO57" i="12"/>
  <c r="AP57" i="12"/>
  <c r="AQ57" i="12"/>
  <c r="AR57" i="12"/>
  <c r="AS57" i="12"/>
  <c r="R58" i="12"/>
  <c r="S58" i="12"/>
  <c r="T58" i="12"/>
  <c r="U58" i="12"/>
  <c r="V58" i="12"/>
  <c r="W58" i="12"/>
  <c r="X58" i="12"/>
  <c r="Y58" i="12"/>
  <c r="Z58" i="12"/>
  <c r="AA58" i="12"/>
  <c r="AB58" i="12"/>
  <c r="AC58" i="12"/>
  <c r="AD58" i="12"/>
  <c r="AE58" i="12"/>
  <c r="AF58" i="12"/>
  <c r="AG58" i="12"/>
  <c r="AH58" i="12"/>
  <c r="AI58" i="12"/>
  <c r="AJ58" i="12"/>
  <c r="AK58" i="12"/>
  <c r="AL58" i="12"/>
  <c r="AM58" i="12"/>
  <c r="AN58" i="12"/>
  <c r="AO58" i="12"/>
  <c r="AP58" i="12"/>
  <c r="AQ58" i="12"/>
  <c r="AR58" i="12"/>
  <c r="AS58" i="12"/>
  <c r="R59" i="12"/>
  <c r="S59" i="12"/>
  <c r="T59" i="12"/>
  <c r="U59" i="12"/>
  <c r="V59" i="12"/>
  <c r="W59" i="12"/>
  <c r="X59" i="12"/>
  <c r="Y59" i="12"/>
  <c r="Z59" i="12"/>
  <c r="AA59" i="12"/>
  <c r="AB59" i="12"/>
  <c r="AC59" i="12"/>
  <c r="AD59" i="12"/>
  <c r="AE59" i="12"/>
  <c r="AF59" i="12"/>
  <c r="AG59" i="12"/>
  <c r="AH59" i="12"/>
  <c r="AI59" i="12"/>
  <c r="AJ59" i="12"/>
  <c r="AK59" i="12"/>
  <c r="AL59" i="12"/>
  <c r="AM59" i="12"/>
  <c r="AN59" i="12"/>
  <c r="AO59" i="12"/>
  <c r="AP59" i="12"/>
  <c r="AQ59" i="12"/>
  <c r="AR59" i="12"/>
  <c r="AS59" i="12"/>
  <c r="R60" i="12"/>
  <c r="S60" i="12"/>
  <c r="T60" i="12"/>
  <c r="U60" i="12"/>
  <c r="V60" i="12"/>
  <c r="W60" i="12"/>
  <c r="X60" i="12"/>
  <c r="Y60" i="12"/>
  <c r="Z60" i="12"/>
  <c r="AA60" i="12"/>
  <c r="AB60" i="12"/>
  <c r="AC60" i="12"/>
  <c r="AD60" i="12"/>
  <c r="AE60" i="12"/>
  <c r="AF60" i="12"/>
  <c r="AG60" i="12"/>
  <c r="AH60" i="12"/>
  <c r="AI60" i="12"/>
  <c r="AJ60" i="12"/>
  <c r="AK60" i="12"/>
  <c r="AL60" i="12"/>
  <c r="AM60" i="12"/>
  <c r="AN60" i="12"/>
  <c r="AO60" i="12"/>
  <c r="AP60" i="12"/>
  <c r="AQ60" i="12"/>
  <c r="AR60" i="12"/>
  <c r="AS60" i="12"/>
  <c r="R61" i="12"/>
  <c r="S61" i="12"/>
  <c r="T61" i="12"/>
  <c r="U61" i="12"/>
  <c r="V61" i="12"/>
  <c r="W61" i="12"/>
  <c r="X61" i="12"/>
  <c r="Y61" i="12"/>
  <c r="Z61" i="12"/>
  <c r="AA61" i="12"/>
  <c r="AB61" i="12"/>
  <c r="AC61" i="12"/>
  <c r="AD61" i="12"/>
  <c r="AE61" i="12"/>
  <c r="AF61" i="12"/>
  <c r="AG61" i="12"/>
  <c r="AH61" i="12"/>
  <c r="AI61" i="12"/>
  <c r="AJ61" i="12"/>
  <c r="AK61" i="12"/>
  <c r="AL61" i="12"/>
  <c r="AM61" i="12"/>
  <c r="AN61" i="12"/>
  <c r="AO61" i="12"/>
  <c r="AP61" i="12"/>
  <c r="AQ61" i="12"/>
  <c r="AR61" i="12"/>
  <c r="AS61" i="12"/>
  <c r="R62" i="12"/>
  <c r="S62" i="12"/>
  <c r="T62" i="12"/>
  <c r="U62" i="12"/>
  <c r="V62" i="12"/>
  <c r="W62" i="12"/>
  <c r="X62" i="12"/>
  <c r="Y62" i="12"/>
  <c r="Z62" i="12"/>
  <c r="AA62" i="12"/>
  <c r="AB62" i="12"/>
  <c r="AC62" i="12"/>
  <c r="AD62" i="12"/>
  <c r="AE62" i="12"/>
  <c r="AF62" i="12"/>
  <c r="AG62" i="12"/>
  <c r="AH62" i="12"/>
  <c r="AI62" i="12"/>
  <c r="AJ62" i="12"/>
  <c r="AK62" i="12"/>
  <c r="AL62" i="12"/>
  <c r="AM62" i="12"/>
  <c r="AN62" i="12"/>
  <c r="AO62" i="12"/>
  <c r="AP62" i="12"/>
  <c r="AQ62" i="12"/>
  <c r="AR62" i="12"/>
  <c r="AS62" i="12"/>
  <c r="R63" i="12"/>
  <c r="S63" i="12"/>
  <c r="T63" i="12"/>
  <c r="U63" i="12"/>
  <c r="V63" i="12"/>
  <c r="W63" i="12"/>
  <c r="X63" i="12"/>
  <c r="Y63" i="12"/>
  <c r="Z63" i="12"/>
  <c r="AA63" i="12"/>
  <c r="AB63" i="12"/>
  <c r="AC63" i="12"/>
  <c r="AD63" i="12"/>
  <c r="AE63" i="12"/>
  <c r="AF63" i="12"/>
  <c r="AG63" i="12"/>
  <c r="AH63" i="12"/>
  <c r="AI63" i="12"/>
  <c r="AJ63" i="12"/>
  <c r="AK63" i="12"/>
  <c r="AL63" i="12"/>
  <c r="AM63" i="12"/>
  <c r="AN63" i="12"/>
  <c r="AO63" i="12"/>
  <c r="AP63" i="12"/>
  <c r="AQ63" i="12"/>
  <c r="AR63" i="12"/>
  <c r="AS63" i="12"/>
  <c r="R64" i="12"/>
  <c r="S64" i="12"/>
  <c r="T64" i="12"/>
  <c r="U64" i="12"/>
  <c r="V64" i="12"/>
  <c r="W64" i="12"/>
  <c r="X64" i="12"/>
  <c r="Y64" i="12"/>
  <c r="Z64" i="12"/>
  <c r="AA64" i="12"/>
  <c r="AB64" i="12"/>
  <c r="AC64" i="12"/>
  <c r="AD64" i="12"/>
  <c r="AE64" i="12"/>
  <c r="AF64" i="12"/>
  <c r="AG64" i="12"/>
  <c r="AH64" i="12"/>
  <c r="AI64" i="12"/>
  <c r="AJ64" i="12"/>
  <c r="AK64" i="12"/>
  <c r="AL64" i="12"/>
  <c r="AM64" i="12"/>
  <c r="AN64" i="12"/>
  <c r="AO64" i="12"/>
  <c r="AP64" i="12"/>
  <c r="AQ64" i="12"/>
  <c r="AR64" i="12"/>
  <c r="AS64" i="12"/>
  <c r="R65" i="12"/>
  <c r="S65" i="12"/>
  <c r="T65" i="12"/>
  <c r="U65" i="12"/>
  <c r="V65" i="12"/>
  <c r="W65" i="12"/>
  <c r="X65" i="12"/>
  <c r="Y65" i="12"/>
  <c r="Z65" i="12"/>
  <c r="AA65" i="12"/>
  <c r="AB65" i="12"/>
  <c r="AC65" i="12"/>
  <c r="AD65" i="12"/>
  <c r="AE65" i="12"/>
  <c r="AF65" i="12"/>
  <c r="AG65" i="12"/>
  <c r="AH65" i="12"/>
  <c r="AI65" i="12"/>
  <c r="AJ65" i="12"/>
  <c r="AK65" i="12"/>
  <c r="AL65" i="12"/>
  <c r="AM65" i="12"/>
  <c r="AN65" i="12"/>
  <c r="AO65" i="12"/>
  <c r="AP65" i="12"/>
  <c r="AQ65" i="12"/>
  <c r="AR65" i="12"/>
  <c r="AS65" i="12"/>
  <c r="R66" i="12"/>
  <c r="S66" i="12"/>
  <c r="T66" i="12"/>
  <c r="U66" i="12"/>
  <c r="V66" i="12"/>
  <c r="W66" i="12"/>
  <c r="X66" i="12"/>
  <c r="Y66" i="12"/>
  <c r="Z66" i="12"/>
  <c r="AA66" i="12"/>
  <c r="AB66" i="12"/>
  <c r="AC66" i="12"/>
  <c r="AD66" i="12"/>
  <c r="AE66" i="12"/>
  <c r="AF66" i="12"/>
  <c r="AG66" i="12"/>
  <c r="AH66" i="12"/>
  <c r="AI66" i="12"/>
  <c r="AJ66" i="12"/>
  <c r="AK66" i="12"/>
  <c r="AL66" i="12"/>
  <c r="AM66" i="12"/>
  <c r="AN66" i="12"/>
  <c r="AO66" i="12"/>
  <c r="AP66" i="12"/>
  <c r="AQ66" i="12"/>
  <c r="AR66" i="12"/>
  <c r="AS66" i="12"/>
  <c r="R67" i="12"/>
  <c r="S67" i="12"/>
  <c r="T67" i="12"/>
  <c r="U67" i="12"/>
  <c r="V67" i="12"/>
  <c r="W67" i="12"/>
  <c r="X67" i="12"/>
  <c r="Y67" i="12"/>
  <c r="Z67" i="12"/>
  <c r="AA67" i="12"/>
  <c r="AB67" i="12"/>
  <c r="AC67" i="12"/>
  <c r="AD67" i="12"/>
  <c r="AE67" i="12"/>
  <c r="AF67" i="12"/>
  <c r="AG67" i="12"/>
  <c r="AH67" i="12"/>
  <c r="AI67" i="12"/>
  <c r="AJ67" i="12"/>
  <c r="AK67" i="12"/>
  <c r="AL67" i="12"/>
  <c r="AM67" i="12"/>
  <c r="AN67" i="12"/>
  <c r="AO67" i="12"/>
  <c r="AP67" i="12"/>
  <c r="AQ67" i="12"/>
  <c r="AR67" i="12"/>
  <c r="AS67" i="12"/>
  <c r="R68" i="12"/>
  <c r="S68" i="12"/>
  <c r="T68" i="12"/>
  <c r="U68" i="12"/>
  <c r="V68" i="12"/>
  <c r="W68" i="12"/>
  <c r="X68" i="12"/>
  <c r="Y68" i="12"/>
  <c r="Z68" i="12"/>
  <c r="AA68" i="12"/>
  <c r="AB68" i="12"/>
  <c r="AC68" i="12"/>
  <c r="AD68" i="12"/>
  <c r="AE68" i="12"/>
  <c r="AF68" i="12"/>
  <c r="AG68" i="12"/>
  <c r="AH68" i="12"/>
  <c r="AI68" i="12"/>
  <c r="AJ68" i="12"/>
  <c r="AK68" i="12"/>
  <c r="AL68" i="12"/>
  <c r="AM68" i="12"/>
  <c r="AN68" i="12"/>
  <c r="AO68" i="12"/>
  <c r="AP68" i="12"/>
  <c r="AQ68" i="12"/>
  <c r="AR68" i="12"/>
  <c r="AS68" i="12"/>
  <c r="R69" i="12"/>
  <c r="S69" i="12"/>
  <c r="T69" i="12"/>
  <c r="U69" i="12"/>
  <c r="V69" i="12"/>
  <c r="W69" i="12"/>
  <c r="X69" i="12"/>
  <c r="Y69" i="12"/>
  <c r="Z69" i="12"/>
  <c r="AA69" i="12"/>
  <c r="AB69" i="12"/>
  <c r="AC69" i="12"/>
  <c r="AD69" i="12"/>
  <c r="AE69" i="12"/>
  <c r="AF69" i="12"/>
  <c r="AG69" i="12"/>
  <c r="AH69" i="12"/>
  <c r="AI69" i="12"/>
  <c r="AJ69" i="12"/>
  <c r="AK69" i="12"/>
  <c r="AL69" i="12"/>
  <c r="AM69" i="12"/>
  <c r="AN69" i="12"/>
  <c r="AO69" i="12"/>
  <c r="AP69" i="12"/>
  <c r="AQ69" i="12"/>
  <c r="AR69" i="12"/>
  <c r="AS69" i="12"/>
  <c r="R70" i="12"/>
  <c r="S70" i="12"/>
  <c r="T70" i="12"/>
  <c r="U70" i="12"/>
  <c r="V70" i="12"/>
  <c r="W70" i="12"/>
  <c r="X70" i="12"/>
  <c r="Y70" i="12"/>
  <c r="Z70" i="12"/>
  <c r="AA70" i="12"/>
  <c r="AB70" i="12"/>
  <c r="AC70" i="12"/>
  <c r="AD70" i="12"/>
  <c r="AE70" i="12"/>
  <c r="AF70" i="12"/>
  <c r="AG70" i="12"/>
  <c r="AH70" i="12"/>
  <c r="AI70" i="12"/>
  <c r="AJ70" i="12"/>
  <c r="AK70" i="12"/>
  <c r="AL70" i="12"/>
  <c r="AM70" i="12"/>
  <c r="AN70" i="12"/>
  <c r="AO70" i="12"/>
  <c r="AP70" i="12"/>
  <c r="AQ70" i="12"/>
  <c r="AR70" i="12"/>
  <c r="AS70" i="12"/>
  <c r="R71" i="12"/>
  <c r="S71" i="12"/>
  <c r="T71" i="12"/>
  <c r="U71" i="12"/>
  <c r="V71" i="12"/>
  <c r="W71" i="12"/>
  <c r="X71" i="12"/>
  <c r="Y71" i="12"/>
  <c r="Z71" i="12"/>
  <c r="AA71" i="12"/>
  <c r="AB71" i="12"/>
  <c r="AC71" i="12"/>
  <c r="AD71" i="12"/>
  <c r="AE71" i="12"/>
  <c r="AF71" i="12"/>
  <c r="AG71" i="12"/>
  <c r="AH71" i="12"/>
  <c r="AI71" i="12"/>
  <c r="AJ71" i="12"/>
  <c r="AK71" i="12"/>
  <c r="AL71" i="12"/>
  <c r="AM71" i="12"/>
  <c r="AN71" i="12"/>
  <c r="AO71" i="12"/>
  <c r="AP71" i="12"/>
  <c r="AQ71" i="12"/>
  <c r="AR71" i="12"/>
  <c r="AS71" i="12"/>
  <c r="R72" i="12"/>
  <c r="S72" i="12"/>
  <c r="T72" i="12"/>
  <c r="U72" i="12"/>
  <c r="V72" i="12"/>
  <c r="W72" i="12"/>
  <c r="X72" i="12"/>
  <c r="Y72" i="12"/>
  <c r="Z72" i="12"/>
  <c r="AA72" i="12"/>
  <c r="AB72" i="12"/>
  <c r="AC72" i="12"/>
  <c r="AD72" i="12"/>
  <c r="AE72" i="12"/>
  <c r="AF72" i="12"/>
  <c r="AG72" i="12"/>
  <c r="AH72" i="12"/>
  <c r="AI72" i="12"/>
  <c r="AJ72" i="12"/>
  <c r="AK72" i="12"/>
  <c r="AL72" i="12"/>
  <c r="AM72" i="12"/>
  <c r="AN72" i="12"/>
  <c r="AO72" i="12"/>
  <c r="AP72" i="12"/>
  <c r="AQ72" i="12"/>
  <c r="AR72" i="12"/>
  <c r="AS72" i="12"/>
  <c r="R73" i="12"/>
  <c r="S73" i="12"/>
  <c r="T73" i="12"/>
  <c r="U73" i="12"/>
  <c r="V73" i="12"/>
  <c r="W73" i="12"/>
  <c r="X73" i="12"/>
  <c r="Y73" i="12"/>
  <c r="Z73" i="12"/>
  <c r="AA73" i="12"/>
  <c r="AB73" i="12"/>
  <c r="AC73" i="12"/>
  <c r="AD73" i="12"/>
  <c r="AE73" i="12"/>
  <c r="AF73" i="12"/>
  <c r="AG73" i="12"/>
  <c r="AH73" i="12"/>
  <c r="AI73" i="12"/>
  <c r="AJ73" i="12"/>
  <c r="AK73" i="12"/>
  <c r="AL73" i="12"/>
  <c r="AM73" i="12"/>
  <c r="AN73" i="12"/>
  <c r="AO73" i="12"/>
  <c r="AP73" i="12"/>
  <c r="AQ73" i="12"/>
  <c r="AR73" i="12"/>
  <c r="AS73" i="12"/>
  <c r="R74" i="12"/>
  <c r="S74" i="12"/>
  <c r="T74" i="12"/>
  <c r="U74" i="12"/>
  <c r="V74" i="12"/>
  <c r="W74" i="12"/>
  <c r="X74" i="12"/>
  <c r="Y74" i="12"/>
  <c r="Z74" i="12"/>
  <c r="AA74" i="12"/>
  <c r="AB74" i="12"/>
  <c r="AC74" i="12"/>
  <c r="AD74" i="12"/>
  <c r="AE74" i="12"/>
  <c r="AF74" i="12"/>
  <c r="AG74" i="12"/>
  <c r="AH74" i="12"/>
  <c r="AI74" i="12"/>
  <c r="AJ74" i="12"/>
  <c r="AK74" i="12"/>
  <c r="AL74" i="12"/>
  <c r="AM74" i="12"/>
  <c r="AN74" i="12"/>
  <c r="AO74" i="12"/>
  <c r="AP74" i="12"/>
  <c r="AQ74" i="12"/>
  <c r="AR74" i="12"/>
  <c r="AS74" i="12"/>
  <c r="R75" i="12"/>
  <c r="S75" i="12"/>
  <c r="T75" i="12"/>
  <c r="U75" i="12"/>
  <c r="V75" i="12"/>
  <c r="W75" i="12"/>
  <c r="X75" i="12"/>
  <c r="Y75" i="12"/>
  <c r="Z75" i="12"/>
  <c r="AA75" i="12"/>
  <c r="AB75" i="12"/>
  <c r="AC75" i="12"/>
  <c r="AD75" i="12"/>
  <c r="AE75" i="12"/>
  <c r="AF75" i="12"/>
  <c r="AG75" i="12"/>
  <c r="AH75" i="12"/>
  <c r="AI75" i="12"/>
  <c r="AJ75" i="12"/>
  <c r="AK75" i="12"/>
  <c r="AL75" i="12"/>
  <c r="AM75" i="12"/>
  <c r="AN75" i="12"/>
  <c r="AO75" i="12"/>
  <c r="AP75" i="12"/>
  <c r="AQ75" i="12"/>
  <c r="AR75" i="12"/>
  <c r="AS75" i="12"/>
  <c r="R76" i="12"/>
  <c r="S76" i="12"/>
  <c r="T76" i="12"/>
  <c r="U76" i="12"/>
  <c r="V76" i="12"/>
  <c r="W76" i="12"/>
  <c r="X76" i="12"/>
  <c r="Y76" i="12"/>
  <c r="Z76" i="12"/>
  <c r="AA76" i="12"/>
  <c r="AB76" i="12"/>
  <c r="AC76" i="12"/>
  <c r="AD76" i="12"/>
  <c r="AE76" i="12"/>
  <c r="AF76" i="12"/>
  <c r="AG76" i="12"/>
  <c r="AH76" i="12"/>
  <c r="AI76" i="12"/>
  <c r="AJ76" i="12"/>
  <c r="AK76" i="12"/>
  <c r="AL76" i="12"/>
  <c r="AM76" i="12"/>
  <c r="AN76" i="12"/>
  <c r="AO76" i="12"/>
  <c r="AP76" i="12"/>
  <c r="AQ76" i="12"/>
  <c r="AR76" i="12"/>
  <c r="AS76" i="12"/>
  <c r="R77" i="12"/>
  <c r="S77" i="12"/>
  <c r="T77" i="12"/>
  <c r="U77" i="12"/>
  <c r="V77" i="12"/>
  <c r="W77" i="12"/>
  <c r="X77" i="12"/>
  <c r="Y77" i="12"/>
  <c r="Z77" i="12"/>
  <c r="AA77" i="12"/>
  <c r="AB77" i="12"/>
  <c r="AC77" i="12"/>
  <c r="AD77" i="12"/>
  <c r="AE77" i="12"/>
  <c r="AF77" i="12"/>
  <c r="AG77" i="12"/>
  <c r="AH77" i="12"/>
  <c r="AI77" i="12"/>
  <c r="AJ77" i="12"/>
  <c r="AK77" i="12"/>
  <c r="AL77" i="12"/>
  <c r="AM77" i="12"/>
  <c r="AN77" i="12"/>
  <c r="AO77" i="12"/>
  <c r="AP77" i="12"/>
  <c r="AQ77" i="12"/>
  <c r="AR77" i="12"/>
  <c r="AS77" i="12"/>
  <c r="R78" i="12"/>
  <c r="S78" i="12"/>
  <c r="T78" i="12"/>
  <c r="U78" i="12"/>
  <c r="V78" i="12"/>
  <c r="W78" i="12"/>
  <c r="X78" i="12"/>
  <c r="Y78" i="12"/>
  <c r="Z78" i="12"/>
  <c r="AA78" i="12"/>
  <c r="AB78" i="12"/>
  <c r="AC78" i="12"/>
  <c r="AD78" i="12"/>
  <c r="AE78" i="12"/>
  <c r="AF78" i="12"/>
  <c r="AG78" i="12"/>
  <c r="AH78" i="12"/>
  <c r="AI78" i="12"/>
  <c r="AJ78" i="12"/>
  <c r="AK78" i="12"/>
  <c r="AL78" i="12"/>
  <c r="AM78" i="12"/>
  <c r="AN78" i="12"/>
  <c r="AO78" i="12"/>
  <c r="AP78" i="12"/>
  <c r="AQ78" i="12"/>
  <c r="AR78" i="12"/>
  <c r="AS78" i="12"/>
  <c r="R79" i="12"/>
  <c r="S79" i="12"/>
  <c r="T79" i="12"/>
  <c r="U79" i="12"/>
  <c r="V79" i="12"/>
  <c r="W79" i="12"/>
  <c r="X79" i="12"/>
  <c r="Y79" i="12"/>
  <c r="Z79" i="12"/>
  <c r="AA79" i="12"/>
  <c r="AB79" i="12"/>
  <c r="AC79" i="12"/>
  <c r="AD79" i="12"/>
  <c r="AE79" i="12"/>
  <c r="AF79" i="12"/>
  <c r="AG79" i="12"/>
  <c r="AH79" i="12"/>
  <c r="AI79" i="12"/>
  <c r="AJ79" i="12"/>
  <c r="AK79" i="12"/>
  <c r="AL79" i="12"/>
  <c r="AM79" i="12"/>
  <c r="AN79" i="12"/>
  <c r="AO79" i="12"/>
  <c r="AP79" i="12"/>
  <c r="AQ79" i="12"/>
  <c r="AR79" i="12"/>
  <c r="AS79" i="12"/>
  <c r="R80" i="12"/>
  <c r="S80" i="12"/>
  <c r="T80" i="12"/>
  <c r="U80" i="12"/>
  <c r="V80" i="12"/>
  <c r="W80" i="12"/>
  <c r="X80" i="12"/>
  <c r="Y80" i="12"/>
  <c r="Z80" i="12"/>
  <c r="AA80" i="12"/>
  <c r="AB80" i="12"/>
  <c r="AC80" i="12"/>
  <c r="AD80" i="12"/>
  <c r="AE80" i="12"/>
  <c r="AF80" i="12"/>
  <c r="AG80" i="12"/>
  <c r="AH80" i="12"/>
  <c r="AI80" i="12"/>
  <c r="AJ80" i="12"/>
  <c r="AK80" i="12"/>
  <c r="AL80" i="12"/>
  <c r="AM80" i="12"/>
  <c r="AN80" i="12"/>
  <c r="AO80" i="12"/>
  <c r="AP80" i="12"/>
  <c r="AQ80" i="12"/>
  <c r="AR80" i="12"/>
  <c r="AS80" i="12"/>
  <c r="R81" i="12"/>
  <c r="S81" i="12"/>
  <c r="T81" i="12"/>
  <c r="U81" i="12"/>
  <c r="V81" i="12"/>
  <c r="W81" i="12"/>
  <c r="X81" i="12"/>
  <c r="Y81" i="12"/>
  <c r="Z81" i="12"/>
  <c r="AA81" i="12"/>
  <c r="AB81" i="12"/>
  <c r="AC81" i="12"/>
  <c r="AD81" i="12"/>
  <c r="AE81" i="12"/>
  <c r="AF81" i="12"/>
  <c r="AG81" i="12"/>
  <c r="AH81" i="12"/>
  <c r="AI81" i="12"/>
  <c r="AJ81" i="12"/>
  <c r="AK81" i="12"/>
  <c r="AL81" i="12"/>
  <c r="AM81" i="12"/>
  <c r="AN81" i="12"/>
  <c r="AO81" i="12"/>
  <c r="AP81" i="12"/>
  <c r="AQ81" i="12"/>
  <c r="AR81" i="12"/>
  <c r="AS81" i="12"/>
  <c r="R82" i="12"/>
  <c r="S82" i="12"/>
  <c r="T82" i="12"/>
  <c r="U82" i="12"/>
  <c r="V82" i="12"/>
  <c r="W82" i="12"/>
  <c r="X82" i="12"/>
  <c r="Y82" i="12"/>
  <c r="Z82" i="12"/>
  <c r="AA82" i="12"/>
  <c r="AB82" i="12"/>
  <c r="AC82" i="12"/>
  <c r="AD82" i="12"/>
  <c r="AE82" i="12"/>
  <c r="AF82" i="12"/>
  <c r="AG82" i="12"/>
  <c r="AH82" i="12"/>
  <c r="AI82" i="12"/>
  <c r="AJ82" i="12"/>
  <c r="AK82" i="12"/>
  <c r="AL82" i="12"/>
  <c r="AM82" i="12"/>
  <c r="AN82" i="12"/>
  <c r="AO82" i="12"/>
  <c r="AP82" i="12"/>
  <c r="AQ82" i="12"/>
  <c r="AR82" i="12"/>
  <c r="AS82" i="12"/>
  <c r="R83" i="12"/>
  <c r="S83" i="12"/>
  <c r="T83" i="12"/>
  <c r="U83" i="12"/>
  <c r="V83" i="12"/>
  <c r="W83" i="12"/>
  <c r="X83" i="12"/>
  <c r="Y83" i="12"/>
  <c r="Z83" i="12"/>
  <c r="AA83" i="12"/>
  <c r="AB83" i="12"/>
  <c r="AC83" i="12"/>
  <c r="AD83" i="12"/>
  <c r="AE83" i="12"/>
  <c r="AF83" i="12"/>
  <c r="AG83" i="12"/>
  <c r="AH83" i="12"/>
  <c r="AI83" i="12"/>
  <c r="AJ83" i="12"/>
  <c r="AK83" i="12"/>
  <c r="AL83" i="12"/>
  <c r="AM83" i="12"/>
  <c r="AN83" i="12"/>
  <c r="AO83" i="12"/>
  <c r="AP83" i="12"/>
  <c r="AQ83" i="12"/>
  <c r="AR83" i="12"/>
  <c r="AS83" i="12"/>
  <c r="R84" i="12"/>
  <c r="S84" i="12"/>
  <c r="T84" i="12"/>
  <c r="U84" i="12"/>
  <c r="V84" i="12"/>
  <c r="W84" i="12"/>
  <c r="X84" i="12"/>
  <c r="Y84" i="12"/>
  <c r="Z84" i="12"/>
  <c r="AA84" i="12"/>
  <c r="AB84" i="12"/>
  <c r="AC84" i="12"/>
  <c r="AD84" i="12"/>
  <c r="AE84" i="12"/>
  <c r="AF84" i="12"/>
  <c r="AG84" i="12"/>
  <c r="AH84" i="12"/>
  <c r="AI84" i="12"/>
  <c r="AJ84" i="12"/>
  <c r="AK84" i="12"/>
  <c r="AL84" i="12"/>
  <c r="AM84" i="12"/>
  <c r="AN84" i="12"/>
  <c r="AO84" i="12"/>
  <c r="AP84" i="12"/>
  <c r="AQ84" i="12"/>
  <c r="AR84" i="12"/>
  <c r="AS84" i="12"/>
  <c r="R85" i="12"/>
  <c r="S85" i="12"/>
  <c r="T85" i="12"/>
  <c r="U85" i="12"/>
  <c r="V85" i="12"/>
  <c r="W85" i="12"/>
  <c r="X85" i="12"/>
  <c r="Y85" i="12"/>
  <c r="Z85" i="12"/>
  <c r="AA85" i="12"/>
  <c r="AB85" i="12"/>
  <c r="AC85" i="12"/>
  <c r="AD85" i="12"/>
  <c r="AE85" i="12"/>
  <c r="AF85" i="12"/>
  <c r="AG85" i="12"/>
  <c r="AH85" i="12"/>
  <c r="AI85" i="12"/>
  <c r="AJ85" i="12"/>
  <c r="AK85" i="12"/>
  <c r="AL85" i="12"/>
  <c r="AM85" i="12"/>
  <c r="AN85" i="12"/>
  <c r="AO85" i="12"/>
  <c r="AP85" i="12"/>
  <c r="AQ85" i="12"/>
  <c r="AR85" i="12"/>
  <c r="AS85" i="12"/>
  <c r="R86" i="12"/>
  <c r="S86" i="12"/>
  <c r="T86" i="12"/>
  <c r="U86" i="12"/>
  <c r="V86" i="12"/>
  <c r="W86" i="12"/>
  <c r="X86" i="12"/>
  <c r="Y86" i="12"/>
  <c r="Z86" i="12"/>
  <c r="AA86" i="12"/>
  <c r="AB86" i="12"/>
  <c r="AC86" i="12"/>
  <c r="AD86" i="12"/>
  <c r="AE86" i="12"/>
  <c r="AF86" i="12"/>
  <c r="AG86" i="12"/>
  <c r="AH86" i="12"/>
  <c r="AI86" i="12"/>
  <c r="AJ86" i="12"/>
  <c r="AK86" i="12"/>
  <c r="AL86" i="12"/>
  <c r="AM86" i="12"/>
  <c r="AN86" i="12"/>
  <c r="AO86" i="12"/>
  <c r="AP86" i="12"/>
  <c r="AQ86" i="12"/>
  <c r="AR86" i="12"/>
  <c r="AS86" i="12"/>
  <c r="R87" i="12"/>
  <c r="S87" i="12"/>
  <c r="T87" i="12"/>
  <c r="U87" i="12"/>
  <c r="V87" i="12"/>
  <c r="W87" i="12"/>
  <c r="X87" i="12"/>
  <c r="Y87" i="12"/>
  <c r="Z87" i="12"/>
  <c r="AA87" i="12"/>
  <c r="AB87" i="12"/>
  <c r="AC87" i="12"/>
  <c r="AD87" i="12"/>
  <c r="AE87" i="12"/>
  <c r="AF87" i="12"/>
  <c r="AG87" i="12"/>
  <c r="AH87" i="12"/>
  <c r="AI87" i="12"/>
  <c r="AJ87" i="12"/>
  <c r="AK87" i="12"/>
  <c r="AL87" i="12"/>
  <c r="AM87" i="12"/>
  <c r="AN87" i="12"/>
  <c r="AO87" i="12"/>
  <c r="AP87" i="12"/>
  <c r="AQ87" i="12"/>
  <c r="AR87" i="12"/>
  <c r="AS87" i="12"/>
  <c r="R88" i="12"/>
  <c r="S88" i="12"/>
  <c r="T88" i="12"/>
  <c r="U88" i="12"/>
  <c r="V88" i="12"/>
  <c r="W88" i="12"/>
  <c r="X88" i="12"/>
  <c r="Y88" i="12"/>
  <c r="Z88" i="12"/>
  <c r="AA88" i="12"/>
  <c r="AB88" i="12"/>
  <c r="AC88" i="12"/>
  <c r="AD88" i="12"/>
  <c r="AE88" i="12"/>
  <c r="AF88" i="12"/>
  <c r="AG88" i="12"/>
  <c r="AH88" i="12"/>
  <c r="AI88" i="12"/>
  <c r="AJ88" i="12"/>
  <c r="AK88" i="12"/>
  <c r="AL88" i="12"/>
  <c r="AM88" i="12"/>
  <c r="AN88" i="12"/>
  <c r="AO88" i="12"/>
  <c r="AP88" i="12"/>
  <c r="AQ88" i="12"/>
  <c r="AR88" i="12"/>
  <c r="AS88" i="12"/>
  <c r="R89" i="12"/>
  <c r="S89" i="12"/>
  <c r="T89" i="12"/>
  <c r="U89" i="12"/>
  <c r="V89" i="12"/>
  <c r="W89" i="12"/>
  <c r="X89" i="12"/>
  <c r="Y89" i="12"/>
  <c r="Z89" i="12"/>
  <c r="AA89" i="12"/>
  <c r="AB89" i="12"/>
  <c r="AC89" i="12"/>
  <c r="AD89" i="12"/>
  <c r="AE89" i="12"/>
  <c r="AF89" i="12"/>
  <c r="AG89" i="12"/>
  <c r="AH89" i="12"/>
  <c r="AI89" i="12"/>
  <c r="AJ89" i="12"/>
  <c r="AK89" i="12"/>
  <c r="AL89" i="12"/>
  <c r="AM89" i="12"/>
  <c r="AN89" i="12"/>
  <c r="AO89" i="12"/>
  <c r="AP89" i="12"/>
  <c r="AQ89" i="12"/>
  <c r="AR89" i="12"/>
  <c r="AS89" i="12"/>
  <c r="R90" i="12"/>
  <c r="S90" i="12"/>
  <c r="T90" i="12"/>
  <c r="U90" i="12"/>
  <c r="V90" i="12"/>
  <c r="W90" i="12"/>
  <c r="X90" i="12"/>
  <c r="Y90" i="12"/>
  <c r="Z90" i="12"/>
  <c r="AA90" i="12"/>
  <c r="AB90" i="12"/>
  <c r="AC90" i="12"/>
  <c r="AD90" i="12"/>
  <c r="AE90" i="12"/>
  <c r="AF90" i="12"/>
  <c r="AG90" i="12"/>
  <c r="AH90" i="12"/>
  <c r="AI90" i="12"/>
  <c r="AJ90" i="12"/>
  <c r="AK90" i="12"/>
  <c r="AL90" i="12"/>
  <c r="AM90" i="12"/>
  <c r="AN90" i="12"/>
  <c r="AO90" i="12"/>
  <c r="AP90" i="12"/>
  <c r="AQ90" i="12"/>
  <c r="AR90" i="12"/>
  <c r="AS90" i="12"/>
  <c r="R91" i="12"/>
  <c r="S91" i="12"/>
  <c r="T91" i="12"/>
  <c r="U91" i="12"/>
  <c r="V91" i="12"/>
  <c r="W91" i="12"/>
  <c r="X91" i="12"/>
  <c r="Y91" i="12"/>
  <c r="Z91" i="12"/>
  <c r="AA91" i="12"/>
  <c r="AB91" i="12"/>
  <c r="AC91" i="12"/>
  <c r="AD91" i="12"/>
  <c r="AE91" i="12"/>
  <c r="AF91" i="12"/>
  <c r="AG91" i="12"/>
  <c r="AH91" i="12"/>
  <c r="AI91" i="12"/>
  <c r="AJ91" i="12"/>
  <c r="AK91" i="12"/>
  <c r="AL91" i="12"/>
  <c r="AM91" i="12"/>
  <c r="AN91" i="12"/>
  <c r="AO91" i="12"/>
  <c r="AP91" i="12"/>
  <c r="AQ91" i="12"/>
  <c r="AR91" i="12"/>
  <c r="AS91" i="12"/>
  <c r="R92" i="12"/>
  <c r="S92" i="12"/>
  <c r="T92" i="12"/>
  <c r="U92" i="12"/>
  <c r="V92" i="12"/>
  <c r="W92" i="12"/>
  <c r="X92" i="12"/>
  <c r="Y92" i="12"/>
  <c r="Z92" i="12"/>
  <c r="AA92" i="12"/>
  <c r="AB92" i="12"/>
  <c r="AC92" i="12"/>
  <c r="AD92" i="12"/>
  <c r="AE92" i="12"/>
  <c r="AF92" i="12"/>
  <c r="AG92" i="12"/>
  <c r="AH92" i="12"/>
  <c r="AI92" i="12"/>
  <c r="AJ92" i="12"/>
  <c r="AK92" i="12"/>
  <c r="AL92" i="12"/>
  <c r="AM92" i="12"/>
  <c r="AN92" i="12"/>
  <c r="AO92" i="12"/>
  <c r="AP92" i="12"/>
  <c r="AQ92" i="12"/>
  <c r="AR92" i="12"/>
  <c r="AS92" i="12"/>
  <c r="R93" i="12"/>
  <c r="S93" i="12"/>
  <c r="T93" i="12"/>
  <c r="U93" i="12"/>
  <c r="V93" i="12"/>
  <c r="W93" i="12"/>
  <c r="X93" i="12"/>
  <c r="Y93" i="12"/>
  <c r="Z93" i="12"/>
  <c r="AA93" i="12"/>
  <c r="AB93" i="12"/>
  <c r="AC93" i="12"/>
  <c r="AD93" i="12"/>
  <c r="AE93" i="12"/>
  <c r="AF93" i="12"/>
  <c r="AG93" i="12"/>
  <c r="AH93" i="12"/>
  <c r="AI93" i="12"/>
  <c r="AJ93" i="12"/>
  <c r="AK93" i="12"/>
  <c r="AL93" i="12"/>
  <c r="AM93" i="12"/>
  <c r="AN93" i="12"/>
  <c r="AO93" i="12"/>
  <c r="AP93" i="12"/>
  <c r="AQ93" i="12"/>
  <c r="AR93" i="12"/>
  <c r="AS93" i="12"/>
  <c r="R94" i="12"/>
  <c r="S94" i="12"/>
  <c r="T94" i="12"/>
  <c r="U94" i="12"/>
  <c r="V94" i="12"/>
  <c r="W94" i="12"/>
  <c r="X94" i="12"/>
  <c r="Y94" i="12"/>
  <c r="Z94" i="12"/>
  <c r="AA94" i="12"/>
  <c r="AB94" i="12"/>
  <c r="AC94" i="12"/>
  <c r="AD94" i="12"/>
  <c r="AE94" i="12"/>
  <c r="AF94" i="12"/>
  <c r="AG94" i="12"/>
  <c r="AH94" i="12"/>
  <c r="AI94" i="12"/>
  <c r="AJ94" i="12"/>
  <c r="AK94" i="12"/>
  <c r="AL94" i="12"/>
  <c r="AM94" i="12"/>
  <c r="AN94" i="12"/>
  <c r="AO94" i="12"/>
  <c r="AP94" i="12"/>
  <c r="AQ94" i="12"/>
  <c r="AR94" i="12"/>
  <c r="AS94" i="12"/>
  <c r="R95" i="12"/>
  <c r="S95" i="12"/>
  <c r="T95" i="12"/>
  <c r="U95" i="12"/>
  <c r="V95" i="12"/>
  <c r="W95" i="12"/>
  <c r="X95" i="12"/>
  <c r="Y95" i="12"/>
  <c r="Z95" i="12"/>
  <c r="AA95" i="12"/>
  <c r="AB95" i="12"/>
  <c r="AC95" i="12"/>
  <c r="AD95" i="12"/>
  <c r="AE95" i="12"/>
  <c r="AF95" i="12"/>
  <c r="AG95" i="12"/>
  <c r="AH95" i="12"/>
  <c r="AI95" i="12"/>
  <c r="AJ95" i="12"/>
  <c r="AK95" i="12"/>
  <c r="AL95" i="12"/>
  <c r="AM95" i="12"/>
  <c r="AN95" i="12"/>
  <c r="AO95" i="12"/>
  <c r="AP95" i="12"/>
  <c r="AQ95" i="12"/>
  <c r="AR95" i="12"/>
  <c r="AS95" i="12"/>
  <c r="R96" i="12"/>
  <c r="S96" i="12"/>
  <c r="T96" i="12"/>
  <c r="U96" i="12"/>
  <c r="V96" i="12"/>
  <c r="W96" i="12"/>
  <c r="X96" i="12"/>
  <c r="Y96" i="12"/>
  <c r="Z96" i="12"/>
  <c r="AA96" i="12"/>
  <c r="AB96" i="12"/>
  <c r="AC96" i="12"/>
  <c r="AD96" i="12"/>
  <c r="AE96" i="12"/>
  <c r="AF96" i="12"/>
  <c r="AG96" i="12"/>
  <c r="AH96" i="12"/>
  <c r="AI96" i="12"/>
  <c r="AJ96" i="12"/>
  <c r="AK96" i="12"/>
  <c r="AL96" i="12"/>
  <c r="AM96" i="12"/>
  <c r="AN96" i="12"/>
  <c r="AO96" i="12"/>
  <c r="AP96" i="12"/>
  <c r="AQ96" i="12"/>
  <c r="AR96" i="12"/>
  <c r="AS96"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P91" i="12"/>
  <c r="P92" i="12"/>
  <c r="P93" i="12"/>
  <c r="P94" i="12"/>
  <c r="P95" i="12"/>
  <c r="P96" i="12"/>
  <c r="O91" i="12"/>
  <c r="O92" i="12"/>
  <c r="O93" i="12"/>
  <c r="O94" i="12"/>
  <c r="O95" i="12"/>
  <c r="O96"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M91" i="12"/>
  <c r="M92" i="12"/>
  <c r="M93" i="12"/>
  <c r="M94" i="12"/>
  <c r="M95" i="12"/>
  <c r="M96" i="12"/>
  <c r="L91" i="12"/>
  <c r="L92" i="12"/>
  <c r="L93" i="12"/>
  <c r="L94" i="12"/>
  <c r="L95" i="12"/>
  <c r="L96"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J91" i="12"/>
  <c r="J92" i="12"/>
  <c r="J93" i="12"/>
  <c r="J94" i="12"/>
  <c r="J95" i="12"/>
  <c r="J96" i="12"/>
  <c r="I91" i="12"/>
  <c r="I92" i="12"/>
  <c r="I93" i="12"/>
  <c r="I94" i="12"/>
  <c r="I95" i="12"/>
  <c r="I96" i="12"/>
  <c r="H91" i="12"/>
  <c r="H92" i="12"/>
  <c r="H93" i="12"/>
  <c r="H94" i="12"/>
  <c r="H95" i="12"/>
  <c r="H96" i="12"/>
  <c r="B20" i="12"/>
  <c r="C20" i="12"/>
  <c r="D20" i="12"/>
  <c r="E20" i="12"/>
  <c r="F20" i="12"/>
  <c r="B21" i="12"/>
  <c r="C21" i="12"/>
  <c r="D21" i="12"/>
  <c r="E21" i="12"/>
  <c r="F21" i="12"/>
  <c r="B22" i="12"/>
  <c r="C22" i="12"/>
  <c r="D22" i="12"/>
  <c r="E22" i="12"/>
  <c r="F22" i="12"/>
  <c r="B23" i="12"/>
  <c r="C23" i="12"/>
  <c r="D23" i="12"/>
  <c r="E23" i="12"/>
  <c r="F23" i="12"/>
  <c r="B24" i="12"/>
  <c r="C24" i="12"/>
  <c r="D24" i="12"/>
  <c r="E24" i="12"/>
  <c r="F24" i="12"/>
  <c r="B25" i="12"/>
  <c r="C25" i="12"/>
  <c r="D25" i="12"/>
  <c r="E25" i="12"/>
  <c r="F25" i="12"/>
  <c r="B26" i="12"/>
  <c r="C26" i="12"/>
  <c r="D26" i="12"/>
  <c r="E26" i="12"/>
  <c r="F26" i="12"/>
  <c r="B27" i="12"/>
  <c r="C27" i="12"/>
  <c r="D27" i="12"/>
  <c r="E27" i="12"/>
  <c r="F27" i="12"/>
  <c r="B28" i="12"/>
  <c r="C28" i="12"/>
  <c r="D28" i="12"/>
  <c r="E28" i="12"/>
  <c r="F28" i="12"/>
  <c r="B29" i="12"/>
  <c r="C29" i="12"/>
  <c r="D29" i="12"/>
  <c r="E29" i="12"/>
  <c r="F29" i="12"/>
  <c r="B30" i="12"/>
  <c r="C30" i="12"/>
  <c r="D30" i="12"/>
  <c r="E30" i="12"/>
  <c r="F30" i="12"/>
  <c r="B31" i="12"/>
  <c r="C31" i="12"/>
  <c r="D31" i="12"/>
  <c r="E31" i="12"/>
  <c r="F31" i="12"/>
  <c r="B32" i="12"/>
  <c r="C32" i="12"/>
  <c r="D32" i="12"/>
  <c r="E32" i="12"/>
  <c r="F32" i="12"/>
  <c r="B33" i="12"/>
  <c r="C33" i="12"/>
  <c r="D33" i="12"/>
  <c r="E33" i="12"/>
  <c r="F33" i="12"/>
  <c r="B34" i="12"/>
  <c r="C34" i="12"/>
  <c r="D34" i="12"/>
  <c r="E34" i="12"/>
  <c r="F34" i="12"/>
  <c r="B35" i="12"/>
  <c r="C35" i="12"/>
  <c r="D35" i="12"/>
  <c r="E35" i="12"/>
  <c r="F35" i="12"/>
  <c r="B36" i="12"/>
  <c r="C36" i="12"/>
  <c r="D36" i="12"/>
  <c r="E36" i="12"/>
  <c r="F36" i="12"/>
  <c r="B37" i="12"/>
  <c r="C37" i="12"/>
  <c r="D37" i="12"/>
  <c r="E37" i="12"/>
  <c r="F37" i="12"/>
  <c r="B38" i="12"/>
  <c r="C38" i="12"/>
  <c r="D38" i="12"/>
  <c r="E38" i="12"/>
  <c r="F38" i="12"/>
  <c r="B39" i="12"/>
  <c r="C39" i="12"/>
  <c r="D39" i="12"/>
  <c r="E39" i="12"/>
  <c r="F39" i="12"/>
  <c r="B40" i="12"/>
  <c r="C40" i="12"/>
  <c r="D40" i="12"/>
  <c r="E40" i="12"/>
  <c r="F40" i="12"/>
  <c r="B41" i="12"/>
  <c r="C41" i="12"/>
  <c r="D41" i="12"/>
  <c r="E41" i="12"/>
  <c r="F41" i="12"/>
  <c r="B42" i="12"/>
  <c r="C42" i="12"/>
  <c r="D42" i="12"/>
  <c r="E42" i="12"/>
  <c r="F42" i="12"/>
  <c r="B43" i="12"/>
  <c r="C43" i="12"/>
  <c r="D43" i="12"/>
  <c r="E43" i="12"/>
  <c r="F43" i="12"/>
  <c r="B44" i="12"/>
  <c r="C44" i="12"/>
  <c r="D44" i="12"/>
  <c r="E44" i="12"/>
  <c r="F44" i="12"/>
  <c r="B45" i="12"/>
  <c r="C45" i="12"/>
  <c r="D45" i="12"/>
  <c r="E45" i="12"/>
  <c r="F45" i="12"/>
  <c r="B46" i="12"/>
  <c r="C46" i="12"/>
  <c r="D46" i="12"/>
  <c r="E46" i="12"/>
  <c r="F46" i="12"/>
  <c r="B47" i="12"/>
  <c r="C47" i="12"/>
  <c r="D47" i="12"/>
  <c r="E47" i="12"/>
  <c r="F47" i="12"/>
  <c r="B48" i="12"/>
  <c r="C48" i="12"/>
  <c r="D48" i="12"/>
  <c r="E48" i="12"/>
  <c r="F48" i="12"/>
  <c r="B49" i="12"/>
  <c r="C49" i="12"/>
  <c r="D49" i="12"/>
  <c r="E49" i="12"/>
  <c r="F49" i="12"/>
  <c r="B50" i="12"/>
  <c r="C50" i="12"/>
  <c r="D50" i="12"/>
  <c r="E50" i="12"/>
  <c r="F50" i="12"/>
  <c r="B51" i="12"/>
  <c r="C51" i="12"/>
  <c r="D51" i="12"/>
  <c r="E51" i="12"/>
  <c r="F51" i="12"/>
  <c r="B52" i="12"/>
  <c r="C52" i="12"/>
  <c r="D52" i="12"/>
  <c r="E52" i="12"/>
  <c r="F52" i="12"/>
  <c r="B53" i="12"/>
  <c r="C53" i="12"/>
  <c r="D53" i="12"/>
  <c r="E53" i="12"/>
  <c r="F53" i="12"/>
  <c r="B54" i="12"/>
  <c r="C54" i="12"/>
  <c r="D54" i="12"/>
  <c r="E54" i="12"/>
  <c r="F54" i="12"/>
  <c r="B55" i="12"/>
  <c r="C55" i="12"/>
  <c r="D55" i="12"/>
  <c r="E55" i="12"/>
  <c r="F55" i="12"/>
  <c r="B56" i="12"/>
  <c r="C56" i="12"/>
  <c r="D56" i="12"/>
  <c r="E56" i="12"/>
  <c r="F56" i="12"/>
  <c r="B57" i="12"/>
  <c r="C57" i="12"/>
  <c r="D57" i="12"/>
  <c r="E57" i="12"/>
  <c r="F57" i="12"/>
  <c r="B58" i="12"/>
  <c r="C58" i="12"/>
  <c r="D58" i="12"/>
  <c r="E58" i="12"/>
  <c r="F58" i="12"/>
  <c r="B59" i="12"/>
  <c r="C59" i="12"/>
  <c r="D59" i="12"/>
  <c r="E59" i="12"/>
  <c r="F59" i="12"/>
  <c r="B60" i="12"/>
  <c r="C60" i="12"/>
  <c r="D60" i="12"/>
  <c r="E60" i="12"/>
  <c r="F60" i="12"/>
  <c r="B61" i="12"/>
  <c r="C61" i="12"/>
  <c r="D61" i="12"/>
  <c r="E61" i="12"/>
  <c r="F61" i="12"/>
  <c r="B62" i="12"/>
  <c r="C62" i="12"/>
  <c r="D62" i="12"/>
  <c r="E62" i="12"/>
  <c r="F62" i="12"/>
  <c r="B63" i="12"/>
  <c r="C63" i="12"/>
  <c r="D63" i="12"/>
  <c r="E63" i="12"/>
  <c r="F63" i="12"/>
  <c r="B64" i="12"/>
  <c r="C64" i="12"/>
  <c r="D64" i="12"/>
  <c r="E64" i="12"/>
  <c r="F64" i="12"/>
  <c r="B65" i="12"/>
  <c r="C65" i="12"/>
  <c r="D65" i="12"/>
  <c r="E65" i="12"/>
  <c r="F65" i="12"/>
  <c r="B66" i="12"/>
  <c r="C66" i="12"/>
  <c r="D66" i="12"/>
  <c r="E66" i="12"/>
  <c r="F66" i="12"/>
  <c r="B67" i="12"/>
  <c r="C67" i="12"/>
  <c r="D67" i="12"/>
  <c r="E67" i="12"/>
  <c r="F67" i="12"/>
  <c r="B68" i="12"/>
  <c r="C68" i="12"/>
  <c r="D68" i="12"/>
  <c r="E68" i="12"/>
  <c r="F68" i="12"/>
  <c r="B69" i="12"/>
  <c r="C69" i="12"/>
  <c r="D69" i="12"/>
  <c r="E69" i="12"/>
  <c r="F69" i="12"/>
  <c r="B70" i="12"/>
  <c r="C70" i="12"/>
  <c r="D70" i="12"/>
  <c r="E70" i="12"/>
  <c r="F70" i="12"/>
  <c r="B71" i="12"/>
  <c r="C71" i="12"/>
  <c r="D71" i="12"/>
  <c r="E71" i="12"/>
  <c r="F71" i="12"/>
  <c r="B72" i="12"/>
  <c r="C72" i="12"/>
  <c r="D72" i="12"/>
  <c r="E72" i="12"/>
  <c r="F72" i="12"/>
  <c r="B73" i="12"/>
  <c r="C73" i="12"/>
  <c r="D73" i="12"/>
  <c r="E73" i="12"/>
  <c r="F73" i="12"/>
  <c r="B74" i="12"/>
  <c r="C74" i="12"/>
  <c r="D74" i="12"/>
  <c r="E74" i="12"/>
  <c r="F74" i="12"/>
  <c r="B75" i="12"/>
  <c r="C75" i="12"/>
  <c r="D75" i="12"/>
  <c r="E75" i="12"/>
  <c r="F75" i="12"/>
  <c r="B76" i="12"/>
  <c r="C76" i="12"/>
  <c r="D76" i="12"/>
  <c r="E76" i="12"/>
  <c r="F76" i="12"/>
  <c r="B77" i="12"/>
  <c r="C77" i="12"/>
  <c r="D77" i="12"/>
  <c r="E77" i="12"/>
  <c r="F77" i="12"/>
  <c r="B78" i="12"/>
  <c r="C78" i="12"/>
  <c r="D78" i="12"/>
  <c r="E78" i="12"/>
  <c r="F78" i="12"/>
  <c r="B79" i="12"/>
  <c r="C79" i="12"/>
  <c r="D79" i="12"/>
  <c r="E79" i="12"/>
  <c r="F79" i="12"/>
  <c r="B80" i="12"/>
  <c r="C80" i="12"/>
  <c r="D80" i="12"/>
  <c r="E80" i="12"/>
  <c r="F80" i="12"/>
  <c r="B81" i="12"/>
  <c r="C81" i="12"/>
  <c r="D81" i="12"/>
  <c r="E81" i="12"/>
  <c r="F81" i="12"/>
  <c r="B82" i="12"/>
  <c r="C82" i="12"/>
  <c r="D82" i="12"/>
  <c r="E82" i="12"/>
  <c r="F82" i="12"/>
  <c r="B83" i="12"/>
  <c r="C83" i="12"/>
  <c r="D83" i="12"/>
  <c r="E83" i="12"/>
  <c r="F83" i="12"/>
  <c r="B84" i="12"/>
  <c r="C84" i="12"/>
  <c r="D84" i="12"/>
  <c r="E84" i="12"/>
  <c r="F84" i="12"/>
  <c r="B85" i="12"/>
  <c r="C85" i="12"/>
  <c r="D85" i="12"/>
  <c r="E85" i="12"/>
  <c r="F85" i="12"/>
  <c r="B86" i="12"/>
  <c r="C86" i="12"/>
  <c r="D86" i="12"/>
  <c r="E86" i="12"/>
  <c r="F86" i="12"/>
  <c r="B87" i="12"/>
  <c r="C87" i="12"/>
  <c r="D87" i="12"/>
  <c r="E87" i="12"/>
  <c r="F87" i="12"/>
  <c r="B88" i="12"/>
  <c r="C88" i="12"/>
  <c r="D88" i="12"/>
  <c r="E88" i="12"/>
  <c r="F88" i="12"/>
  <c r="B89" i="12"/>
  <c r="C89" i="12"/>
  <c r="D89" i="12"/>
  <c r="E89" i="12"/>
  <c r="F89" i="12"/>
  <c r="B90" i="12"/>
  <c r="C90" i="12"/>
  <c r="D90" i="12"/>
  <c r="E90" i="12"/>
  <c r="F90" i="12"/>
  <c r="B91" i="12"/>
  <c r="C91" i="12"/>
  <c r="D91" i="12"/>
  <c r="E91" i="12"/>
  <c r="F91" i="12"/>
  <c r="B92" i="12"/>
  <c r="C92" i="12"/>
  <c r="D92" i="12"/>
  <c r="E92" i="12"/>
  <c r="F92" i="12"/>
  <c r="B93" i="12"/>
  <c r="C93" i="12"/>
  <c r="D93" i="12"/>
  <c r="E93" i="12"/>
  <c r="F93" i="12"/>
  <c r="B94" i="12"/>
  <c r="C94" i="12"/>
  <c r="D94" i="12"/>
  <c r="E94" i="12"/>
  <c r="F94" i="12"/>
  <c r="B95" i="12"/>
  <c r="C95" i="12"/>
  <c r="D95" i="12"/>
  <c r="E95" i="12"/>
  <c r="F95" i="12"/>
  <c r="B96" i="12"/>
  <c r="C96" i="12"/>
  <c r="D96" i="12"/>
  <c r="E96" i="12"/>
  <c r="F96" i="12"/>
  <c r="S19" i="12" l="1"/>
  <c r="AS19" i="12"/>
  <c r="F19" i="12"/>
  <c r="AH19" i="12"/>
  <c r="AD19" i="12"/>
  <c r="Z19" i="12"/>
  <c r="Q7" i="12"/>
  <c r="AJ19" i="12"/>
  <c r="G7" i="12"/>
  <c r="AQ19" i="12"/>
  <c r="AM19" i="12"/>
  <c r="B19" i="12"/>
  <c r="N7" i="12"/>
  <c r="AA19" i="12"/>
  <c r="U19" i="12"/>
  <c r="V19" i="12"/>
  <c r="AO19" i="12"/>
  <c r="D19" i="12"/>
  <c r="AF19" i="12"/>
  <c r="AE19" i="12"/>
  <c r="AB19" i="12"/>
  <c r="W19" i="12"/>
  <c r="AP19" i="12"/>
  <c r="AK19" i="12"/>
  <c r="AI19" i="12"/>
  <c r="AC19" i="12"/>
  <c r="Y19" i="12"/>
  <c r="C19" i="12"/>
  <c r="X19" i="12"/>
  <c r="R19" i="12"/>
  <c r="AL19" i="12"/>
  <c r="E19" i="12"/>
  <c r="AG19" i="12"/>
  <c r="K7" i="12"/>
  <c r="T19" i="12"/>
  <c r="AR19" i="12"/>
  <c r="AN19" i="12"/>
  <c r="D112" i="163" l="1"/>
  <c r="D113" i="163"/>
</calcChain>
</file>

<file path=xl/sharedStrings.xml><?xml version="1.0" encoding="utf-8"?>
<sst xmlns="http://schemas.openxmlformats.org/spreadsheetml/2006/main" count="556" uniqueCount="216">
  <si>
    <t>F022.COMBI.STO.Z.Z.CLP.M</t>
  </si>
  <si>
    <t>F022.CONBI.STO.Z.Z.CLP.M</t>
  </si>
  <si>
    <t>F022.VIVBI.STO.Z.Z.CLP.M</t>
  </si>
  <si>
    <t>F022.CMXBI.STO.Z.Z.CLP.M</t>
  </si>
  <si>
    <t>F022.CTOBI.STO.Z.Z.CLP.M</t>
  </si>
  <si>
    <t>F022.CON.TIP.Z.NO.Z.M</t>
  </si>
  <si>
    <t>F022.COM.TIP.Z.NO.Z.M</t>
  </si>
  <si>
    <t>F022.CMX.TIP.Z.US.Z.M</t>
  </si>
  <si>
    <t>F022.VIV.TIP.MA03.UF.Z.M</t>
  </si>
  <si>
    <t>F022.CAP.TIN.D089.NO.Z.M</t>
  </si>
  <si>
    <t>F022.COL.TIN.D089.NO.Z.M</t>
  </si>
  <si>
    <t>F022.CAP.TIN.AN01.NO.Z.M</t>
  </si>
  <si>
    <t>F022.CAP.TIN.Z.NO.Z.M</t>
  </si>
  <si>
    <t>F022.CAP.TIN.AN03.NO.Z.M</t>
  </si>
  <si>
    <t>F022.COL.TIN.AN03.NO.Z.M</t>
  </si>
  <si>
    <t>F022.CAP.TIN.MA03.NO.Z.M</t>
  </si>
  <si>
    <t>F022.COL.TIN.MA03.NO.Z.M</t>
  </si>
  <si>
    <t>F021.BMO.STO.N.CLP.0.M</t>
  </si>
  <si>
    <t>F021.CIR.STO.N.CLP.0.M</t>
  </si>
  <si>
    <t>F021.DCC.STO.N.CLP.0.M</t>
  </si>
  <si>
    <t>F021.DA.STO.N.CLP.0.M</t>
  </si>
  <si>
    <t>F021.M1.STO.N.CLP.0.M</t>
  </si>
  <si>
    <t>F021.DP.STO.N.CLP.0.M</t>
  </si>
  <si>
    <t>F021.AHP.STO.N.CLP.0.M</t>
  </si>
  <si>
    <t>F021.FM.STO.N.CLP.0.M</t>
  </si>
  <si>
    <t>F021.CAC.STO.N.CLP.0.M</t>
  </si>
  <si>
    <t>F021.FM2.STO.N.CLP.0.M</t>
  </si>
  <si>
    <t>F021.CA2.STO.N.CLP.0.M</t>
  </si>
  <si>
    <t>F021.M2.STO.N.CLP.0.M</t>
  </si>
  <si>
    <t>F021.DME.STO.N.CLP.0.M</t>
  </si>
  <si>
    <t>F021.DBC.STO.N.CLP.0.M</t>
  </si>
  <si>
    <t>F021.BOT.STO.N.CLP.0.M</t>
  </si>
  <si>
    <t>F021.LCR.STO.N.CLP.0.M</t>
  </si>
  <si>
    <t>F021.ECO.STO.N.CLP.0.M</t>
  </si>
  <si>
    <t>F021.BOE.STO.N.CLP.0.M</t>
  </si>
  <si>
    <t>F021.FMR.STO.N.CLP.0.M</t>
  </si>
  <si>
    <t>F021.CAV.STO.N.CLP.0.M</t>
  </si>
  <si>
    <t>F021.FM3.STO.N.CLP.0.M</t>
  </si>
  <si>
    <t>F021.AF3.STO.N.CLP.0.M</t>
  </si>
  <si>
    <t>F021.M3.STO.N.CLP.0.M</t>
  </si>
  <si>
    <t>Vivienda</t>
  </si>
  <si>
    <t>M1</t>
  </si>
  <si>
    <t>M2</t>
  </si>
  <si>
    <t>Letras de crédito</t>
  </si>
  <si>
    <t>Efectos de comercio</t>
  </si>
  <si>
    <t>M3</t>
  </si>
  <si>
    <t xml:space="preserve">Consumo </t>
  </si>
  <si>
    <t>Total</t>
  </si>
  <si>
    <t>Colocaciones balances individuales</t>
  </si>
  <si>
    <t xml:space="preserve">Vivienda </t>
  </si>
  <si>
    <t>Base monetaria</t>
  </si>
  <si>
    <t>C</t>
  </si>
  <si>
    <t>D1</t>
  </si>
  <si>
    <t>Dvb + Ahv</t>
  </si>
  <si>
    <t>Dp</t>
  </si>
  <si>
    <t>Ahp</t>
  </si>
  <si>
    <t>Cuotas de FM en instr. de hasta un año</t>
  </si>
  <si>
    <t>Captaciones de CAC</t>
  </si>
  <si>
    <t>Inversiones de FM en M2</t>
  </si>
  <si>
    <t>Inversiones de CAC en M2</t>
  </si>
  <si>
    <t>Depósito en moneda extranjera</t>
  </si>
  <si>
    <t>Documentos del Banco Central</t>
  </si>
  <si>
    <t>Bonos de Tesorería</t>
  </si>
  <si>
    <t>Bono de Empresa</t>
  </si>
  <si>
    <t>Cuotas del resto de FM</t>
  </si>
  <si>
    <t>Cuotas de ahorro voluntario AFP</t>
  </si>
  <si>
    <t>Inversión de FM en M3</t>
  </si>
  <si>
    <t>Inversión de AFP en M3</t>
  </si>
  <si>
    <t>COLOCACIONES</t>
  </si>
  <si>
    <t>TASAS DE INTERÉS</t>
  </si>
  <si>
    <t>Doc del BCCH</t>
  </si>
  <si>
    <t xml:space="preserve">Inversión del resto FM </t>
  </si>
  <si>
    <t xml:space="preserve">Inversión de AFP </t>
  </si>
  <si>
    <t>Cuotas de APV AFP</t>
  </si>
  <si>
    <t>30 a 89 días nominal</t>
  </si>
  <si>
    <t>captación</t>
  </si>
  <si>
    <t>colocación</t>
  </si>
  <si>
    <t>90 días a 1 año nominal</t>
  </si>
  <si>
    <t>1 a 3 años nominal</t>
  </si>
  <si>
    <t>más de 3 años nominal</t>
  </si>
  <si>
    <t>comex</t>
  </si>
  <si>
    <t>comercial</t>
  </si>
  <si>
    <t>consumo</t>
  </si>
  <si>
    <t>vivienda</t>
  </si>
  <si>
    <t>Más de 3 años</t>
  </si>
  <si>
    <t>1 a 3 años</t>
  </si>
  <si>
    <t>AFP neto en M3</t>
  </si>
  <si>
    <t>consumo promedio</t>
  </si>
  <si>
    <t>comercio promedio</t>
  </si>
  <si>
    <t>comex promedio</t>
  </si>
  <si>
    <t>comerciales</t>
  </si>
  <si>
    <t>Circulante</t>
  </si>
  <si>
    <t>Depósitos plazo</t>
  </si>
  <si>
    <t>Ahorro plazo</t>
  </si>
  <si>
    <t>Captaciones de Cooperativas</t>
  </si>
  <si>
    <t>Cooperativas neto en M2</t>
  </si>
  <si>
    <t>Fondos mutuos neto en M2</t>
  </si>
  <si>
    <t>Fondos mutuos neto en M3</t>
  </si>
  <si>
    <t>Fuentes: Banco Central de Chile</t>
  </si>
  <si>
    <t>Cuentas corrientes netas de canje</t>
  </si>
  <si>
    <t xml:space="preserve"> (tasas base anual 360 días, porcentaje)</t>
  </si>
  <si>
    <t>Gráfico 1: Tasas de interés por tipo de deudor (1)</t>
  </si>
  <si>
    <t>Fuente: Banco Central de Chile en base a balances individuales reportados por la Superintendencia de Bancos e Instituciones Financieras.</t>
  </si>
  <si>
    <t>Anexo  gráficos</t>
  </si>
  <si>
    <r>
      <rPr>
        <b/>
        <sz val="14"/>
        <color theme="1"/>
        <rFont val="Utsaah"/>
        <family val="2"/>
      </rPr>
      <t>1.- Tasas de interés (1)</t>
    </r>
    <r>
      <rPr>
        <sz val="14"/>
        <color theme="1"/>
        <rFont val="Utsaah"/>
        <family val="2"/>
      </rPr>
      <t xml:space="preserve"> </t>
    </r>
    <r>
      <rPr>
        <i/>
        <sz val="12"/>
        <color theme="1"/>
        <rFont val="Utsaah"/>
        <family val="2"/>
      </rPr>
      <t xml:space="preserve">(tasa base anual 360 días, porcentaje) </t>
    </r>
  </si>
  <si>
    <t>Por tipo de deudor</t>
  </si>
  <si>
    <t>Consumo ($)</t>
  </si>
  <si>
    <t>Comerciales($)</t>
  </si>
  <si>
    <t>Comercio exterior (US$)</t>
  </si>
  <si>
    <t>Vivienda (UF)</t>
  </si>
  <si>
    <t>Nominales por plazo</t>
  </si>
  <si>
    <t>30 a 89 días</t>
  </si>
  <si>
    <t>90 días a 1 año</t>
  </si>
  <si>
    <t>Fuente: Banco Central de Chile.</t>
  </si>
  <si>
    <t>Comerciales</t>
  </si>
  <si>
    <t xml:space="preserve">Comercio exterior </t>
  </si>
  <si>
    <t>Fuente: Banco Central de Chile</t>
  </si>
  <si>
    <t>Notas:</t>
  </si>
  <si>
    <t>Fuente: Banco Central de Chile y Superintendencia de Bancos e Instituciones Financieras.</t>
  </si>
  <si>
    <t>Tasas base anual 360 días, porcentaje</t>
  </si>
  <si>
    <t>Depósitos y ahorros a la vista</t>
  </si>
  <si>
    <t>Inversiones de fondos mutuos en instrumentos &lt; 1 año</t>
  </si>
  <si>
    <t>Cuotas de fondos mutuos en instrumentos &lt; 1 año</t>
  </si>
  <si>
    <t>Inversiones de Cooperativas</t>
  </si>
  <si>
    <t>Dep en moneda extranjera</t>
  </si>
  <si>
    <t>Bonos de Tesoreria</t>
  </si>
  <si>
    <t>Base original</t>
  </si>
  <si>
    <t xml:space="preserve">COLOCACIONES </t>
  </si>
  <si>
    <t>Variación anual, porcentaje</t>
  </si>
  <si>
    <t xml:space="preserve">AGREGADOS MONETARIOS </t>
  </si>
  <si>
    <t>Variación  mensual, porcentaje</t>
  </si>
  <si>
    <t>consumo ($)</t>
  </si>
  <si>
    <t>comerciales ($)</t>
  </si>
  <si>
    <t xml:space="preserve"> comercio exterior (US$)</t>
  </si>
  <si>
    <t>vivienda (UF)</t>
  </si>
  <si>
    <t>Comercio exterior</t>
  </si>
  <si>
    <t>miles de millones de pesos</t>
  </si>
  <si>
    <t>tasas base anual 360 días, porcentaje</t>
  </si>
  <si>
    <t>vivienda  (UF)</t>
  </si>
  <si>
    <t>comercio exterior</t>
  </si>
  <si>
    <t>Incidencia en la variación  anual, porcentaje</t>
  </si>
  <si>
    <t>Incidencia en la variación anual, porcentaje</t>
  </si>
  <si>
    <t>$AR$11</t>
  </si>
  <si>
    <t>$AN$11</t>
  </si>
  <si>
    <t>$AJ$11</t>
  </si>
  <si>
    <t>$AF$11</t>
  </si>
  <si>
    <t>$AB$11</t>
  </si>
  <si>
    <t>$X$11</t>
  </si>
  <si>
    <t>$T$11</t>
  </si>
  <si>
    <t>$F$11</t>
  </si>
  <si>
    <t>$AS$11</t>
  </si>
  <si>
    <t>$AK$11</t>
  </si>
  <si>
    <t>$AG$11</t>
  </si>
  <si>
    <t>$AC$11</t>
  </si>
  <si>
    <t>$Y$11</t>
  </si>
  <si>
    <t>$U$11</t>
  </si>
  <si>
    <t>$Q$11</t>
  </si>
  <si>
    <t>$AT$11</t>
  </si>
  <si>
    <t>$AP$11</t>
  </si>
  <si>
    <t>$AL$11</t>
  </si>
  <si>
    <t>$AH$11</t>
  </si>
  <si>
    <t>$AD$11</t>
  </si>
  <si>
    <t>$Z$11</t>
  </si>
  <si>
    <t>$V$11</t>
  </si>
  <si>
    <t>$R$11</t>
  </si>
  <si>
    <t>$N$11</t>
  </si>
  <si>
    <t>$D$11</t>
  </si>
  <si>
    <t>$C$11</t>
  </si>
  <si>
    <t>$AU$11</t>
  </si>
  <si>
    <t>$AQ$11</t>
  </si>
  <si>
    <t>$AM$11</t>
  </si>
  <si>
    <t>$AI$11</t>
  </si>
  <si>
    <t>$AE$11</t>
  </si>
  <si>
    <t>$AA$11</t>
  </si>
  <si>
    <t>$W$11</t>
  </si>
  <si>
    <t>$S$11</t>
  </si>
  <si>
    <t>$K$11</t>
  </si>
  <si>
    <t>$G$11</t>
  </si>
  <si>
    <t>$E$11</t>
  </si>
  <si>
    <t>$B$11</t>
  </si>
  <si>
    <t>(variación anual,  porcentaje)</t>
  </si>
  <si>
    <t>Gráfico 2: Colocaciones nominales por tipo de deudor (2)</t>
  </si>
  <si>
    <t>Gráfico 3: Agregados monetarios nominales (3)</t>
  </si>
  <si>
    <t>(variación anual, porcentaje)</t>
  </si>
  <si>
    <r>
      <t xml:space="preserve">2.- Colocaciones nominales por tipo de deudor (2) </t>
    </r>
    <r>
      <rPr>
        <i/>
        <sz val="12"/>
        <color theme="1"/>
        <rFont val="Utsaah"/>
        <family val="2"/>
      </rPr>
      <t>(variación anual y mensual, porcentaje)</t>
    </r>
  </si>
  <si>
    <r>
      <t>3.- Agregados monetarios nominales y sus componentes (3)</t>
    </r>
    <r>
      <rPr>
        <b/>
        <sz val="12"/>
        <color theme="1"/>
        <rFont val="Utsaah"/>
        <family val="2"/>
      </rPr>
      <t xml:space="preserve"> </t>
    </r>
    <r>
      <rPr>
        <i/>
        <sz val="12"/>
        <color theme="1"/>
        <rFont val="Utsaah"/>
        <family val="2"/>
      </rPr>
      <t>(incidencia en la variación  anual, porcentaje)</t>
    </r>
  </si>
  <si>
    <t>$AW$11</t>
  </si>
  <si>
    <t>2006</t>
  </si>
  <si>
    <t>Monthly</t>
  </si>
  <si>
    <t>A1:A120</t>
  </si>
  <si>
    <t>2015</t>
  </si>
  <si>
    <t>F022.CONTARJ.TIP.Z.NO.Z.M</t>
  </si>
  <si>
    <t>F022.CONCUOT.TIP.Z.NO.Z.M</t>
  </si>
  <si>
    <t>F022.CONSOBR.TIP.Z.NO.Z.M</t>
  </si>
  <si>
    <t>F022.COMCUOT.TIP.Z.NO.Z.M</t>
  </si>
  <si>
    <t>F022.COMSOBR.TIP.Z.NO.Z.M</t>
  </si>
  <si>
    <t>F022.CMXEXPT.TIP.Z.US.Z.M</t>
  </si>
  <si>
    <t>F022.CMXIMPT.TIP.Z.US.Z.M</t>
  </si>
  <si>
    <t>tarjetas de crédito</t>
  </si>
  <si>
    <t>crédito en cuotas</t>
  </si>
  <si>
    <t>sobregiros</t>
  </si>
  <si>
    <t>exportación</t>
  </si>
  <si>
    <t>importación</t>
  </si>
  <si>
    <t>$AV$11</t>
  </si>
  <si>
    <t>$H$11</t>
  </si>
  <si>
    <t>$I$11</t>
  </si>
  <si>
    <t>$J$11</t>
  </si>
  <si>
    <t>$L$11</t>
  </si>
  <si>
    <t>$M$11</t>
  </si>
  <si>
    <t>$O$11</t>
  </si>
  <si>
    <t>$P$11</t>
  </si>
  <si>
    <t>COLOCACIONES (*)</t>
  </si>
  <si>
    <t>TASAS DE INTERÉS POR TIPO  (*)</t>
  </si>
  <si>
    <t>AGREGADOS MONETARIOS  (*)</t>
  </si>
  <si>
    <t>TASAS DE INTERÉS POR PLAZO  (*)</t>
  </si>
  <si>
    <t>Gráficos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</si>
</sst>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Red]\-&quot;$&quot;#,##0.00"/>
    <numFmt numFmtId="43" formatCode="_-* #,##0.00_-;\-* #,##0.00_-;_-* &quot;-&quot;??_-;_-@_-"/>
    <numFmt numFmtId="164" formatCode="mmm\ dd\,\ yyyy"/>
    <numFmt numFmtId="165" formatCode="mmm\-yyyy"/>
    <numFmt numFmtId="166" formatCode="m/d/yy\ h:mm"/>
    <numFmt numFmtId="167" formatCode="yyyy"/>
    <numFmt numFmtId="168" formatCode="0.0"/>
    <numFmt numFmtId="169" formatCode="mmm"/>
    <numFmt numFmtId="170" formatCode="yy"/>
    <numFmt numFmtId="173" formatCode="0.00000"/>
    <numFmt numFmtId="174" formatCode="&quot;$&quot;#,##0.00_);[Red]\(&quot;$&quot;#,##0.00\)"/>
    <numFmt numFmtId="175" formatCode="_(* #,##0.00_);_(* \(#,##0.00\);_(* &quot;-&quot;??_);_(@_)"/>
  </numFmts>
  <fonts count="27" x14ac:knownFonts="1">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Courier"/>
      <family val="3"/>
    </font>
    <font>
      <sz val="11"/>
      <color theme="1"/>
      <name val="Calibri"/>
      <family val="2"/>
      <scheme val="minor"/>
    </font>
    <font>
      <b/>
      <sz val="11"/>
      <color theme="1"/>
      <name val="Calibri"/>
      <family val="2"/>
      <scheme val="minor"/>
    </font>
    <font>
      <sz val="8"/>
      <color theme="1"/>
      <name val="Calibri"/>
      <family val="2"/>
      <scheme val="minor"/>
    </font>
    <font>
      <sz val="6"/>
      <color theme="1"/>
      <name val="Calibri"/>
      <family val="2"/>
      <scheme val="minor"/>
    </font>
    <font>
      <b/>
      <sz val="10"/>
      <color theme="1"/>
      <name val="Utsaah"/>
      <family val="2"/>
    </font>
    <font>
      <sz val="10"/>
      <color theme="1"/>
      <name val="Utsaah"/>
      <family val="2"/>
    </font>
    <font>
      <sz val="8"/>
      <color theme="1"/>
      <name val="Utsaah"/>
      <family val="2"/>
    </font>
    <font>
      <sz val="10"/>
      <color theme="1"/>
      <name val="Calibri"/>
      <family val="2"/>
      <scheme val="minor"/>
    </font>
    <font>
      <sz val="14"/>
      <color theme="1"/>
      <name val="Utsaah"/>
      <family val="2"/>
    </font>
    <font>
      <sz val="9"/>
      <color theme="1"/>
      <name val="Utsaah"/>
      <family val="2"/>
    </font>
    <font>
      <b/>
      <sz val="14"/>
      <color theme="1"/>
      <name val="Utsaah"/>
      <family val="2"/>
    </font>
    <font>
      <i/>
      <sz val="12"/>
      <color theme="1"/>
      <name val="Utsaah"/>
      <family val="2"/>
    </font>
    <font>
      <b/>
      <sz val="14"/>
      <color theme="1"/>
      <name val="Calibri"/>
      <family val="2"/>
      <scheme val="minor"/>
    </font>
    <font>
      <b/>
      <sz val="12"/>
      <color theme="1"/>
      <name val="Utsaah"/>
      <family val="2"/>
    </font>
    <font>
      <sz val="9"/>
      <color theme="1"/>
      <name val="Calibri"/>
      <family val="2"/>
      <scheme val="minor"/>
    </font>
    <font>
      <b/>
      <sz val="18"/>
      <color theme="1"/>
      <name val="Calibri"/>
      <family val="2"/>
      <scheme val="minor"/>
    </font>
    <font>
      <sz val="12"/>
      <color theme="1"/>
      <name val="Calibri"/>
      <family val="2"/>
      <scheme val="minor"/>
    </font>
    <font>
      <sz val="18"/>
      <color theme="1"/>
      <name val="Calibri"/>
      <family val="2"/>
      <scheme val="minor"/>
    </font>
    <font>
      <sz val="11"/>
      <name val="Calibri"/>
      <family val="2"/>
      <scheme val="minor"/>
    </font>
    <font>
      <sz val="8"/>
      <color rgb="FFFF0000"/>
      <name val="Calibri"/>
      <family val="2"/>
      <scheme val="minor"/>
    </font>
    <font>
      <b/>
      <sz val="12"/>
      <color theme="1"/>
      <name val="Calibri"/>
      <family val="2"/>
      <scheme val="minor"/>
    </font>
  </fonts>
  <fills count="8">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19">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9">
    <xf numFmtId="0" fontId="0" fillId="0" borderId="0"/>
    <xf numFmtId="166" fontId="1" fillId="0" borderId="0" applyFont="0" applyFill="0" applyBorder="0" applyAlignment="0" applyProtection="0">
      <alignment wrapText="1"/>
    </xf>
    <xf numFmtId="166" fontId="1" fillId="0" borderId="0" applyFont="0" applyFill="0" applyBorder="0" applyAlignment="0" applyProtection="0">
      <alignment wrapText="1"/>
    </xf>
    <xf numFmtId="166" fontId="4" fillId="0" borderId="0" applyFont="0" applyFill="0" applyBorder="0" applyAlignment="0" applyProtection="0">
      <alignment wrapText="1"/>
    </xf>
    <xf numFmtId="166" fontId="4" fillId="0" borderId="0" applyFont="0" applyFill="0" applyBorder="0" applyAlignment="0" applyProtection="0">
      <alignment wrapText="1"/>
    </xf>
    <xf numFmtId="0" fontId="5" fillId="0" borderId="0">
      <alignment vertical="center"/>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 fillId="2" borderId="1" applyNumberFormat="0" applyProtection="0">
      <alignment horizontal="center" wrapText="1"/>
    </xf>
    <xf numFmtId="0" fontId="2" fillId="2" borderId="1" applyNumberFormat="0" applyProtection="0">
      <alignment horizontal="center" wrapText="1"/>
    </xf>
    <xf numFmtId="0" fontId="2" fillId="2" borderId="2" applyNumberFormat="0" applyAlignment="0" applyProtection="0">
      <alignment wrapText="1"/>
    </xf>
    <xf numFmtId="0" fontId="2" fillId="2" borderId="2" applyNumberFormat="0" applyAlignment="0" applyProtection="0">
      <alignment wrapText="1"/>
    </xf>
    <xf numFmtId="0" fontId="1" fillId="3" borderId="0" applyNumberFormat="0" applyBorder="0">
      <alignment horizontal="center" wrapText="1"/>
    </xf>
    <xf numFmtId="0" fontId="1" fillId="3" borderId="0" applyNumberFormat="0" applyBorder="0">
      <alignment horizontal="center" wrapText="1"/>
    </xf>
    <xf numFmtId="0" fontId="4" fillId="3" borderId="0" applyNumberFormat="0" applyBorder="0">
      <alignment horizontal="center" wrapText="1"/>
    </xf>
    <xf numFmtId="0" fontId="4" fillId="3" borderId="0" applyNumberFormat="0" applyBorder="0">
      <alignment horizontal="center" wrapText="1"/>
    </xf>
    <xf numFmtId="0" fontId="1" fillId="4" borderId="3" applyNumberFormat="0">
      <alignment wrapText="1"/>
    </xf>
    <xf numFmtId="0" fontId="1" fillId="4" borderId="3" applyNumberFormat="0">
      <alignment wrapText="1"/>
    </xf>
    <xf numFmtId="0" fontId="4" fillId="4" borderId="3" applyNumberFormat="0">
      <alignment wrapText="1"/>
    </xf>
    <xf numFmtId="0" fontId="4" fillId="4" borderId="3" applyNumberFormat="0">
      <alignment wrapText="1"/>
    </xf>
    <xf numFmtId="0" fontId="1" fillId="4" borderId="0" applyNumberFormat="0" applyBorder="0">
      <alignment wrapText="1"/>
    </xf>
    <xf numFmtId="0" fontId="1" fillId="4" borderId="0" applyNumberFormat="0" applyBorder="0">
      <alignment wrapText="1"/>
    </xf>
    <xf numFmtId="0" fontId="4" fillId="4" borderId="0" applyNumberFormat="0" applyBorder="0">
      <alignment wrapText="1"/>
    </xf>
    <xf numFmtId="0" fontId="4" fillId="4" borderId="0" applyNumberFormat="0" applyBorder="0">
      <alignment wrapText="1"/>
    </xf>
    <xf numFmtId="164" fontId="1" fillId="0" borderId="0" applyFill="0" applyBorder="0" applyAlignment="0" applyProtection="0">
      <alignment wrapText="1"/>
    </xf>
    <xf numFmtId="164" fontId="1" fillId="0" borderId="0" applyFill="0" applyBorder="0" applyAlignment="0" applyProtection="0">
      <alignment wrapText="1"/>
    </xf>
    <xf numFmtId="164" fontId="4" fillId="0" borderId="0" applyFill="0" applyBorder="0" applyAlignment="0" applyProtection="0">
      <alignment wrapText="1"/>
    </xf>
    <xf numFmtId="164" fontId="4" fillId="0" borderId="0" applyFill="0" applyBorder="0" applyAlignment="0" applyProtection="0">
      <alignment wrapText="1"/>
    </xf>
    <xf numFmtId="164" fontId="1" fillId="0" borderId="0" applyFill="0" applyBorder="0" applyAlignment="0" applyProtection="0">
      <alignment wrapText="1"/>
    </xf>
    <xf numFmtId="164" fontId="1" fillId="0" borderId="0" applyFill="0" applyBorder="0" applyAlignment="0" applyProtection="0">
      <alignment wrapText="1"/>
    </xf>
    <xf numFmtId="164" fontId="4" fillId="0" borderId="0" applyFill="0" applyBorder="0" applyAlignment="0" applyProtection="0">
      <alignment wrapText="1"/>
    </xf>
    <xf numFmtId="164" fontId="4" fillId="0" borderId="0" applyFill="0" applyBorder="0" applyAlignment="0" applyProtection="0">
      <alignment wrapText="1"/>
    </xf>
    <xf numFmtId="165" fontId="1" fillId="0" borderId="0" applyFill="0" applyBorder="0" applyAlignment="0" applyProtection="0">
      <alignment wrapText="1"/>
    </xf>
    <xf numFmtId="165" fontId="1" fillId="0" borderId="0" applyFill="0" applyBorder="0" applyAlignment="0" applyProtection="0">
      <alignment wrapText="1"/>
    </xf>
    <xf numFmtId="165" fontId="4" fillId="0" borderId="0" applyFill="0" applyBorder="0" applyAlignment="0" applyProtection="0">
      <alignment wrapText="1"/>
    </xf>
    <xf numFmtId="165" fontId="4" fillId="0" borderId="0" applyFill="0" applyBorder="0" applyAlignment="0" applyProtection="0">
      <alignment wrapText="1"/>
    </xf>
    <xf numFmtId="167" fontId="1" fillId="0" borderId="0" applyFill="0" applyBorder="0" applyAlignment="0" applyProtection="0">
      <alignment wrapText="1"/>
    </xf>
    <xf numFmtId="167" fontId="1" fillId="0" borderId="0" applyFill="0" applyBorder="0" applyAlignment="0" applyProtection="0">
      <alignment wrapText="1"/>
    </xf>
    <xf numFmtId="167" fontId="4" fillId="0" borderId="0" applyFill="0" applyBorder="0" applyAlignment="0" applyProtection="0">
      <alignment wrapText="1"/>
    </xf>
    <xf numFmtId="167" fontId="4"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1" fillId="0" borderId="0" applyNumberFormat="0" applyFill="0" applyBorder="0">
      <alignment horizontal="right" wrapText="1"/>
    </xf>
    <xf numFmtId="0" fontId="1"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1" fillId="0" borderId="0" applyFill="0" applyBorder="0">
      <alignment horizontal="right" wrapText="1"/>
    </xf>
    <xf numFmtId="19"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21" fontId="1"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1" fillId="0" borderId="0" applyFill="0" applyBorder="0">
      <alignment horizontal="right" wrapText="1"/>
    </xf>
    <xf numFmtId="0" fontId="4" fillId="0" borderId="0" applyFill="0" applyBorder="0">
      <alignment horizontal="right" wrapText="1"/>
    </xf>
    <xf numFmtId="21" fontId="1" fillId="0" borderId="0" applyFill="0" applyBorder="0">
      <alignment horizontal="right" wrapText="1"/>
    </xf>
    <xf numFmtId="0" fontId="1"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7" fontId="1"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7" fontId="4" fillId="0" borderId="0" applyFill="0" applyBorder="0">
      <alignment horizontal="right" wrapText="1"/>
    </xf>
    <xf numFmtId="19" fontId="1" fillId="0" borderId="0" applyFill="0" applyBorder="0">
      <alignment horizontal="right" wrapText="1"/>
    </xf>
    <xf numFmtId="21" fontId="1"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0" fontId="1" fillId="0" borderId="0" applyFill="0" applyBorder="0">
      <alignment horizontal="right" wrapText="1"/>
    </xf>
    <xf numFmtId="0"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17" fontId="1" fillId="0" borderId="0" applyFill="0" applyBorder="0">
      <alignment horizontal="right" wrapText="1"/>
    </xf>
    <xf numFmtId="19"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0" fontId="1" fillId="0" borderId="0" applyFill="0" applyBorder="0">
      <alignment horizontal="right" wrapText="1"/>
    </xf>
    <xf numFmtId="21" fontId="1"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8" fontId="1" fillId="0" borderId="0" applyFill="0" applyBorder="0" applyAlignment="0" applyProtection="0">
      <alignment wrapText="1"/>
    </xf>
    <xf numFmtId="8" fontId="1" fillId="0" borderId="0" applyFill="0" applyBorder="0" applyAlignment="0" applyProtection="0">
      <alignment wrapText="1"/>
    </xf>
    <xf numFmtId="8" fontId="4" fillId="0" borderId="0" applyFill="0" applyBorder="0" applyAlignment="0" applyProtection="0">
      <alignment wrapText="1"/>
    </xf>
    <xf numFmtId="8" fontId="4" fillId="0" borderId="0" applyFill="0" applyBorder="0" applyAlignment="0" applyProtection="0">
      <alignment wrapText="1"/>
    </xf>
    <xf numFmtId="0" fontId="3"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0" fontId="2" fillId="0" borderId="0" applyNumberFormat="0" applyFill="0" applyBorder="0">
      <alignment horizontal="center" wrapText="1"/>
    </xf>
    <xf numFmtId="0" fontId="2" fillId="0" borderId="0" applyNumberFormat="0" applyFill="0" applyBorder="0">
      <alignment horizontal="center" wrapText="1"/>
    </xf>
    <xf numFmtId="17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174" fontId="1" fillId="0" borderId="0" applyFill="0" applyBorder="0" applyAlignment="0" applyProtection="0">
      <alignment wrapText="1"/>
    </xf>
  </cellStyleXfs>
  <cellXfs count="113">
    <xf numFmtId="0" fontId="0" fillId="0" borderId="0" xfId="0"/>
    <xf numFmtId="14" fontId="0" fillId="0" borderId="0" xfId="0" applyNumberFormat="1" applyFill="1"/>
    <xf numFmtId="0" fontId="0" fillId="0" borderId="0" xfId="0" applyFill="1"/>
    <xf numFmtId="14" fontId="0" fillId="0" borderId="0" xfId="0" applyNumberFormat="1" applyFill="1" applyAlignment="1">
      <alignment vertical="top" wrapText="1"/>
    </xf>
    <xf numFmtId="0" fontId="0" fillId="0" borderId="0" xfId="0" applyFill="1" applyAlignment="1">
      <alignment vertical="top" wrapText="1"/>
    </xf>
    <xf numFmtId="0" fontId="8" fillId="0" borderId="0" xfId="0" applyFont="1" applyFill="1"/>
    <xf numFmtId="168" fontId="0" fillId="0" borderId="0" xfId="0" applyNumberFormat="1" applyFill="1"/>
    <xf numFmtId="0" fontId="9" fillId="0" borderId="4" xfId="0" applyFont="1" applyFill="1" applyBorder="1"/>
    <xf numFmtId="0" fontId="9" fillId="0" borderId="6" xfId="0" applyFont="1" applyFill="1" applyBorder="1"/>
    <xf numFmtId="168" fontId="0" fillId="0" borderId="7" xfId="0" applyNumberFormat="1" applyFill="1" applyBorder="1"/>
    <xf numFmtId="0" fontId="9" fillId="0" borderId="9" xfId="0" applyFont="1" applyFill="1" applyBorder="1"/>
    <xf numFmtId="168" fontId="0" fillId="0" borderId="10" xfId="0" applyNumberFormat="1" applyFill="1" applyBorder="1"/>
    <xf numFmtId="0" fontId="0" fillId="0" borderId="7" xfId="0" applyFill="1" applyBorder="1" applyAlignment="1">
      <alignment horizontal="center" vertical="top" wrapText="1"/>
    </xf>
    <xf numFmtId="168" fontId="0" fillId="0" borderId="0" xfId="0" applyNumberFormat="1" applyFill="1" applyBorder="1"/>
    <xf numFmtId="0" fontId="0" fillId="0" borderId="11" xfId="0" applyFill="1" applyBorder="1" applyAlignment="1">
      <alignment horizontal="center" vertical="top" wrapText="1"/>
    </xf>
    <xf numFmtId="0" fontId="9" fillId="0" borderId="12" xfId="0" applyFont="1" applyFill="1" applyBorder="1"/>
    <xf numFmtId="168" fontId="0" fillId="0" borderId="11" xfId="0" applyNumberFormat="1" applyFill="1" applyBorder="1"/>
    <xf numFmtId="0" fontId="0" fillId="0" borderId="10" xfId="0" applyFill="1" applyBorder="1" applyAlignment="1">
      <alignment horizontal="center" vertical="top" wrapText="1"/>
    </xf>
    <xf numFmtId="0" fontId="9" fillId="0" borderId="0" xfId="0" applyFont="1" applyFill="1" applyBorder="1"/>
    <xf numFmtId="0" fontId="9" fillId="0" borderId="11" xfId="0" applyFont="1" applyFill="1" applyBorder="1"/>
    <xf numFmtId="169" fontId="0" fillId="0" borderId="0" xfId="0" applyNumberFormat="1" applyFill="1"/>
    <xf numFmtId="170" fontId="0" fillId="0" borderId="0" xfId="0" applyNumberFormat="1" applyFill="1"/>
    <xf numFmtId="0" fontId="9" fillId="0" borderId="7" xfId="0" applyFont="1" applyFill="1" applyBorder="1"/>
    <xf numFmtId="0" fontId="0" fillId="0" borderId="0" xfId="0" applyFill="1" applyBorder="1"/>
    <xf numFmtId="0" fontId="12" fillId="0" borderId="0" xfId="0" applyFont="1"/>
    <xf numFmtId="0" fontId="0" fillId="0" borderId="0" xfId="0" applyFill="1" applyBorder="1" applyAlignment="1">
      <alignment horizontal="center" vertical="top" wrapText="1"/>
    </xf>
    <xf numFmtId="0" fontId="10" fillId="0" borderId="0" xfId="0" applyFont="1" applyFill="1" applyAlignment="1">
      <alignment horizontal="left"/>
    </xf>
    <xf numFmtId="0" fontId="11" fillId="0" borderId="0" xfId="0" applyFont="1" applyFill="1" applyAlignment="1">
      <alignment horizontal="left"/>
    </xf>
    <xf numFmtId="0" fontId="12" fillId="0" borderId="0" xfId="0" applyFont="1" applyFill="1" applyAlignment="1">
      <alignment horizontal="left"/>
    </xf>
    <xf numFmtId="0" fontId="12" fillId="0" borderId="0" xfId="0" applyFont="1" applyFill="1"/>
    <xf numFmtId="0" fontId="13" fillId="0" borderId="0" xfId="0" applyFont="1" applyFill="1" applyAlignment="1">
      <alignment horizontal="center"/>
    </xf>
    <xf numFmtId="0" fontId="12" fillId="0" borderId="0" xfId="0" applyFont="1" applyFill="1" applyAlignment="1">
      <alignment horizontal="left" vertical="top" wrapText="1"/>
    </xf>
    <xf numFmtId="0" fontId="14" fillId="0" borderId="0" xfId="0" applyFont="1" applyFill="1" applyAlignment="1">
      <alignment horizontal="left"/>
    </xf>
    <xf numFmtId="0" fontId="19" fillId="0" borderId="0" xfId="0" applyFont="1" applyFill="1" applyAlignment="1">
      <alignment horizontal="left"/>
    </xf>
    <xf numFmtId="0" fontId="16" fillId="0" borderId="0" xfId="0" applyFont="1"/>
    <xf numFmtId="0" fontId="16" fillId="0" borderId="0" xfId="0" applyFont="1" applyAlignment="1">
      <alignment horizontal="left"/>
    </xf>
    <xf numFmtId="14" fontId="20" fillId="0" borderId="0" xfId="0" applyNumberFormat="1" applyFont="1" applyFill="1" applyAlignment="1">
      <alignment vertical="top" wrapText="1"/>
    </xf>
    <xf numFmtId="0" fontId="20" fillId="0" borderId="0" xfId="0" applyFont="1" applyFill="1" applyAlignment="1">
      <alignment vertical="top" wrapText="1"/>
    </xf>
    <xf numFmtId="0" fontId="0" fillId="0" borderId="0" xfId="0" quotePrefix="1"/>
    <xf numFmtId="0" fontId="0" fillId="0" borderId="11" xfId="0" applyFill="1" applyBorder="1"/>
    <xf numFmtId="0" fontId="0" fillId="0" borderId="7" xfId="0" applyFill="1" applyBorder="1"/>
    <xf numFmtId="0" fontId="0" fillId="0" borderId="0" xfId="0" applyFill="1" applyBorder="1" applyAlignment="1">
      <alignment horizontal="center"/>
    </xf>
    <xf numFmtId="0" fontId="0" fillId="0" borderId="15" xfId="0" applyFill="1" applyBorder="1" applyAlignment="1">
      <alignment horizontal="center" vertical="top" wrapText="1"/>
    </xf>
    <xf numFmtId="0" fontId="0" fillId="0" borderId="18" xfId="0" applyFill="1" applyBorder="1" applyAlignment="1">
      <alignment horizontal="center" vertical="top" wrapText="1"/>
    </xf>
    <xf numFmtId="0" fontId="0" fillId="0" borderId="17" xfId="0" applyFill="1" applyBorder="1" applyAlignment="1">
      <alignment horizontal="center" vertical="top" wrapText="1"/>
    </xf>
    <xf numFmtId="0" fontId="22" fillId="0" borderId="13" xfId="0" applyFont="1" applyFill="1" applyBorder="1" applyAlignment="1">
      <alignment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6" xfId="0" applyFont="1" applyFill="1" applyBorder="1" applyAlignment="1">
      <alignment horizontal="center" vertical="top" wrapText="1"/>
    </xf>
    <xf numFmtId="0" fontId="20" fillId="7" borderId="5" xfId="0" applyFont="1" applyFill="1" applyBorder="1" applyAlignment="1">
      <alignment horizontal="center" vertical="top" wrapText="1"/>
    </xf>
    <xf numFmtId="0" fontId="23" fillId="0" borderId="0" xfId="0" applyFont="1" applyFill="1"/>
    <xf numFmtId="0" fontId="22" fillId="0" borderId="0" xfId="0" applyFont="1" applyFill="1" applyAlignment="1">
      <alignment vertical="top" wrapText="1"/>
    </xf>
    <xf numFmtId="0" fontId="13" fillId="0" borderId="0" xfId="0" applyFont="1" applyFill="1" applyAlignment="1">
      <alignment vertical="top" wrapText="1"/>
    </xf>
    <xf numFmtId="0" fontId="13" fillId="0" borderId="14" xfId="0" applyFont="1" applyFill="1" applyBorder="1" applyAlignment="1">
      <alignment horizontal="center" vertical="top" wrapText="1"/>
    </xf>
    <xf numFmtId="22" fontId="0" fillId="0" borderId="0" xfId="0" applyNumberFormat="1"/>
    <xf numFmtId="14" fontId="8" fillId="0" borderId="13" xfId="0" applyNumberFormat="1" applyFont="1" applyFill="1" applyBorder="1"/>
    <xf numFmtId="3" fontId="0" fillId="0" borderId="0" xfId="0" applyNumberFormat="1" applyFill="1" applyBorder="1"/>
    <xf numFmtId="0" fontId="0" fillId="0" borderId="5" xfId="0" applyFill="1" applyBorder="1" applyAlignment="1">
      <alignment horizontal="center" vertical="top" wrapText="1"/>
    </xf>
    <xf numFmtId="0" fontId="0" fillId="0" borderId="8" xfId="0" applyFill="1" applyBorder="1" applyAlignment="1">
      <alignment horizontal="center" vertical="top" wrapText="1"/>
    </xf>
    <xf numFmtId="3" fontId="0" fillId="0" borderId="7" xfId="0" applyNumberFormat="1" applyFill="1" applyBorder="1"/>
    <xf numFmtId="2" fontId="0" fillId="0" borderId="0" xfId="0" applyNumberFormat="1" applyFill="1" applyBorder="1"/>
    <xf numFmtId="173" fontId="0" fillId="0" borderId="0" xfId="0" applyNumberFormat="1" applyFill="1"/>
    <xf numFmtId="0" fontId="21" fillId="6" borderId="4" xfId="0" applyFont="1" applyFill="1" applyBorder="1" applyAlignment="1">
      <alignment horizontal="center"/>
    </xf>
    <xf numFmtId="0" fontId="22" fillId="0" borderId="8" xfId="0" applyFont="1" applyFill="1" applyBorder="1" applyAlignment="1">
      <alignment horizontal="center" vertical="center" wrapText="1"/>
    </xf>
    <xf numFmtId="0" fontId="13" fillId="0" borderId="13" xfId="0" applyFont="1" applyFill="1" applyBorder="1" applyAlignment="1">
      <alignment horizontal="center" vertical="top" wrapText="1"/>
    </xf>
    <xf numFmtId="2" fontId="24" fillId="0" borderId="0" xfId="16" applyNumberFormat="1" applyFont="1" applyFill="1" applyBorder="1" applyAlignment="1" applyProtection="1">
      <protection locked="0"/>
    </xf>
    <xf numFmtId="2" fontId="24" fillId="0" borderId="0" xfId="16" applyNumberFormat="1" applyFont="1" applyAlignment="1" applyProtection="1">
      <protection locked="0"/>
    </xf>
    <xf numFmtId="2" fontId="25" fillId="0" borderId="0" xfId="0" applyNumberFormat="1" applyFont="1"/>
    <xf numFmtId="168" fontId="0" fillId="0" borderId="11" xfId="0" applyNumberFormat="1" applyFill="1" applyBorder="1" applyAlignment="1">
      <alignment horizontal="right"/>
    </xf>
    <xf numFmtId="14" fontId="26" fillId="0" borderId="0" xfId="0" applyNumberFormat="1" applyFont="1" applyFill="1" applyAlignment="1">
      <alignment horizontal="right"/>
    </xf>
    <xf numFmtId="0" fontId="21" fillId="6" borderId="4"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1" fillId="6" borderId="4" xfId="0" applyFont="1" applyFill="1" applyBorder="1" applyAlignment="1">
      <alignment horizontal="center"/>
    </xf>
    <xf numFmtId="0" fontId="21" fillId="6" borderId="12" xfId="0" applyFont="1" applyFill="1" applyBorder="1" applyAlignment="1">
      <alignment horizontal="center"/>
    </xf>
    <xf numFmtId="0" fontId="21" fillId="6" borderId="6" xfId="0" applyFont="1" applyFill="1" applyBorder="1" applyAlignment="1">
      <alignment horizontal="center"/>
    </xf>
    <xf numFmtId="0" fontId="22" fillId="0" borderId="12" xfId="0" applyFont="1" applyFill="1" applyBorder="1" applyAlignment="1">
      <alignment horizontal="center" vertical="top" wrapText="1"/>
    </xf>
    <xf numFmtId="0" fontId="22" fillId="0" borderId="6"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0" fillId="7" borderId="0" xfId="0" applyFont="1" applyFill="1" applyBorder="1" applyAlignment="1">
      <alignment horizontal="center" vertical="top" wrapText="1"/>
    </xf>
    <xf numFmtId="0" fontId="20" fillId="7" borderId="7" xfId="0" applyFont="1" applyFill="1" applyBorder="1" applyAlignment="1">
      <alignment horizontal="center" vertical="top" wrapText="1"/>
    </xf>
    <xf numFmtId="0" fontId="20" fillId="5" borderId="11" xfId="0" applyFont="1" applyFill="1" applyBorder="1" applyAlignment="1">
      <alignment horizontal="center" vertical="top" wrapText="1"/>
    </xf>
    <xf numFmtId="0" fontId="20" fillId="5" borderId="0" xfId="0" applyFont="1" applyFill="1" applyBorder="1" applyAlignment="1">
      <alignment horizontal="center" vertical="top" wrapText="1"/>
    </xf>
    <xf numFmtId="0" fontId="20" fillId="5" borderId="7" xfId="0" applyFont="1" applyFill="1" applyBorder="1" applyAlignment="1">
      <alignment horizontal="center" vertical="top" wrapText="1"/>
    </xf>
    <xf numFmtId="0" fontId="15" fillId="5" borderId="0" xfId="0" applyFont="1" applyFill="1" applyBorder="1" applyAlignment="1">
      <alignment horizontal="center" vertical="top"/>
    </xf>
    <xf numFmtId="0" fontId="15" fillId="5" borderId="7" xfId="0" applyFont="1" applyFill="1" applyBorder="1" applyAlignment="1">
      <alignment horizontal="center" vertical="top"/>
    </xf>
    <xf numFmtId="0" fontId="20" fillId="7" borderId="16" xfId="0" applyFont="1" applyFill="1" applyBorder="1" applyAlignment="1">
      <alignment horizontal="center" vertical="top" wrapText="1"/>
    </xf>
    <xf numFmtId="0" fontId="20" fillId="7" borderId="14" xfId="0" applyFont="1" applyFill="1" applyBorder="1" applyAlignment="1">
      <alignment horizontal="center" vertical="top" wrapText="1"/>
    </xf>
    <xf numFmtId="0" fontId="20" fillId="7" borderId="5" xfId="0" applyFont="1" applyFill="1" applyBorder="1" applyAlignment="1">
      <alignment horizontal="center" vertical="top" wrapText="1"/>
    </xf>
    <xf numFmtId="0" fontId="15" fillId="5" borderId="11" xfId="0" applyFont="1" applyFill="1" applyBorder="1" applyAlignment="1">
      <alignment horizontal="center" vertical="top"/>
    </xf>
    <xf numFmtId="0" fontId="15" fillId="5" borderId="11"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7" xfId="0" applyFont="1" applyFill="1" applyBorder="1" applyAlignment="1">
      <alignment horizontal="center" vertical="center"/>
    </xf>
    <xf numFmtId="0" fontId="21" fillId="6" borderId="11" xfId="0" applyFont="1" applyFill="1" applyBorder="1" applyAlignment="1">
      <alignment horizontal="center" vertical="top" wrapText="1"/>
    </xf>
    <xf numFmtId="0" fontId="21" fillId="6" borderId="0" xfId="0" applyFont="1" applyFill="1" applyBorder="1" applyAlignment="1">
      <alignment horizontal="center" vertical="top" wrapText="1"/>
    </xf>
    <xf numFmtId="0" fontId="21" fillId="6" borderId="7"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5" xfId="0" applyFont="1" applyFill="1" applyBorder="1" applyAlignment="1">
      <alignment horizontal="center" vertical="top" wrapText="1"/>
    </xf>
    <xf numFmtId="0" fontId="13" fillId="0" borderId="0" xfId="0" applyFont="1" applyFill="1" applyAlignment="1">
      <alignment horizontal="center"/>
    </xf>
    <xf numFmtId="0" fontId="18" fillId="0" borderId="0" xfId="0" applyFont="1" applyFill="1" applyAlignment="1">
      <alignment horizontal="center"/>
    </xf>
    <xf numFmtId="0" fontId="0" fillId="0" borderId="0" xfId="0" applyFill="1" applyBorder="1" applyAlignment="1">
      <alignment horizontal="left" vertical="distributed"/>
    </xf>
    <xf numFmtId="0" fontId="0" fillId="0" borderId="0" xfId="0" applyFill="1" applyBorder="1" applyAlignment="1">
      <alignment horizontal="left"/>
    </xf>
    <xf numFmtId="0" fontId="7" fillId="0" borderId="0" xfId="0" applyFont="1" applyFill="1" applyBorder="1" applyAlignment="1">
      <alignment horizontal="center"/>
    </xf>
    <xf numFmtId="0" fontId="12" fillId="0" borderId="0" xfId="0" applyFont="1" applyFill="1" applyAlignment="1">
      <alignment horizontal="left" vertical="top" wrapText="1"/>
    </xf>
  </cellXfs>
  <cellStyles count="149">
    <cellStyle name="DateTime" xfId="1"/>
    <cellStyle name="DateTime 2" xfId="2"/>
    <cellStyle name="DateTime 2 2" xfId="3"/>
    <cellStyle name="DateTime 3" xfId="4"/>
    <cellStyle name="Estilo 1" xfId="5"/>
    <cellStyle name="Millares 2" xfId="6"/>
    <cellStyle name="Millares 2 2" xfId="7"/>
    <cellStyle name="Millares 3" xfId="8"/>
    <cellStyle name="Millares 3 2" xfId="9"/>
    <cellStyle name="Millares 4" xfId="10"/>
    <cellStyle name="Millares 5" xfId="11"/>
    <cellStyle name="Millares 6" xfId="142"/>
    <cellStyle name="Normal" xfId="0" builtinId="0"/>
    <cellStyle name="Normal 10" xfId="12"/>
    <cellStyle name="Normal 11" xfId="13"/>
    <cellStyle name="Normal 12" xfId="14"/>
    <cellStyle name="Normal 13" xfId="15"/>
    <cellStyle name="Normal 14" xfId="16"/>
    <cellStyle name="Normal 2" xfId="17"/>
    <cellStyle name="Normal 2 2" xfId="18"/>
    <cellStyle name="Normal 2 2 2" xfId="144"/>
    <cellStyle name="Normal 2 3" xfId="19"/>
    <cellStyle name="Normal 2 4" xfId="20"/>
    <cellStyle name="Normal 2 5" xfId="143"/>
    <cellStyle name="Normal 3" xfId="21"/>
    <cellStyle name="Normal 3 2" xfId="22"/>
    <cellStyle name="Normal 3 3" xfId="23"/>
    <cellStyle name="Normal 31" xfId="145"/>
    <cellStyle name="Normal 4" xfId="24"/>
    <cellStyle name="Normal 4 2" xfId="146"/>
    <cellStyle name="Normal 5" xfId="25"/>
    <cellStyle name="Normal 5 2" xfId="147"/>
    <cellStyle name="Normal 6" xfId="26"/>
    <cellStyle name="Normal 7" xfId="27"/>
    <cellStyle name="Normal 8" xfId="28"/>
    <cellStyle name="Normal 9" xfId="29"/>
    <cellStyle name="Style 21" xfId="30"/>
    <cellStyle name="Style 21 2" xfId="31"/>
    <cellStyle name="Style 22" xfId="32"/>
    <cellStyle name="Style 22 2" xfId="33"/>
    <cellStyle name="Style 23" xfId="34"/>
    <cellStyle name="Style 23 2" xfId="35"/>
    <cellStyle name="Style 23 2 2" xfId="36"/>
    <cellStyle name="Style 23 3" xfId="37"/>
    <cellStyle name="Style 24" xfId="38"/>
    <cellStyle name="Style 24 2" xfId="39"/>
    <cellStyle name="Style 24 2 2" xfId="40"/>
    <cellStyle name="Style 24 3" xfId="41"/>
    <cellStyle name="Style 25" xfId="42"/>
    <cellStyle name="Style 25 2" xfId="43"/>
    <cellStyle name="Style 25 2 2" xfId="44"/>
    <cellStyle name="Style 25 3" xfId="45"/>
    <cellStyle name="Style 26" xfId="46"/>
    <cellStyle name="Style 26 2" xfId="47"/>
    <cellStyle name="Style 26 2 2" xfId="48"/>
    <cellStyle name="Style 26 3" xfId="49"/>
    <cellStyle name="Style 27" xfId="50"/>
    <cellStyle name="Style 27 2" xfId="51"/>
    <cellStyle name="Style 27 2 2" xfId="52"/>
    <cellStyle name="Style 27 3" xfId="53"/>
    <cellStyle name="Style 28" xfId="54"/>
    <cellStyle name="Style 28 2" xfId="55"/>
    <cellStyle name="Style 28 2 2" xfId="56"/>
    <cellStyle name="Style 28 3" xfId="57"/>
    <cellStyle name="Style 29" xfId="58"/>
    <cellStyle name="Style 29 2" xfId="59"/>
    <cellStyle name="Style 29 2 2" xfId="60"/>
    <cellStyle name="Style 29 3" xfId="61"/>
    <cellStyle name="Style 30" xfId="62"/>
    <cellStyle name="Style 30 2" xfId="63"/>
    <cellStyle name="Style 30 2 2" xfId="64"/>
    <cellStyle name="Style 30 3" xfId="65"/>
    <cellStyle name="Style 31" xfId="66"/>
    <cellStyle name="Style 31 2" xfId="67"/>
    <cellStyle name="Style 31 2 2" xfId="68"/>
    <cellStyle name="Style 31 3" xfId="69"/>
    <cellStyle name="Style 32" xfId="70"/>
    <cellStyle name="Style 32 2" xfId="71"/>
    <cellStyle name="Style 32 2 2" xfId="72"/>
    <cellStyle name="Style 32 2 2 2" xfId="73"/>
    <cellStyle name="Style 32 2 2 2 2" xfId="74"/>
    <cellStyle name="Style 32 2 3" xfId="75"/>
    <cellStyle name="Style 32 2 3 2" xfId="76"/>
    <cellStyle name="Style 32 2 3 2 2" xfId="77"/>
    <cellStyle name="Style 32 2 3 3" xfId="78"/>
    <cellStyle name="Style 32 2 3 4" xfId="79"/>
    <cellStyle name="Style 32 2 3 4 2" xfId="80"/>
    <cellStyle name="Style 32 2 3 4 2 2" xfId="81"/>
    <cellStyle name="Style 32 2 3 4 3" xfId="82"/>
    <cellStyle name="Style 32 2 3 4 3 2" xfId="83"/>
    <cellStyle name="Style 32 2 3 4 3 2 2" xfId="84"/>
    <cellStyle name="Style 32 2 3 4 3 3" xfId="85"/>
    <cellStyle name="Style 32 2 3 4 3 3 2" xfId="86"/>
    <cellStyle name="Style 32 2 3 4 4" xfId="87"/>
    <cellStyle name="Style 32 2 3 4 4 2" xfId="88"/>
    <cellStyle name="Style 32 3" xfId="89"/>
    <cellStyle name="Style 32 3 2" xfId="90"/>
    <cellStyle name="Style 32 3 2 2" xfId="91"/>
    <cellStyle name="Style 32 3 2 2 2" xfId="92"/>
    <cellStyle name="Style 32 3 2 2 2 2" xfId="93"/>
    <cellStyle name="Style 32 3 3" xfId="94"/>
    <cellStyle name="Style 32 3 3 2" xfId="95"/>
    <cellStyle name="Style 32 3 3 2 2" xfId="96"/>
    <cellStyle name="Style 32 3 4" xfId="97"/>
    <cellStyle name="Style 32 3 4 2" xfId="98"/>
    <cellStyle name="Style 32 3 4 2 2" xfId="99"/>
    <cellStyle name="Style 32 3 4 2 2 2" xfId="100"/>
    <cellStyle name="Style 32 3 4 2 2 2 2" xfId="101"/>
    <cellStyle name="Style 32 3 4 2 2 3" xfId="102"/>
    <cellStyle name="Style 32 3 4 2 2 4" xfId="103"/>
    <cellStyle name="Style 32 3 4 2 2 5" xfId="104"/>
    <cellStyle name="Style 32 3 4 2 3" xfId="105"/>
    <cellStyle name="Style 32 3 4 2 3 2" xfId="106"/>
    <cellStyle name="Style 32 3 4 2 3 2 2" xfId="107"/>
    <cellStyle name="Style 32 3 4 2 3 2 3" xfId="108"/>
    <cellStyle name="Style 32 3 4 3" xfId="109"/>
    <cellStyle name="Style 32 3 4 3 2" xfId="110"/>
    <cellStyle name="Style 32 3 4 3 2 2" xfId="111"/>
    <cellStyle name="Style 32 3 4 3 2 2 2" xfId="112"/>
    <cellStyle name="Style 32 3 4 3 2 2 2 2" xfId="113"/>
    <cellStyle name="Style 32 3 4 3 2 2 2 3" xfId="114"/>
    <cellStyle name="Style 32 3 4 3 2 3" xfId="115"/>
    <cellStyle name="Style 32 3 4 3 2 3 2" xfId="116"/>
    <cellStyle name="Style 32 3 4 3 2 3 3" xfId="117"/>
    <cellStyle name="Style 32 3 4 3 2 4" xfId="118"/>
    <cellStyle name="Style 32 3 4 3 2 5" xfId="119"/>
    <cellStyle name="Style 32 3 4 3 3" xfId="120"/>
    <cellStyle name="Style 32 3 4 3 3 2" xfId="121"/>
    <cellStyle name="Style 32 3 4 3 3 2 2" xfId="122"/>
    <cellStyle name="Style 32 3 4 3 3 2 3" xfId="123"/>
    <cellStyle name="Style 32 3 4 4" xfId="124"/>
    <cellStyle name="Style 32 3 4 4 2" xfId="125"/>
    <cellStyle name="Style 32 3 4 4 2 2" xfId="126"/>
    <cellStyle name="Style 32 3 4 4 2 2 2" xfId="127"/>
    <cellStyle name="Style 32 3 4 4 2 2 3" xfId="128"/>
    <cellStyle name="Style 32 4" xfId="129"/>
    <cellStyle name="Style 32 4 2" xfId="130"/>
    <cellStyle name="Style 32 4 2 2" xfId="131"/>
    <cellStyle name="Style 32 4 2 2 2" xfId="132"/>
    <cellStyle name="Style 33" xfId="133"/>
    <cellStyle name="Style 33 2" xfId="134"/>
    <cellStyle name="Style 33 2 2" xfId="135"/>
    <cellStyle name="Style 33 3" xfId="136"/>
    <cellStyle name="Style 33 4" xfId="148"/>
    <cellStyle name="Style 34" xfId="137"/>
    <cellStyle name="Style 35" xfId="138"/>
    <cellStyle name="Style 35 2" xfId="139"/>
    <cellStyle name="Style 36" xfId="140"/>
    <cellStyle name="Style 36 2" xfId="141"/>
  </cellStyles>
  <dxfs count="0"/>
  <tableStyles count="0" defaultTableStyle="TableStyleMedium9" defaultPivotStyle="PivotStyleLight16"/>
  <colors>
    <mruColors>
      <color rgb="FF0000FF"/>
      <color rgb="FFFF5050"/>
      <color rgb="FFCCFF66"/>
      <color rgb="FFFFFF99"/>
      <color rgb="FF00FF99"/>
      <color rgb="FF00CC66"/>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'Base gráficos 1'!$G$3</c:f>
              <c:strCache>
                <c:ptCount val="1"/>
                <c:pt idx="0">
                  <c:v>consumo promedio</c:v>
                </c:pt>
              </c:strCache>
            </c:strRef>
          </c:tx>
          <c:spPr>
            <a:ln w="28575">
              <a:solidFill>
                <a:schemeClr val="tx1"/>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1'!$G$7:$G$198</c:f>
              <c:numCache>
                <c:formatCode>0.0</c:formatCode>
                <c:ptCount val="192"/>
                <c:pt idx="0">
                  <c:v>26.840105511345499</c:v>
                </c:pt>
                <c:pt idx="1">
                  <c:v>28.080010671663999</c:v>
                </c:pt>
                <c:pt idx="2">
                  <c:v>25.220629902156901</c:v>
                </c:pt>
                <c:pt idx="3">
                  <c:v>26.812381250088201</c:v>
                </c:pt>
                <c:pt idx="4">
                  <c:v>27.4996852524513</c:v>
                </c:pt>
                <c:pt idx="5">
                  <c:v>27.540614539592301</c:v>
                </c:pt>
                <c:pt idx="6">
                  <c:v>27.283235773047799</c:v>
                </c:pt>
                <c:pt idx="7">
                  <c:v>26.639610178285299</c:v>
                </c:pt>
                <c:pt idx="8">
                  <c:v>26.537279800045599</c:v>
                </c:pt>
                <c:pt idx="9">
                  <c:v>26.874266437626801</c:v>
                </c:pt>
                <c:pt idx="10">
                  <c:v>26.970837734170999</c:v>
                </c:pt>
                <c:pt idx="11">
                  <c:v>27.0849800029482</c:v>
                </c:pt>
                <c:pt idx="12">
                  <c:v>27.904564651345101</c:v>
                </c:pt>
                <c:pt idx="13">
                  <c:v>28.682036168198401</c:v>
                </c:pt>
                <c:pt idx="14">
                  <c:v>26.988437835351601</c:v>
                </c:pt>
                <c:pt idx="15">
                  <c:v>27.737390581552599</c:v>
                </c:pt>
                <c:pt idx="16">
                  <c:v>27.886722153152501</c:v>
                </c:pt>
                <c:pt idx="17">
                  <c:v>27.9430478561565</c:v>
                </c:pt>
                <c:pt idx="18">
                  <c:v>28.854555981382799</c:v>
                </c:pt>
                <c:pt idx="19">
                  <c:v>27.592636850561401</c:v>
                </c:pt>
                <c:pt idx="20">
                  <c:v>28.888644870074799</c:v>
                </c:pt>
                <c:pt idx="21">
                  <c:v>29.010985038932098</c:v>
                </c:pt>
                <c:pt idx="22">
                  <c:v>28.918278266454799</c:v>
                </c:pt>
                <c:pt idx="23">
                  <c:v>29.956424397723399</c:v>
                </c:pt>
                <c:pt idx="24">
                  <c:v>32.062977085834703</c:v>
                </c:pt>
                <c:pt idx="25">
                  <c:v>31.960689431939102</c:v>
                </c:pt>
                <c:pt idx="26">
                  <c:v>29.8751708037857</c:v>
                </c:pt>
                <c:pt idx="27">
                  <c:v>30.126329719934201</c:v>
                </c:pt>
                <c:pt idx="28">
                  <c:v>30.9324869049988</c:v>
                </c:pt>
                <c:pt idx="29">
                  <c:v>30.744248148501701</c:v>
                </c:pt>
                <c:pt idx="30">
                  <c:v>31.240313742673901</c:v>
                </c:pt>
                <c:pt idx="31">
                  <c:v>32.014571090938801</c:v>
                </c:pt>
                <c:pt idx="32">
                  <c:v>34.024364909569798</c:v>
                </c:pt>
                <c:pt idx="33">
                  <c:v>35.760897802525299</c:v>
                </c:pt>
                <c:pt idx="34">
                  <c:v>36.071842036112699</c:v>
                </c:pt>
                <c:pt idx="35">
                  <c:v>36.851581681413002</c:v>
                </c:pt>
                <c:pt idx="36">
                  <c:v>36.334171451960003</c:v>
                </c:pt>
                <c:pt idx="37">
                  <c:v>36.189776794957403</c:v>
                </c:pt>
                <c:pt idx="38">
                  <c:v>32.2310900560189</c:v>
                </c:pt>
                <c:pt idx="39">
                  <c:v>29.9749702923983</c:v>
                </c:pt>
                <c:pt idx="40">
                  <c:v>29.566587019095401</c:v>
                </c:pt>
                <c:pt idx="41">
                  <c:v>28.9061914956599</c:v>
                </c:pt>
                <c:pt idx="42">
                  <c:v>27.909352390439899</c:v>
                </c:pt>
                <c:pt idx="43">
                  <c:v>24.5737435113694</c:v>
                </c:pt>
                <c:pt idx="44">
                  <c:v>26.523264242632901</c:v>
                </c:pt>
                <c:pt idx="45">
                  <c:v>26.667814255904599</c:v>
                </c:pt>
                <c:pt idx="46">
                  <c:v>27.258339937912599</c:v>
                </c:pt>
                <c:pt idx="47">
                  <c:v>26.556523975162101</c:v>
                </c:pt>
                <c:pt idx="48">
                  <c:v>30.353914964528101</c:v>
                </c:pt>
                <c:pt idx="49">
                  <c:v>29.5461259997262</c:v>
                </c:pt>
                <c:pt idx="50">
                  <c:v>27.982459031962598</c:v>
                </c:pt>
                <c:pt idx="51">
                  <c:v>27.308355461376799</c:v>
                </c:pt>
                <c:pt idx="52">
                  <c:v>27.3045490031868</c:v>
                </c:pt>
                <c:pt idx="53">
                  <c:v>27.305817463765901</c:v>
                </c:pt>
                <c:pt idx="54">
                  <c:v>28.120906910575101</c:v>
                </c:pt>
                <c:pt idx="55">
                  <c:v>27.5146327566252</c:v>
                </c:pt>
                <c:pt idx="56">
                  <c:v>28.002971261041601</c:v>
                </c:pt>
                <c:pt idx="57">
                  <c:v>27.252425282524701</c:v>
                </c:pt>
                <c:pt idx="58">
                  <c:v>27.341910117002001</c:v>
                </c:pt>
                <c:pt idx="59">
                  <c:v>26.441702931038801</c:v>
                </c:pt>
                <c:pt idx="60">
                  <c:v>27.0938928234382</c:v>
                </c:pt>
                <c:pt idx="61">
                  <c:v>26.447192406930501</c:v>
                </c:pt>
                <c:pt idx="62">
                  <c:v>25.8812617644417</c:v>
                </c:pt>
                <c:pt idx="63">
                  <c:v>27.117885715615099</c:v>
                </c:pt>
                <c:pt idx="64">
                  <c:v>27.319752293923599</c:v>
                </c:pt>
                <c:pt idx="65">
                  <c:v>26.940850667834901</c:v>
                </c:pt>
                <c:pt idx="66">
                  <c:v>27.438141379244001</c:v>
                </c:pt>
                <c:pt idx="67">
                  <c:v>27.68</c:v>
                </c:pt>
                <c:pt idx="68">
                  <c:v>28.74</c:v>
                </c:pt>
                <c:pt idx="69">
                  <c:v>27.73</c:v>
                </c:pt>
                <c:pt idx="70">
                  <c:v>26.96</c:v>
                </c:pt>
                <c:pt idx="71">
                  <c:v>27.48</c:v>
                </c:pt>
                <c:pt idx="72">
                  <c:v>28.04</c:v>
                </c:pt>
                <c:pt idx="73">
                  <c:v>29.81</c:v>
                </c:pt>
                <c:pt idx="74">
                  <c:v>27.97</c:v>
                </c:pt>
                <c:pt idx="75">
                  <c:v>28.97</c:v>
                </c:pt>
                <c:pt idx="76">
                  <c:v>27.931544579865701</c:v>
                </c:pt>
                <c:pt idx="77">
                  <c:v>28.013292606401102</c:v>
                </c:pt>
                <c:pt idx="78">
                  <c:v>28.0070344328368</c:v>
                </c:pt>
                <c:pt idx="79">
                  <c:v>27.7289703324582</c:v>
                </c:pt>
                <c:pt idx="80">
                  <c:v>28.481981974524398</c:v>
                </c:pt>
                <c:pt idx="81">
                  <c:v>27.4284071406062</c:v>
                </c:pt>
                <c:pt idx="82">
                  <c:v>25.904770674609601</c:v>
                </c:pt>
                <c:pt idx="83">
                  <c:v>25.6580552670092</c:v>
                </c:pt>
                <c:pt idx="84">
                  <c:v>25.89170232802476</c:v>
                </c:pt>
                <c:pt idx="85">
                  <c:v>26.686751233779432</c:v>
                </c:pt>
                <c:pt idx="86">
                  <c:v>26.561767147938347</c:v>
                </c:pt>
                <c:pt idx="87">
                  <c:v>25.74</c:v>
                </c:pt>
                <c:pt idx="88">
                  <c:v>26.62</c:v>
                </c:pt>
                <c:pt idx="89">
                  <c:v>26.36</c:v>
                </c:pt>
                <c:pt idx="90">
                  <c:v>26.99</c:v>
                </c:pt>
                <c:pt idx="91">
                  <c:v>27.410764499772498</c:v>
                </c:pt>
                <c:pt idx="92">
                  <c:v>27.456714660823657</c:v>
                </c:pt>
                <c:pt idx="93">
                  <c:v>26.863969371184837</c:v>
                </c:pt>
                <c:pt idx="94">
                  <c:v>26.783234874877937</c:v>
                </c:pt>
                <c:pt idx="95">
                  <c:v>26.061785231993277</c:v>
                </c:pt>
                <c:pt idx="96">
                  <c:v>26.412031708642619</c:v>
                </c:pt>
                <c:pt idx="97">
                  <c:v>26.870807576773871</c:v>
                </c:pt>
                <c:pt idx="98">
                  <c:v>24.533370625872152</c:v>
                </c:pt>
                <c:pt idx="99">
                  <c:v>26.128753305750863</c:v>
                </c:pt>
                <c:pt idx="100">
                  <c:v>27.427716397807067</c:v>
                </c:pt>
                <c:pt idx="101">
                  <c:v>26.578430844051667</c:v>
                </c:pt>
                <c:pt idx="102">
                  <c:v>24.957813606664963</c:v>
                </c:pt>
                <c:pt idx="103">
                  <c:v>24.736555562183391</c:v>
                </c:pt>
                <c:pt idx="104">
                  <c:v>24.962352136693131</c:v>
                </c:pt>
                <c:pt idx="105">
                  <c:v>24.140386595713494</c:v>
                </c:pt>
                <c:pt idx="106">
                  <c:v>23.933469138164995</c:v>
                </c:pt>
                <c:pt idx="107">
                  <c:v>23.702525572450863</c:v>
                </c:pt>
                <c:pt idx="108">
                  <c:v>24.096004417675232</c:v>
                </c:pt>
                <c:pt idx="109">
                  <c:v>25.234454506174483</c:v>
                </c:pt>
                <c:pt idx="110">
                  <c:v>23.299889255728694</c:v>
                </c:pt>
                <c:pt idx="111">
                  <c:v>23.619520297404737</c:v>
                </c:pt>
                <c:pt idx="112">
                  <c:v>23.777920247312657</c:v>
                </c:pt>
                <c:pt idx="113">
                  <c:v>23.479117582852449</c:v>
                </c:pt>
                <c:pt idx="114">
                  <c:v>22.914229745414907</c:v>
                </c:pt>
              </c:numCache>
            </c:numRef>
          </c:val>
          <c:smooth val="0"/>
        </c:ser>
        <c:ser>
          <c:idx val="1"/>
          <c:order val="1"/>
          <c:tx>
            <c:strRef>
              <c:f>'Base gráficos 1'!$H$3</c:f>
              <c:strCache>
                <c:ptCount val="1"/>
                <c:pt idx="0">
                  <c:v>tarjetas de crédito</c:v>
                </c:pt>
              </c:strCache>
            </c:strRef>
          </c:tx>
          <c:spPr>
            <a:ln w="19050">
              <a:prstDash val="sysDash"/>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1'!$H$7:$H$198</c:f>
              <c:numCache>
                <c:formatCode>0.0</c:formatCode>
                <c:ptCount val="192"/>
                <c:pt idx="84">
                  <c:v>34.276679850088797</c:v>
                </c:pt>
                <c:pt idx="85">
                  <c:v>35.737984214140184</c:v>
                </c:pt>
                <c:pt idx="86">
                  <c:v>26.173268304710046</c:v>
                </c:pt>
                <c:pt idx="87">
                  <c:v>25.099909679211386</c:v>
                </c:pt>
                <c:pt idx="88">
                  <c:v>27.214571884394715</c:v>
                </c:pt>
                <c:pt idx="89">
                  <c:v>28.022812697517871</c:v>
                </c:pt>
                <c:pt idx="90">
                  <c:v>28.251789521882767</c:v>
                </c:pt>
                <c:pt idx="91">
                  <c:v>31.846919797108157</c:v>
                </c:pt>
                <c:pt idx="92">
                  <c:v>31.165323148352044</c:v>
                </c:pt>
                <c:pt idx="93">
                  <c:v>29.728903353522245</c:v>
                </c:pt>
                <c:pt idx="94">
                  <c:v>29.49860397661892</c:v>
                </c:pt>
                <c:pt idx="95">
                  <c:v>26.895884212139769</c:v>
                </c:pt>
                <c:pt idx="96">
                  <c:v>28.034345939279952</c:v>
                </c:pt>
                <c:pt idx="97">
                  <c:v>28.298966010716921</c:v>
                </c:pt>
                <c:pt idx="98">
                  <c:v>25.245979574918692</c:v>
                </c:pt>
                <c:pt idx="99">
                  <c:v>27.970359313594294</c:v>
                </c:pt>
                <c:pt idx="100">
                  <c:v>30.483858889072962</c:v>
                </c:pt>
                <c:pt idx="101">
                  <c:v>28.896511441683906</c:v>
                </c:pt>
                <c:pt idx="102">
                  <c:v>26.025322012966271</c:v>
                </c:pt>
                <c:pt idx="103">
                  <c:v>26.571384079799781</c:v>
                </c:pt>
                <c:pt idx="104">
                  <c:v>27.061107365624707</c:v>
                </c:pt>
                <c:pt idx="105">
                  <c:v>26.079612161247596</c:v>
                </c:pt>
                <c:pt idx="106">
                  <c:v>25.50276779642509</c:v>
                </c:pt>
                <c:pt idx="107">
                  <c:v>23.964291361547403</c:v>
                </c:pt>
                <c:pt idx="108">
                  <c:v>24.770099273516159</c:v>
                </c:pt>
                <c:pt idx="109">
                  <c:v>26.275318029970286</c:v>
                </c:pt>
                <c:pt idx="110">
                  <c:v>24.720736570128857</c:v>
                </c:pt>
                <c:pt idx="111">
                  <c:v>24.946302742901871</c:v>
                </c:pt>
                <c:pt idx="112">
                  <c:v>25.437449923390041</c:v>
                </c:pt>
                <c:pt idx="113">
                  <c:v>25.011463471140058</c:v>
                </c:pt>
                <c:pt idx="114">
                  <c:v>24.30348207985918</c:v>
                </c:pt>
              </c:numCache>
            </c:numRef>
          </c:val>
          <c:smooth val="0"/>
        </c:ser>
        <c:ser>
          <c:idx val="2"/>
          <c:order val="2"/>
          <c:tx>
            <c:strRef>
              <c:f>'Base gráficos 1'!$I$3</c:f>
              <c:strCache>
                <c:ptCount val="1"/>
                <c:pt idx="0">
                  <c:v>crédito en cuotas</c:v>
                </c:pt>
              </c:strCache>
            </c:strRef>
          </c:tx>
          <c:spPr>
            <a:ln w="19050">
              <a:prstDash val="sysDash"/>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1'!$I$7:$I$198</c:f>
              <c:numCache>
                <c:formatCode>0.0</c:formatCode>
                <c:ptCount val="192"/>
                <c:pt idx="84">
                  <c:v>17.879241495422065</c:v>
                </c:pt>
                <c:pt idx="85">
                  <c:v>18.011629898911512</c:v>
                </c:pt>
                <c:pt idx="86">
                  <c:v>15.956792963243938</c:v>
                </c:pt>
                <c:pt idx="87">
                  <c:v>16.218474186202549</c:v>
                </c:pt>
                <c:pt idx="88">
                  <c:v>16.350231273634741</c:v>
                </c:pt>
                <c:pt idx="89">
                  <c:v>15.956952948129221</c:v>
                </c:pt>
                <c:pt idx="90">
                  <c:v>16.277407031945078</c:v>
                </c:pt>
                <c:pt idx="91">
                  <c:v>15.591562672046479</c:v>
                </c:pt>
                <c:pt idx="92">
                  <c:v>14.20804883190101</c:v>
                </c:pt>
                <c:pt idx="93">
                  <c:v>15.766727938179059</c:v>
                </c:pt>
                <c:pt idx="94">
                  <c:v>15.579875176664661</c:v>
                </c:pt>
                <c:pt idx="95">
                  <c:v>15.98790360800349</c:v>
                </c:pt>
                <c:pt idx="96">
                  <c:v>16.783340296670406</c:v>
                </c:pt>
                <c:pt idx="97">
                  <c:v>16.792079552065417</c:v>
                </c:pt>
                <c:pt idx="98">
                  <c:v>15.113614278177737</c:v>
                </c:pt>
                <c:pt idx="99">
                  <c:v>15.24987607050376</c:v>
                </c:pt>
                <c:pt idx="100">
                  <c:v>15.470669963980157</c:v>
                </c:pt>
                <c:pt idx="101">
                  <c:v>15.226036140217682</c:v>
                </c:pt>
                <c:pt idx="102">
                  <c:v>15.202943041096539</c:v>
                </c:pt>
                <c:pt idx="103">
                  <c:v>14.587982654580076</c:v>
                </c:pt>
                <c:pt idx="104">
                  <c:v>14.389216938665404</c:v>
                </c:pt>
                <c:pt idx="105">
                  <c:v>14.479213412056559</c:v>
                </c:pt>
                <c:pt idx="106">
                  <c:v>14.75867164799423</c:v>
                </c:pt>
                <c:pt idx="107">
                  <c:v>15.010740828005918</c:v>
                </c:pt>
                <c:pt idx="108">
                  <c:v>15.33345316100732</c:v>
                </c:pt>
                <c:pt idx="109">
                  <c:v>15.402136517196087</c:v>
                </c:pt>
                <c:pt idx="110">
                  <c:v>13.730764952547478</c:v>
                </c:pt>
                <c:pt idx="111">
                  <c:v>14.201427247366844</c:v>
                </c:pt>
                <c:pt idx="112">
                  <c:v>14.086346710722641</c:v>
                </c:pt>
                <c:pt idx="113">
                  <c:v>13.974289954592345</c:v>
                </c:pt>
                <c:pt idx="114">
                  <c:v>14.254897787068533</c:v>
                </c:pt>
              </c:numCache>
            </c:numRef>
          </c:val>
          <c:smooth val="0"/>
        </c:ser>
        <c:ser>
          <c:idx val="3"/>
          <c:order val="3"/>
          <c:tx>
            <c:strRef>
              <c:f>'Base gráficos 1'!$J$3</c:f>
              <c:strCache>
                <c:ptCount val="1"/>
                <c:pt idx="0">
                  <c:v>sobregiros</c:v>
                </c:pt>
              </c:strCache>
            </c:strRef>
          </c:tx>
          <c:spPr>
            <a:ln w="19050">
              <a:prstDash val="sysDash"/>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1'!$J$7:$J$198</c:f>
              <c:numCache>
                <c:formatCode>0.0</c:formatCode>
                <c:ptCount val="192"/>
                <c:pt idx="84">
                  <c:v>35.487278086287489</c:v>
                </c:pt>
                <c:pt idx="85">
                  <c:v>36.97620386546766</c:v>
                </c:pt>
                <c:pt idx="86">
                  <c:v>35.536686807848625</c:v>
                </c:pt>
                <c:pt idx="87">
                  <c:v>35.47639021779635</c:v>
                </c:pt>
                <c:pt idx="88">
                  <c:v>35.79288413008841</c:v>
                </c:pt>
                <c:pt idx="89">
                  <c:v>36.183460757486131</c:v>
                </c:pt>
                <c:pt idx="90">
                  <c:v>36.195445698235588</c:v>
                </c:pt>
                <c:pt idx="91">
                  <c:v>35.902965937685209</c:v>
                </c:pt>
                <c:pt idx="92">
                  <c:v>35.704905589331588</c:v>
                </c:pt>
                <c:pt idx="93">
                  <c:v>35.537349645069781</c:v>
                </c:pt>
                <c:pt idx="94">
                  <c:v>35.355460238795061</c:v>
                </c:pt>
                <c:pt idx="95">
                  <c:v>34.378369600617553</c:v>
                </c:pt>
                <c:pt idx="96">
                  <c:v>33.01531303897486</c:v>
                </c:pt>
                <c:pt idx="97">
                  <c:v>33.556208752618844</c:v>
                </c:pt>
                <c:pt idx="98">
                  <c:v>33.846129119697459</c:v>
                </c:pt>
                <c:pt idx="99">
                  <c:v>34.284568837278428</c:v>
                </c:pt>
                <c:pt idx="100">
                  <c:v>34.061190931859919</c:v>
                </c:pt>
                <c:pt idx="101">
                  <c:v>33.745644952398877</c:v>
                </c:pt>
                <c:pt idx="102">
                  <c:v>33.344070261990986</c:v>
                </c:pt>
                <c:pt idx="103">
                  <c:v>32.944830229592128</c:v>
                </c:pt>
                <c:pt idx="104">
                  <c:v>32.097890084746204</c:v>
                </c:pt>
                <c:pt idx="105">
                  <c:v>31.375564437270441</c:v>
                </c:pt>
                <c:pt idx="106">
                  <c:v>31.155112929897008</c:v>
                </c:pt>
                <c:pt idx="107">
                  <c:v>30.34777356348712</c:v>
                </c:pt>
                <c:pt idx="108">
                  <c:v>30.472606645070002</c:v>
                </c:pt>
                <c:pt idx="109">
                  <c:v>31.146985890800082</c:v>
                </c:pt>
                <c:pt idx="110">
                  <c:v>30.790077344049799</c:v>
                </c:pt>
                <c:pt idx="111">
                  <c:v>30.556844934074732</c:v>
                </c:pt>
                <c:pt idx="112">
                  <c:v>30.347827472409669</c:v>
                </c:pt>
                <c:pt idx="113">
                  <c:v>30.109024445817216</c:v>
                </c:pt>
                <c:pt idx="114">
                  <c:v>29.399690125558152</c:v>
                </c:pt>
              </c:numCache>
            </c:numRef>
          </c:val>
          <c:smooth val="0"/>
        </c:ser>
        <c:dLbls>
          <c:showLegendKey val="0"/>
          <c:showVal val="0"/>
          <c:showCatName val="0"/>
          <c:showSerName val="0"/>
          <c:showPercent val="0"/>
          <c:showBubbleSize val="0"/>
        </c:dLbls>
        <c:marker val="1"/>
        <c:smooth val="0"/>
        <c:axId val="227217792"/>
        <c:axId val="227219328"/>
      </c:lineChart>
      <c:dateAx>
        <c:axId val="227217792"/>
        <c:scaling>
          <c:orientation val="minMax"/>
          <c:max val="42186"/>
          <c:min val="41456"/>
        </c:scaling>
        <c:delete val="0"/>
        <c:axPos val="b"/>
        <c:numFmt formatCode="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219328"/>
        <c:crosses val="autoZero"/>
        <c:auto val="1"/>
        <c:lblOffset val="100"/>
        <c:baseTimeUnit val="months"/>
        <c:majorUnit val="4"/>
        <c:majorTimeUnit val="months"/>
        <c:minorUnit val="1"/>
        <c:minorTimeUnit val="months"/>
      </c:dateAx>
      <c:valAx>
        <c:axId val="227219328"/>
        <c:scaling>
          <c:orientation val="minMax"/>
          <c:max val="48"/>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217792"/>
        <c:crosses val="autoZero"/>
        <c:crossBetween val="midCat"/>
        <c:majorUnit val="12"/>
      </c:valAx>
      <c:spPr>
        <a:noFill/>
        <a:ln w="25400">
          <a:noFill/>
        </a:ln>
      </c:spPr>
    </c:plotArea>
    <c:legend>
      <c:legendPos val="t"/>
      <c:layout>
        <c:manualLayout>
          <c:xMode val="edge"/>
          <c:yMode val="edge"/>
          <c:x val="7.0768350217904993E-2"/>
          <c:y val="0"/>
          <c:w val="0.87356211314707155"/>
          <c:h val="0.18276431662258441"/>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899" l="0.70000000000000062" r="0.70000000000000062" t="0.750000000000008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3957089475965041"/>
          <c:h val="0.89073744160358859"/>
        </c:manualLayout>
      </c:layout>
      <c:lineChart>
        <c:grouping val="standard"/>
        <c:varyColors val="0"/>
        <c:ser>
          <c:idx val="0"/>
          <c:order val="1"/>
          <c:tx>
            <c:strRef>
              <c:f>'Base gráficos 1'!$B$2</c:f>
              <c:strCache>
                <c:ptCount val="1"/>
                <c:pt idx="0">
                  <c:v>Colocaciones balances individuales</c:v>
                </c:pt>
              </c:strCache>
            </c:strRef>
          </c:tx>
          <c:spPr>
            <a:ln w="19050">
              <a:solidFill>
                <a:srgbClr val="002060"/>
              </a:solidFill>
              <a:prstDash val="solid"/>
            </a:ln>
          </c:spPr>
          <c:marker>
            <c:symbol val="none"/>
          </c:marker>
          <c:cat>
            <c:numRef>
              <c:f>'Base original'!$A$23:$A$201</c:f>
              <c:numCache>
                <c:formatCode>mmm</c:formatCode>
                <c:ptCount val="179"/>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1'!$B$19:$B$198</c:f>
              <c:numCache>
                <c:formatCode>0.0</c:formatCode>
                <c:ptCount val="180"/>
                <c:pt idx="0">
                  <c:v>16.334927259680327</c:v>
                </c:pt>
                <c:pt idx="1">
                  <c:v>17.148599362846142</c:v>
                </c:pt>
                <c:pt idx="2">
                  <c:v>16.07735531692957</c:v>
                </c:pt>
                <c:pt idx="3">
                  <c:v>15.263719298679931</c:v>
                </c:pt>
                <c:pt idx="4">
                  <c:v>16.386867192204761</c:v>
                </c:pt>
                <c:pt idx="5">
                  <c:v>16.895094532343705</c:v>
                </c:pt>
                <c:pt idx="6">
                  <c:v>17.248305315525684</c:v>
                </c:pt>
                <c:pt idx="7">
                  <c:v>18.04252987791115</c:v>
                </c:pt>
                <c:pt idx="8">
                  <c:v>20.425432161125229</c:v>
                </c:pt>
                <c:pt idx="9">
                  <c:v>21.678263528384647</c:v>
                </c:pt>
                <c:pt idx="10">
                  <c:v>22.698203113868914</c:v>
                </c:pt>
                <c:pt idx="11">
                  <c:v>22.595112091629517</c:v>
                </c:pt>
                <c:pt idx="12">
                  <c:v>21.354915885682317</c:v>
                </c:pt>
                <c:pt idx="13">
                  <c:v>21.175434866948706</c:v>
                </c:pt>
                <c:pt idx="14">
                  <c:v>20.3520151581493</c:v>
                </c:pt>
                <c:pt idx="15">
                  <c:v>21.227801295798017</c:v>
                </c:pt>
                <c:pt idx="16">
                  <c:v>21.444244360127044</c:v>
                </c:pt>
                <c:pt idx="17">
                  <c:v>22.024724614340158</c:v>
                </c:pt>
                <c:pt idx="18">
                  <c:v>21.58154513120887</c:v>
                </c:pt>
                <c:pt idx="19">
                  <c:v>20.734256172211005</c:v>
                </c:pt>
                <c:pt idx="20">
                  <c:v>20.23680606588465</c:v>
                </c:pt>
                <c:pt idx="21">
                  <c:v>22.170368028786982</c:v>
                </c:pt>
                <c:pt idx="22">
                  <c:v>19.537224889747606</c:v>
                </c:pt>
                <c:pt idx="23">
                  <c:v>15.253573325265492</c:v>
                </c:pt>
                <c:pt idx="24">
                  <c:v>13.926050673060146</c:v>
                </c:pt>
                <c:pt idx="25">
                  <c:v>11.426824592664261</c:v>
                </c:pt>
                <c:pt idx="26">
                  <c:v>9.1165123696176096</c:v>
                </c:pt>
                <c:pt idx="27">
                  <c:v>7.7294743446649505</c:v>
                </c:pt>
                <c:pt idx="28">
                  <c:v>5.8085295833944883</c:v>
                </c:pt>
                <c:pt idx="29">
                  <c:v>2.8482618713180869</c:v>
                </c:pt>
                <c:pt idx="30">
                  <c:v>1.7684456582876606</c:v>
                </c:pt>
                <c:pt idx="31">
                  <c:v>1.4775135503445966</c:v>
                </c:pt>
                <c:pt idx="32">
                  <c:v>0.19040925602686798</c:v>
                </c:pt>
                <c:pt idx="33">
                  <c:v>-3.1248495223663326</c:v>
                </c:pt>
                <c:pt idx="34">
                  <c:v>-4.1589298953574172</c:v>
                </c:pt>
                <c:pt idx="35">
                  <c:v>0.53953450855439655</c:v>
                </c:pt>
                <c:pt idx="36">
                  <c:v>1.7022024242270106</c:v>
                </c:pt>
                <c:pt idx="37">
                  <c:v>3.5174415884268342</c:v>
                </c:pt>
                <c:pt idx="38">
                  <c:v>4.8614049734068772</c:v>
                </c:pt>
                <c:pt idx="39">
                  <c:v>4.553444536309101</c:v>
                </c:pt>
                <c:pt idx="40">
                  <c:v>5.6505067440419054</c:v>
                </c:pt>
                <c:pt idx="41">
                  <c:v>7.1738427552971586</c:v>
                </c:pt>
                <c:pt idx="42">
                  <c:v>6.222826541513669</c:v>
                </c:pt>
                <c:pt idx="43">
                  <c:v>5.6624471383373418</c:v>
                </c:pt>
                <c:pt idx="44">
                  <c:v>5.9634056589052733</c:v>
                </c:pt>
                <c:pt idx="45">
                  <c:v>7.0834825471705472</c:v>
                </c:pt>
                <c:pt idx="46">
                  <c:v>7.916894991597772</c:v>
                </c:pt>
                <c:pt idx="47">
                  <c:v>5.4972714014115667</c:v>
                </c:pt>
                <c:pt idx="48">
                  <c:v>6.6413992101191042</c:v>
                </c:pt>
                <c:pt idx="49">
                  <c:v>6.4575175252161756</c:v>
                </c:pt>
                <c:pt idx="50">
                  <c:v>8.2035231140571625</c:v>
                </c:pt>
                <c:pt idx="51">
                  <c:v>8.8543120419594601</c:v>
                </c:pt>
                <c:pt idx="52">
                  <c:v>9.9920773991111389</c:v>
                </c:pt>
                <c:pt idx="53">
                  <c:v>10.020583411672206</c:v>
                </c:pt>
                <c:pt idx="54">
                  <c:v>11.248296822379118</c:v>
                </c:pt>
                <c:pt idx="55">
                  <c:v>11.737279838085229</c:v>
                </c:pt>
                <c:pt idx="56">
                  <c:v>13.754569266109158</c:v>
                </c:pt>
                <c:pt idx="57">
                  <c:v>14.015088342973428</c:v>
                </c:pt>
                <c:pt idx="58">
                  <c:v>15.287564811146126</c:v>
                </c:pt>
                <c:pt idx="59">
                  <c:v>15.569854725386008</c:v>
                </c:pt>
                <c:pt idx="60">
                  <c:v>15.911833996848543</c:v>
                </c:pt>
                <c:pt idx="61">
                  <c:v>16.240271699794803</c:v>
                </c:pt>
                <c:pt idx="62">
                  <c:v>16.926108451801497</c:v>
                </c:pt>
                <c:pt idx="63">
                  <c:v>16.603698344029112</c:v>
                </c:pt>
                <c:pt idx="64">
                  <c:v>17.101473200796008</c:v>
                </c:pt>
                <c:pt idx="65">
                  <c:v>17.778368808158334</c:v>
                </c:pt>
                <c:pt idx="66">
                  <c:v>17.357014848829351</c:v>
                </c:pt>
                <c:pt idx="67">
                  <c:v>16.353560309777521</c:v>
                </c:pt>
                <c:pt idx="68">
                  <c:v>14.547131813598725</c:v>
                </c:pt>
                <c:pt idx="69">
                  <c:v>14.320998170273597</c:v>
                </c:pt>
                <c:pt idx="70">
                  <c:v>14.426238309818643</c:v>
                </c:pt>
                <c:pt idx="71">
                  <c:v>14.126870693979726</c:v>
                </c:pt>
                <c:pt idx="72">
                  <c:v>12.873180930696833</c:v>
                </c:pt>
                <c:pt idx="73">
                  <c:v>12.887861446613627</c:v>
                </c:pt>
                <c:pt idx="74">
                  <c:v>11.733207654473148</c:v>
                </c:pt>
                <c:pt idx="75">
                  <c:v>10.771729540869288</c:v>
                </c:pt>
                <c:pt idx="76">
                  <c:v>9.8147731043772239</c:v>
                </c:pt>
                <c:pt idx="77">
                  <c:v>9.40134325108788</c:v>
                </c:pt>
                <c:pt idx="78">
                  <c:v>9.8928127275763558</c:v>
                </c:pt>
                <c:pt idx="79">
                  <c:v>11.054962735275069</c:v>
                </c:pt>
                <c:pt idx="80">
                  <c:v>10.620346190305725</c:v>
                </c:pt>
                <c:pt idx="81">
                  <c:v>10.008016601017047</c:v>
                </c:pt>
                <c:pt idx="82">
                  <c:v>10.472881465167958</c:v>
                </c:pt>
                <c:pt idx="83">
                  <c:v>9.8351553928431628</c:v>
                </c:pt>
                <c:pt idx="84">
                  <c:v>11.01727310358676</c:v>
                </c:pt>
                <c:pt idx="85">
                  <c:v>10.4818536690467</c:v>
                </c:pt>
                <c:pt idx="86">
                  <c:v>8.8494460935687727</c:v>
                </c:pt>
                <c:pt idx="87">
                  <c:v>8.8590801887445707</c:v>
                </c:pt>
                <c:pt idx="88">
                  <c:v>8.0892820022049108</c:v>
                </c:pt>
                <c:pt idx="89">
                  <c:v>7.8021011285882764</c:v>
                </c:pt>
                <c:pt idx="90">
                  <c:v>7.8188365090886975</c:v>
                </c:pt>
                <c:pt idx="91">
                  <c:v>8.0283115404260315</c:v>
                </c:pt>
                <c:pt idx="92">
                  <c:v>8.0629015418861769</c:v>
                </c:pt>
                <c:pt idx="93">
                  <c:v>7.8623673037180026</c:v>
                </c:pt>
                <c:pt idx="94">
                  <c:v>8.3552506663502726</c:v>
                </c:pt>
                <c:pt idx="95">
                  <c:v>8.1868146153407224</c:v>
                </c:pt>
                <c:pt idx="96">
                  <c:v>7.4772718984927451</c:v>
                </c:pt>
                <c:pt idx="97">
                  <c:v>6.7473255790444711</c:v>
                </c:pt>
                <c:pt idx="98">
                  <c:v>7.4085891490645537</c:v>
                </c:pt>
                <c:pt idx="99">
                  <c:v>7.3291480235368738</c:v>
                </c:pt>
                <c:pt idx="100">
                  <c:v>8.4477951045304422</c:v>
                </c:pt>
                <c:pt idx="101">
                  <c:v>8.1518512910184739</c:v>
                </c:pt>
                <c:pt idx="102">
                  <c:v>8.5349800406780929</c:v>
                </c:pt>
              </c:numCache>
            </c:numRef>
          </c:val>
          <c:smooth val="0"/>
        </c:ser>
        <c:dLbls>
          <c:showLegendKey val="0"/>
          <c:showVal val="0"/>
          <c:showCatName val="0"/>
          <c:showSerName val="0"/>
          <c:showPercent val="0"/>
          <c:showBubbleSize val="0"/>
        </c:dLbls>
        <c:marker val="1"/>
        <c:smooth val="0"/>
        <c:axId val="104339328"/>
        <c:axId val="104340864"/>
      </c:lineChart>
      <c:lineChart>
        <c:grouping val="standard"/>
        <c:varyColors val="0"/>
        <c:ser>
          <c:idx val="2"/>
          <c:order val="0"/>
          <c:tx>
            <c:strRef>
              <c:f>'Base gráficos 2'!$B$2</c:f>
              <c:strCache>
                <c:ptCount val="1"/>
                <c:pt idx="0">
                  <c:v>Colocaciones balances individuales</c:v>
                </c:pt>
              </c:strCache>
            </c:strRef>
          </c:tx>
          <c:spPr>
            <a:ln w="19050">
              <a:solidFill>
                <a:srgbClr val="9BBB59">
                  <a:lumMod val="75000"/>
                </a:srgbClr>
              </a:solidFill>
              <a:prstDash val="dash"/>
            </a:ln>
          </c:spPr>
          <c:marker>
            <c:symbol val="none"/>
          </c:marker>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cat>
            <c:numRef>
              <c:f>'Base original'!$A$83:$A$201</c:f>
              <c:numCache>
                <c:formatCode>mmm</c:formatCode>
                <c:ptCount val="119"/>
                <c:pt idx="0" formatCode="yy">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formatCode="yy">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formatCode="yy">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formatCode="yy">
                  <c:v>42005</c:v>
                </c:pt>
                <c:pt idx="37">
                  <c:v>42036</c:v>
                </c:pt>
                <c:pt idx="38">
                  <c:v>42064</c:v>
                </c:pt>
                <c:pt idx="39">
                  <c:v>42095</c:v>
                </c:pt>
                <c:pt idx="40">
                  <c:v>42125</c:v>
                </c:pt>
                <c:pt idx="41">
                  <c:v>42156</c:v>
                </c:pt>
                <c:pt idx="42">
                  <c:v>42186</c:v>
                </c:pt>
              </c:numCache>
            </c:numRef>
          </c:cat>
          <c:val>
            <c:numRef>
              <c:f>'Base gráficos 2'!$B$19:$B$200</c:f>
              <c:numCache>
                <c:formatCode>0.0</c:formatCode>
                <c:ptCount val="182"/>
                <c:pt idx="0">
                  <c:v>0.64692885236952691</c:v>
                </c:pt>
                <c:pt idx="1">
                  <c:v>1.1614522075634</c:v>
                </c:pt>
                <c:pt idx="2">
                  <c:v>1.1299062138438813</c:v>
                </c:pt>
                <c:pt idx="3">
                  <c:v>1.5898360784019587</c:v>
                </c:pt>
                <c:pt idx="4">
                  <c:v>1.2736486719719551</c:v>
                </c:pt>
                <c:pt idx="5">
                  <c:v>1.5924592264251203</c:v>
                </c:pt>
                <c:pt idx="6">
                  <c:v>1.5436334138266403</c:v>
                </c:pt>
                <c:pt idx="7">
                  <c:v>2.0088057910680419</c:v>
                </c:pt>
                <c:pt idx="8">
                  <c:v>2.1597062878382758</c:v>
                </c:pt>
                <c:pt idx="9">
                  <c:v>1.8925271046586971</c:v>
                </c:pt>
                <c:pt idx="10">
                  <c:v>3.0409987904010336</c:v>
                </c:pt>
                <c:pt idx="11">
                  <c:v>2.529157034799141</c:v>
                </c:pt>
                <c:pt idx="12">
                  <c:v>-0.37123522589857316</c:v>
                </c:pt>
                <c:pt idx="13">
                  <c:v>1.0118368387398675</c:v>
                </c:pt>
                <c:pt idx="14">
                  <c:v>0.4427012698967161</c:v>
                </c:pt>
                <c:pt idx="15">
                  <c:v>2.3290922516081736</c:v>
                </c:pt>
                <c:pt idx="16">
                  <c:v>1.4544651069814165</c:v>
                </c:pt>
                <c:pt idx="17">
                  <c:v>2.0780517455981027</c:v>
                </c:pt>
                <c:pt idx="18">
                  <c:v>1.1748388509719092</c:v>
                </c:pt>
                <c:pt idx="19">
                  <c:v>1.297917187258534</c:v>
                </c:pt>
                <c:pt idx="20">
                  <c:v>1.7387871687221121</c:v>
                </c:pt>
                <c:pt idx="21">
                  <c:v>3.5310895478893372</c:v>
                </c:pt>
                <c:pt idx="22">
                  <c:v>0.82015176028666303</c:v>
                </c:pt>
                <c:pt idx="23">
                  <c:v>-1.1450054224792012</c:v>
                </c:pt>
                <c:pt idx="24">
                  <c:v>-1.5187869957304656</c:v>
                </c:pt>
                <c:pt idx="25">
                  <c:v>-1.2040866973137554</c:v>
                </c:pt>
                <c:pt idx="26">
                  <c:v>-1.6398672795344567</c:v>
                </c:pt>
                <c:pt idx="27">
                  <c:v>1.0283327338270141</c:v>
                </c:pt>
                <c:pt idx="28">
                  <c:v>-0.35458877024477431</c:v>
                </c:pt>
                <c:pt idx="29">
                  <c:v>-0.77784618516363935</c:v>
                </c:pt>
                <c:pt idx="30">
                  <c:v>0.11259210655232721</c:v>
                </c:pt>
                <c:pt idx="31">
                  <c:v>1.0083302098128399</c:v>
                </c:pt>
                <c:pt idx="32">
                  <c:v>0.44836897377318508</c:v>
                </c:pt>
                <c:pt idx="33">
                  <c:v>0.10528905451919002</c:v>
                </c:pt>
                <c:pt idx="34">
                  <c:v>-0.25603898236785483</c:v>
                </c:pt>
                <c:pt idx="35">
                  <c:v>3.7012120985090036</c:v>
                </c:pt>
                <c:pt idx="36">
                  <c:v>-0.37992209829211276</c:v>
                </c:pt>
                <c:pt idx="37">
                  <c:v>0.55927935391353856</c:v>
                </c:pt>
                <c:pt idx="38">
                  <c:v>-0.36286105826728488</c:v>
                </c:pt>
                <c:pt idx="39">
                  <c:v>0.73162938986686754</c:v>
                </c:pt>
                <c:pt idx="40">
                  <c:v>0.69097424605732272</c:v>
                </c:pt>
                <c:pt idx="41">
                  <c:v>0.65280175660755901</c:v>
                </c:pt>
                <c:pt idx="42">
                  <c:v>-0.77576549871342593</c:v>
                </c:pt>
                <c:pt idx="43">
                  <c:v>0.47545992531996717</c:v>
                </c:pt>
                <c:pt idx="44">
                  <c:v>0.73447622699842441</c:v>
                </c:pt>
                <c:pt idx="45">
                  <c:v>1.1634432348785424</c:v>
                </c:pt>
                <c:pt idx="46">
                  <c:v>0.52025122029660054</c:v>
                </c:pt>
                <c:pt idx="47">
                  <c:v>1.3761090722961455</c:v>
                </c:pt>
                <c:pt idx="48">
                  <c:v>0.70046699536770518</c:v>
                </c:pt>
                <c:pt idx="49">
                  <c:v>0.38588506372995823</c:v>
                </c:pt>
                <c:pt idx="50">
                  <c:v>1.2712837676928359</c:v>
                </c:pt>
                <c:pt idx="51">
                  <c:v>1.3374786931966725</c:v>
                </c:pt>
                <c:pt idx="52">
                  <c:v>1.7434148901253081</c:v>
                </c:pt>
                <c:pt idx="53">
                  <c:v>0.67888736294416674</c:v>
                </c:pt>
                <c:pt idx="54">
                  <c:v>0.33147207071972673</c:v>
                </c:pt>
                <c:pt idx="55">
                  <c:v>0.91709179566838372</c:v>
                </c:pt>
                <c:pt idx="56">
                  <c:v>2.5531225572538148</c:v>
                </c:pt>
                <c:pt idx="57">
                  <c:v>1.3951262961743822</c:v>
                </c:pt>
                <c:pt idx="58">
                  <c:v>1.6421172479566053</c:v>
                </c:pt>
                <c:pt idx="59">
                  <c:v>1.6243357841958499</c:v>
                </c:pt>
                <c:pt idx="60">
                  <c:v>0.99844671006788133</c:v>
                </c:pt>
                <c:pt idx="61">
                  <c:v>0.67032978659973708</c:v>
                </c:pt>
                <c:pt idx="62">
                  <c:v>1.8688010249662881</c:v>
                </c:pt>
                <c:pt idx="63">
                  <c:v>1.0580524139895289</c:v>
                </c:pt>
                <c:pt idx="64">
                  <c:v>2.1777520037259848</c:v>
                </c:pt>
                <c:pt idx="65">
                  <c:v>1.2608535393495259</c:v>
                </c:pt>
                <c:pt idx="66">
                  <c:v>-2.7465342237348978E-2</c:v>
                </c:pt>
                <c:pt idx="67">
                  <c:v>5.4205891824338437E-2</c:v>
                </c:pt>
                <c:pt idx="68">
                  <c:v>0.96095053891313853</c:v>
                </c:pt>
                <c:pt idx="69">
                  <c:v>1.1949567331155606</c:v>
                </c:pt>
                <c:pt idx="70">
                  <c:v>1.7356856279920407</c:v>
                </c:pt>
                <c:pt idx="71">
                  <c:v>1.3584611424676751</c:v>
                </c:pt>
                <c:pt idx="72">
                  <c:v>-0.1110266153456223</c:v>
                </c:pt>
                <c:pt idx="73">
                  <c:v>0.6834231748306081</c:v>
                </c:pt>
                <c:pt idx="74">
                  <c:v>0.82685376954849232</c:v>
                </c:pt>
                <c:pt idx="75">
                  <c:v>0.18843533560084325</c:v>
                </c:pt>
                <c:pt idx="76">
                  <c:v>1.295038897669599</c:v>
                </c:pt>
                <c:pt idx="77">
                  <c:v>0.87962741977332826</c:v>
                </c:pt>
                <c:pt idx="78">
                  <c:v>0.42164659561802864</c:v>
                </c:pt>
                <c:pt idx="79">
                  <c:v>1.1123096318362116</c:v>
                </c:pt>
                <c:pt idx="80">
                  <c:v>0.56583717865170513</c:v>
                </c:pt>
                <c:pt idx="81">
                  <c:v>0.63480059160548308</c:v>
                </c:pt>
                <c:pt idx="82">
                  <c:v>2.1655938032323974</c:v>
                </c:pt>
                <c:pt idx="83">
                  <c:v>0.77334982406999586</c:v>
                </c:pt>
                <c:pt idx="84">
                  <c:v>0.96404378559897452</c:v>
                </c:pt>
                <c:pt idx="85">
                  <c:v>0.19784232784363098</c:v>
                </c:pt>
                <c:pt idx="86">
                  <c:v>-0.66289784521038086</c:v>
                </c:pt>
                <c:pt idx="87">
                  <c:v>0.19730285818528159</c:v>
                </c:pt>
                <c:pt idx="88">
                  <c:v>0.57872991256984108</c:v>
                </c:pt>
                <c:pt idx="89">
                  <c:v>0.61160177471502664</c:v>
                </c:pt>
                <c:pt idx="90">
                  <c:v>0.43723622187449962</c:v>
                </c:pt>
                <c:pt idx="91">
                  <c:v>1.3087549368913471</c:v>
                </c:pt>
                <c:pt idx="92">
                  <c:v>0.59803774168231882</c:v>
                </c:pt>
                <c:pt idx="93">
                  <c:v>0.44805081178375872</c:v>
                </c:pt>
                <c:pt idx="94">
                  <c:v>2.6324454279262</c:v>
                </c:pt>
                <c:pt idx="95">
                  <c:v>0.61669968494904026</c:v>
                </c:pt>
                <c:pt idx="96">
                  <c:v>0.30187157740242299</c:v>
                </c:pt>
                <c:pt idx="97">
                  <c:v>-0.48266476851199513</c:v>
                </c:pt>
                <c:pt idx="98">
                  <c:v>-4.7538102472060473E-2</c:v>
                </c:pt>
                <c:pt idx="99">
                  <c:v>0.12319531634945236</c:v>
                </c:pt>
                <c:pt idx="100">
                  <c:v>1.6270201925044745</c:v>
                </c:pt>
                <c:pt idx="101">
                  <c:v>0.33704219437447591</c:v>
                </c:pt>
                <c:pt idx="102">
                  <c:v>0.79303588941242253</c:v>
                </c:pt>
              </c:numCache>
            </c:numRef>
          </c:val>
          <c:smooth val="0"/>
        </c:ser>
        <c:dLbls>
          <c:showLegendKey val="0"/>
          <c:showVal val="0"/>
          <c:showCatName val="0"/>
          <c:showSerName val="0"/>
          <c:showPercent val="0"/>
          <c:showBubbleSize val="0"/>
        </c:dLbls>
        <c:marker val="1"/>
        <c:smooth val="0"/>
        <c:axId val="104348288"/>
        <c:axId val="104346752"/>
      </c:lineChart>
      <c:dateAx>
        <c:axId val="104339328"/>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104340864"/>
        <c:crosses val="autoZero"/>
        <c:auto val="0"/>
        <c:lblOffset val="100"/>
        <c:baseTimeUnit val="months"/>
        <c:majorUnit val="4"/>
        <c:majorTimeUnit val="months"/>
      </c:dateAx>
      <c:valAx>
        <c:axId val="104340864"/>
        <c:scaling>
          <c:orientation val="minMax"/>
          <c:max val="20"/>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04339328"/>
        <c:crosses val="autoZero"/>
        <c:crossBetween val="midCat"/>
        <c:majorUnit val="4"/>
      </c:valAx>
      <c:valAx>
        <c:axId val="104346752"/>
        <c:scaling>
          <c:orientation val="minMax"/>
          <c:max val="3"/>
          <c:min val="-1"/>
        </c:scaling>
        <c:delete val="0"/>
        <c:axPos val="r"/>
        <c:numFmt formatCode="0.0" sourceLinked="1"/>
        <c:majorTickMark val="out"/>
        <c:minorTickMark val="none"/>
        <c:tickLblPos val="nextTo"/>
        <c:txPr>
          <a:bodyPr/>
          <a:lstStyle/>
          <a:p>
            <a:pPr>
              <a:defRPr sz="800"/>
            </a:pPr>
            <a:endParaRPr lang="es-CL"/>
          </a:p>
        </c:txPr>
        <c:crossAx val="104348288"/>
        <c:crosses val="max"/>
        <c:crossBetween val="between"/>
        <c:majorUnit val="1"/>
      </c:valAx>
      <c:dateAx>
        <c:axId val="104348288"/>
        <c:scaling>
          <c:orientation val="minMax"/>
        </c:scaling>
        <c:delete val="1"/>
        <c:axPos val="b"/>
        <c:numFmt formatCode="yy" sourceLinked="1"/>
        <c:majorTickMark val="out"/>
        <c:minorTickMark val="none"/>
        <c:tickLblPos val="none"/>
        <c:crossAx val="10434675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17408688400028E-2"/>
          <c:y val="2.5135236473819544E-2"/>
          <c:w val="0.83816518262320061"/>
          <c:h val="0.89073744160358859"/>
        </c:manualLayout>
      </c:layout>
      <c:lineChart>
        <c:grouping val="standard"/>
        <c:varyColors val="0"/>
        <c:ser>
          <c:idx val="0"/>
          <c:order val="1"/>
          <c:tx>
            <c:strRef>
              <c:f>'Base gráficos 1'!$E$2</c:f>
              <c:strCache>
                <c:ptCount val="1"/>
              </c:strCache>
            </c:strRef>
          </c:tx>
          <c:spPr>
            <a:ln w="19050">
              <a:solidFill>
                <a:srgbClr val="002060"/>
              </a:solidFill>
              <a:prstDash val="solid"/>
            </a:ln>
          </c:spPr>
          <c:marker>
            <c:symbol val="none"/>
          </c:marker>
          <c:cat>
            <c:numRef>
              <c:f>'Base original'!$A$23:$A$201</c:f>
              <c:numCache>
                <c:formatCode>mmm</c:formatCode>
                <c:ptCount val="179"/>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1'!$E$19:$E$198</c:f>
              <c:numCache>
                <c:formatCode>0.0</c:formatCode>
                <c:ptCount val="180"/>
                <c:pt idx="0">
                  <c:v>26.756159251257117</c:v>
                </c:pt>
                <c:pt idx="1">
                  <c:v>25.4400765873892</c:v>
                </c:pt>
                <c:pt idx="2">
                  <c:v>21.755344820328474</c:v>
                </c:pt>
                <c:pt idx="3">
                  <c:v>24.639127838557286</c:v>
                </c:pt>
                <c:pt idx="4">
                  <c:v>21.979331343792879</c:v>
                </c:pt>
                <c:pt idx="5">
                  <c:v>12.4891037257226</c:v>
                </c:pt>
                <c:pt idx="6">
                  <c:v>16.830530860497902</c:v>
                </c:pt>
                <c:pt idx="7">
                  <c:v>18.472808789883572</c:v>
                </c:pt>
                <c:pt idx="8">
                  <c:v>14.480162084175902</c:v>
                </c:pt>
                <c:pt idx="9">
                  <c:v>14.353572673801082</c:v>
                </c:pt>
                <c:pt idx="10">
                  <c:v>18.028021299883946</c:v>
                </c:pt>
                <c:pt idx="11">
                  <c:v>12.434797573086968</c:v>
                </c:pt>
                <c:pt idx="12">
                  <c:v>2.9379687934311107</c:v>
                </c:pt>
                <c:pt idx="13">
                  <c:v>4.3115513833416941</c:v>
                </c:pt>
                <c:pt idx="14">
                  <c:v>3.5419583520437783</c:v>
                </c:pt>
                <c:pt idx="15">
                  <c:v>13.141608434914431</c:v>
                </c:pt>
                <c:pt idx="16">
                  <c:v>19.102425910113439</c:v>
                </c:pt>
                <c:pt idx="17">
                  <c:v>32.759707009036731</c:v>
                </c:pt>
                <c:pt idx="18">
                  <c:v>27.195672635264344</c:v>
                </c:pt>
                <c:pt idx="19">
                  <c:v>25.127798665210932</c:v>
                </c:pt>
                <c:pt idx="20">
                  <c:v>36.869184904918569</c:v>
                </c:pt>
                <c:pt idx="21">
                  <c:v>61.59700315725425</c:v>
                </c:pt>
                <c:pt idx="22">
                  <c:v>51.40255611334689</c:v>
                </c:pt>
                <c:pt idx="23">
                  <c:v>44.878598765652583</c:v>
                </c:pt>
                <c:pt idx="24">
                  <c:v>46.958229600124781</c:v>
                </c:pt>
                <c:pt idx="25">
                  <c:v>36.021299317779551</c:v>
                </c:pt>
                <c:pt idx="26">
                  <c:v>30.726654615906256</c:v>
                </c:pt>
                <c:pt idx="27">
                  <c:v>9.9657637161243713</c:v>
                </c:pt>
                <c:pt idx="28">
                  <c:v>-2.399493264783672</c:v>
                </c:pt>
                <c:pt idx="29">
                  <c:v>-23.012163922237633</c:v>
                </c:pt>
                <c:pt idx="30">
                  <c:v>-19.890239153391477</c:v>
                </c:pt>
                <c:pt idx="31">
                  <c:v>-19.640616038706426</c:v>
                </c:pt>
                <c:pt idx="32">
                  <c:v>-27.820902425585373</c:v>
                </c:pt>
                <c:pt idx="33">
                  <c:v>-38.268903639298671</c:v>
                </c:pt>
                <c:pt idx="34">
                  <c:v>-42.583719472286653</c:v>
                </c:pt>
                <c:pt idx="35">
                  <c:v>-40.92991793839871</c:v>
                </c:pt>
                <c:pt idx="36">
                  <c:v>-29.953398635007261</c:v>
                </c:pt>
                <c:pt idx="37">
                  <c:v>-27.590566856748978</c:v>
                </c:pt>
                <c:pt idx="38">
                  <c:v>-23.646317707537079</c:v>
                </c:pt>
                <c:pt idx="39">
                  <c:v>-16.448253981031385</c:v>
                </c:pt>
                <c:pt idx="40">
                  <c:v>-8.8741830502587646</c:v>
                </c:pt>
                <c:pt idx="41">
                  <c:v>8.3030123702168623</c:v>
                </c:pt>
                <c:pt idx="42">
                  <c:v>3.9436598914136596</c:v>
                </c:pt>
                <c:pt idx="43">
                  <c:v>2.1682592350613845</c:v>
                </c:pt>
                <c:pt idx="44">
                  <c:v>1.4130090492484868</c:v>
                </c:pt>
                <c:pt idx="45">
                  <c:v>9.2366733943575667</c:v>
                </c:pt>
                <c:pt idx="46">
                  <c:v>20.856961231225426</c:v>
                </c:pt>
                <c:pt idx="47">
                  <c:v>14.268152149442813</c:v>
                </c:pt>
                <c:pt idx="48">
                  <c:v>14.5819435022688</c:v>
                </c:pt>
                <c:pt idx="49">
                  <c:v>20.792284002031352</c:v>
                </c:pt>
                <c:pt idx="50">
                  <c:v>25.89001155491178</c:v>
                </c:pt>
                <c:pt idx="51">
                  <c:v>22.283118630898556</c:v>
                </c:pt>
                <c:pt idx="52">
                  <c:v>23.691101925593699</c:v>
                </c:pt>
                <c:pt idx="53">
                  <c:v>16.28320501983373</c:v>
                </c:pt>
                <c:pt idx="54">
                  <c:v>24.93166533780186</c:v>
                </c:pt>
                <c:pt idx="55">
                  <c:v>31.110256444694727</c:v>
                </c:pt>
                <c:pt idx="56">
                  <c:v>53.739933410933929</c:v>
                </c:pt>
                <c:pt idx="57">
                  <c:v>35.634797748585015</c:v>
                </c:pt>
                <c:pt idx="58">
                  <c:v>38.36536602609857</c:v>
                </c:pt>
                <c:pt idx="59">
                  <c:v>43.920502370324016</c:v>
                </c:pt>
                <c:pt idx="60">
                  <c:v>17.367214757638337</c:v>
                </c:pt>
                <c:pt idx="61">
                  <c:v>15.729348735249914</c:v>
                </c:pt>
                <c:pt idx="62">
                  <c:v>15.531903240227152</c:v>
                </c:pt>
                <c:pt idx="63">
                  <c:v>17.825094983654211</c:v>
                </c:pt>
                <c:pt idx="64">
                  <c:v>23.031683635036956</c:v>
                </c:pt>
                <c:pt idx="65">
                  <c:v>22.1899436231447</c:v>
                </c:pt>
                <c:pt idx="66">
                  <c:v>16.608365350408533</c:v>
                </c:pt>
                <c:pt idx="67">
                  <c:v>16.080273022699274</c:v>
                </c:pt>
                <c:pt idx="68">
                  <c:v>0.3244158312569283</c:v>
                </c:pt>
                <c:pt idx="69">
                  <c:v>5.302834566766478</c:v>
                </c:pt>
                <c:pt idx="70">
                  <c:v>1.3854213203778869</c:v>
                </c:pt>
                <c:pt idx="71">
                  <c:v>5.8853330726463611</c:v>
                </c:pt>
                <c:pt idx="72">
                  <c:v>12.581433479378902</c:v>
                </c:pt>
                <c:pt idx="73">
                  <c:v>12.259796341476843</c:v>
                </c:pt>
                <c:pt idx="74">
                  <c:v>9.8541480675197022</c:v>
                </c:pt>
                <c:pt idx="75">
                  <c:v>9.6686401332793253</c:v>
                </c:pt>
                <c:pt idx="76">
                  <c:v>6.6982561280424022</c:v>
                </c:pt>
                <c:pt idx="77">
                  <c:v>11.627699676451769</c:v>
                </c:pt>
                <c:pt idx="78">
                  <c:v>17.663241534745879</c:v>
                </c:pt>
                <c:pt idx="79">
                  <c:v>12.924569093994293</c:v>
                </c:pt>
                <c:pt idx="80">
                  <c:v>9.5923379884182367</c:v>
                </c:pt>
                <c:pt idx="81">
                  <c:v>9.1932362684713667</c:v>
                </c:pt>
                <c:pt idx="82">
                  <c:v>12.240040219752558</c:v>
                </c:pt>
                <c:pt idx="83">
                  <c:v>7.6438001478593236</c:v>
                </c:pt>
                <c:pt idx="84">
                  <c:v>13.008616373607325</c:v>
                </c:pt>
                <c:pt idx="85">
                  <c:v>12.306941074646957</c:v>
                </c:pt>
                <c:pt idx="86">
                  <c:v>6.7406485234794218</c:v>
                </c:pt>
                <c:pt idx="87">
                  <c:v>7.9554647014397943</c:v>
                </c:pt>
                <c:pt idx="88">
                  <c:v>-1.2233582247140191</c:v>
                </c:pt>
                <c:pt idx="89">
                  <c:v>-5.9011162680432108</c:v>
                </c:pt>
                <c:pt idx="90">
                  <c:v>-5.3825847649971621</c:v>
                </c:pt>
                <c:pt idx="91">
                  <c:v>-4.5542669195978078</c:v>
                </c:pt>
                <c:pt idx="92">
                  <c:v>0.56806621214791164</c:v>
                </c:pt>
                <c:pt idx="93">
                  <c:v>-2.3486572880015189</c:v>
                </c:pt>
                <c:pt idx="94">
                  <c:v>-1.3262774396251586</c:v>
                </c:pt>
                <c:pt idx="95">
                  <c:v>1.7593315736509965</c:v>
                </c:pt>
                <c:pt idx="96">
                  <c:v>6.1127170983521211</c:v>
                </c:pt>
                <c:pt idx="97">
                  <c:v>1.1701802740905549</c:v>
                </c:pt>
                <c:pt idx="98">
                  <c:v>4.3772653567467614</c:v>
                </c:pt>
                <c:pt idx="99">
                  <c:v>0.2377839180454373</c:v>
                </c:pt>
                <c:pt idx="100">
                  <c:v>4.4985089494463466</c:v>
                </c:pt>
                <c:pt idx="101">
                  <c:v>8.3034370190418798</c:v>
                </c:pt>
                <c:pt idx="102">
                  <c:v>9.194113941786398</c:v>
                </c:pt>
              </c:numCache>
            </c:numRef>
          </c:val>
          <c:smooth val="0"/>
        </c:ser>
        <c:dLbls>
          <c:showLegendKey val="0"/>
          <c:showVal val="0"/>
          <c:showCatName val="0"/>
          <c:showSerName val="0"/>
          <c:showPercent val="0"/>
          <c:showBubbleSize val="0"/>
        </c:dLbls>
        <c:marker val="1"/>
        <c:smooth val="0"/>
        <c:axId val="104390656"/>
        <c:axId val="104392192"/>
      </c:lineChart>
      <c:lineChart>
        <c:grouping val="standard"/>
        <c:varyColors val="0"/>
        <c:ser>
          <c:idx val="2"/>
          <c:order val="0"/>
          <c:tx>
            <c:strRef>
              <c:f>'Base gráficos 2'!$E$2</c:f>
              <c:strCache>
                <c:ptCount val="1"/>
              </c:strCache>
            </c:strRef>
          </c:tx>
          <c:spPr>
            <a:ln w="19050">
              <a:solidFill>
                <a:srgbClr val="9BBB59">
                  <a:lumMod val="75000"/>
                </a:srgbClr>
              </a:solidFill>
              <a:prstDash val="dash"/>
            </a:ln>
          </c:spPr>
          <c:marker>
            <c:symbol val="none"/>
          </c:marker>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cat>
            <c:numRef>
              <c:f>'Base original'!$A$83:$A$201</c:f>
              <c:numCache>
                <c:formatCode>mmm</c:formatCode>
                <c:ptCount val="119"/>
                <c:pt idx="0" formatCode="yy">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formatCode="yy">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formatCode="yy">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formatCode="yy">
                  <c:v>42005</c:v>
                </c:pt>
                <c:pt idx="37">
                  <c:v>42036</c:v>
                </c:pt>
                <c:pt idx="38">
                  <c:v>42064</c:v>
                </c:pt>
                <c:pt idx="39">
                  <c:v>42095</c:v>
                </c:pt>
                <c:pt idx="40">
                  <c:v>42125</c:v>
                </c:pt>
                <c:pt idx="41">
                  <c:v>42156</c:v>
                </c:pt>
                <c:pt idx="42">
                  <c:v>42186</c:v>
                </c:pt>
              </c:numCache>
            </c:numRef>
          </c:cat>
          <c:val>
            <c:numRef>
              <c:f>'Base gráficos 2'!$E$19:$E$200</c:f>
              <c:numCache>
                <c:formatCode>0.0</c:formatCode>
                <c:ptCount val="182"/>
                <c:pt idx="0">
                  <c:v>3.0122496390157352</c:v>
                </c:pt>
                <c:pt idx="1">
                  <c:v>0.63375086458216856</c:v>
                </c:pt>
                <c:pt idx="2">
                  <c:v>-0.13655868500590884</c:v>
                </c:pt>
                <c:pt idx="3">
                  <c:v>3.3801627276561135</c:v>
                </c:pt>
                <c:pt idx="4">
                  <c:v>3.4256194562850055</c:v>
                </c:pt>
                <c:pt idx="5">
                  <c:v>-0.607093212956201</c:v>
                </c:pt>
                <c:pt idx="6">
                  <c:v>-0.45076696773908509</c:v>
                </c:pt>
                <c:pt idx="7">
                  <c:v>1.8390293126349775</c:v>
                </c:pt>
                <c:pt idx="8">
                  <c:v>-0.91665068392455851</c:v>
                </c:pt>
                <c:pt idx="9">
                  <c:v>-1.3752500557352931</c:v>
                </c:pt>
                <c:pt idx="10">
                  <c:v>5.8404716961139229</c:v>
                </c:pt>
                <c:pt idx="11">
                  <c:v>-2.5346114230774077</c:v>
                </c:pt>
                <c:pt idx="12">
                  <c:v>-5.6887016513796738</c:v>
                </c:pt>
                <c:pt idx="13">
                  <c:v>1.976586455426002</c:v>
                </c:pt>
                <c:pt idx="14">
                  <c:v>-0.8733343105069622</c:v>
                </c:pt>
                <c:pt idx="15">
                  <c:v>12.964812308278397</c:v>
                </c:pt>
                <c:pt idx="16">
                  <c:v>8.8745541883111372</c:v>
                </c:pt>
                <c:pt idx="17">
                  <c:v>10.790129445247217</c:v>
                </c:pt>
                <c:pt idx="18">
                  <c:v>-4.6229316022729279</c:v>
                </c:pt>
                <c:pt idx="19">
                  <c:v>0.18338904211276486</c:v>
                </c:pt>
                <c:pt idx="20">
                  <c:v>8.3808506439507795</c:v>
                </c:pt>
                <c:pt idx="21">
                  <c:v>16.443040405320758</c:v>
                </c:pt>
                <c:pt idx="22">
                  <c:v>-0.8365400227124411</c:v>
                </c:pt>
                <c:pt idx="23">
                  <c:v>-6.734408667426834</c:v>
                </c:pt>
                <c:pt idx="24">
                  <c:v>-4.3349290047919595</c:v>
                </c:pt>
                <c:pt idx="25">
                  <c:v>-5.6127184751608894</c:v>
                </c:pt>
                <c:pt idx="26">
                  <c:v>-4.7318511599974613</c:v>
                </c:pt>
                <c:pt idx="27">
                  <c:v>-4.9752944797151315</c:v>
                </c:pt>
                <c:pt idx="28">
                  <c:v>-3.3680001824803583</c:v>
                </c:pt>
                <c:pt idx="29">
                  <c:v>-12.608114342021707</c:v>
                </c:pt>
                <c:pt idx="30">
                  <c:v>-0.75530721664864586</c:v>
                </c:pt>
                <c:pt idx="31">
                  <c:v>0.49556185786090623</c:v>
                </c:pt>
                <c:pt idx="32">
                  <c:v>-2.65191682410385</c:v>
                </c:pt>
                <c:pt idx="33">
                  <c:v>-0.41221365530226706</c:v>
                </c:pt>
                <c:pt idx="34">
                  <c:v>-7.7677641931656751</c:v>
                </c:pt>
                <c:pt idx="35">
                  <c:v>-4.0480142060104924</c:v>
                </c:pt>
                <c:pt idx="36">
                  <c:v>13.441743411951038</c:v>
                </c:pt>
                <c:pt idx="37">
                  <c:v>-2.428819986093572</c:v>
                </c:pt>
                <c:pt idx="38">
                  <c:v>0.45754611460606043</c:v>
                </c:pt>
                <c:pt idx="39">
                  <c:v>3.9829360258877102</c:v>
                </c:pt>
                <c:pt idx="40">
                  <c:v>5.391812217300469</c:v>
                </c:pt>
                <c:pt idx="41">
                  <c:v>3.8652358934981237</c:v>
                </c:pt>
                <c:pt idx="42">
                  <c:v>-4.7500492651361412</c:v>
                </c:pt>
                <c:pt idx="43">
                  <c:v>-1.2209438594606468</c:v>
                </c:pt>
                <c:pt idx="44">
                  <c:v>-3.3715352110430956</c:v>
                </c:pt>
                <c:pt idx="45">
                  <c:v>7.2706410448771095</c:v>
                </c:pt>
                <c:pt idx="46">
                  <c:v>2.0436397484765649</c:v>
                </c:pt>
                <c:pt idx="47">
                  <c:v>-9.2790684123541638</c:v>
                </c:pt>
                <c:pt idx="48">
                  <c:v>13.753265366779004</c:v>
                </c:pt>
                <c:pt idx="49">
                  <c:v>2.859537257017692</c:v>
                </c:pt>
                <c:pt idx="50">
                  <c:v>4.6970983753661386</c:v>
                </c:pt>
                <c:pt idx="51">
                  <c:v>1.0037058904905081</c:v>
                </c:pt>
                <c:pt idx="52">
                  <c:v>6.605306873480373</c:v>
                </c:pt>
                <c:pt idx="53">
                  <c:v>-2.3552839952673708</c:v>
                </c:pt>
                <c:pt idx="54">
                  <c:v>2.3340814059989157</c:v>
                </c:pt>
                <c:pt idx="55">
                  <c:v>3.6642499476256631</c:v>
                </c:pt>
                <c:pt idx="56">
                  <c:v>13.30657223236733</c:v>
                </c:pt>
                <c:pt idx="57">
                  <c:v>-5.3620527882431901</c:v>
                </c:pt>
                <c:pt idx="58">
                  <c:v>4.0979586271443935</c:v>
                </c:pt>
                <c:pt idx="59">
                  <c:v>-5.6367758450836476</c:v>
                </c:pt>
                <c:pt idx="60">
                  <c:v>-7.2341764668666713</c:v>
                </c:pt>
                <c:pt idx="61">
                  <c:v>1.4241266826102219</c:v>
                </c:pt>
                <c:pt idx="62">
                  <c:v>4.5184749696174151</c:v>
                </c:pt>
                <c:pt idx="63">
                  <c:v>3.0085275709746782</c:v>
                </c:pt>
                <c:pt idx="64">
                  <c:v>11.316102829313365</c:v>
                </c:pt>
                <c:pt idx="65">
                  <c:v>-3.0233351994990727</c:v>
                </c:pt>
                <c:pt idx="66">
                  <c:v>-2.3404905628513006</c:v>
                </c:pt>
                <c:pt idx="67">
                  <c:v>3.1947785259950621</c:v>
                </c:pt>
                <c:pt idx="68">
                  <c:v>-2.0728038188582332</c:v>
                </c:pt>
                <c:pt idx="69">
                  <c:v>-0.66581483275255948</c:v>
                </c:pt>
                <c:pt idx="70">
                  <c:v>0.22536845684439299</c:v>
                </c:pt>
                <c:pt idx="71">
                  <c:v>-1.4485387610276206</c:v>
                </c:pt>
                <c:pt idx="72">
                  <c:v>-1.3677429329142683</c:v>
                </c:pt>
                <c:pt idx="73">
                  <c:v>1.1343651756528175</c:v>
                </c:pt>
                <c:pt idx="74">
                  <c:v>2.2787177537529857</c:v>
                </c:pt>
                <c:pt idx="75">
                  <c:v>2.8345796637268847</c:v>
                </c:pt>
                <c:pt idx="76">
                  <c:v>8.3010971634487731</c:v>
                </c:pt>
                <c:pt idx="77">
                  <c:v>1.4569722768801086</c:v>
                </c:pt>
                <c:pt idx="78">
                  <c:v>2.939812254252459</c:v>
                </c:pt>
                <c:pt idx="79">
                  <c:v>-0.96120295685567214</c:v>
                </c:pt>
                <c:pt idx="80">
                  <c:v>-4.9624854161821474</c:v>
                </c:pt>
                <c:pt idx="81">
                  <c:v>-1.0275595028403472</c:v>
                </c:pt>
                <c:pt idx="82">
                  <c:v>3.0219432179598726</c:v>
                </c:pt>
                <c:pt idx="83">
                  <c:v>-5.4842302522578734</c:v>
                </c:pt>
                <c:pt idx="84">
                  <c:v>3.5479506079010719</c:v>
                </c:pt>
                <c:pt idx="85">
                  <c:v>0.50641760672421299</c:v>
                </c:pt>
                <c:pt idx="86">
                  <c:v>-2.7905438549064172</c:v>
                </c:pt>
                <c:pt idx="87">
                  <c:v>4.0049408406291462</c:v>
                </c:pt>
                <c:pt idx="88">
                  <c:v>-0.90711287316844391</c:v>
                </c:pt>
                <c:pt idx="89">
                  <c:v>-3.3477179777216151</c:v>
                </c:pt>
                <c:pt idx="90">
                  <c:v>3.5070616567376192</c:v>
                </c:pt>
                <c:pt idx="91">
                  <c:v>-9.4178606486664762E-2</c:v>
                </c:pt>
                <c:pt idx="92">
                  <c:v>0.1379396525987886</c:v>
                </c:pt>
                <c:pt idx="93">
                  <c:v>-3.8980058973871792</c:v>
                </c:pt>
                <c:pt idx="94">
                  <c:v>4.1005516196616014</c:v>
                </c:pt>
                <c:pt idx="95">
                  <c:v>-2.5286438665114304</c:v>
                </c:pt>
                <c:pt idx="96">
                  <c:v>7.9778553873230749</c:v>
                </c:pt>
                <c:pt idx="97">
                  <c:v>-4.1749880125044427</c:v>
                </c:pt>
                <c:pt idx="98">
                  <c:v>0.2909866499462197</c:v>
                </c:pt>
                <c:pt idx="99">
                  <c:v>-0.11977463904483443</c:v>
                </c:pt>
                <c:pt idx="100">
                  <c:v>3.3049469720519227</c:v>
                </c:pt>
                <c:pt idx="101">
                  <c:v>0.17151865593159243</c:v>
                </c:pt>
                <c:pt idx="102">
                  <c:v>4.3582936554279428</c:v>
                </c:pt>
              </c:numCache>
            </c:numRef>
          </c:val>
          <c:smooth val="0"/>
        </c:ser>
        <c:dLbls>
          <c:showLegendKey val="0"/>
          <c:showVal val="0"/>
          <c:showCatName val="0"/>
          <c:showSerName val="0"/>
          <c:showPercent val="0"/>
          <c:showBubbleSize val="0"/>
        </c:dLbls>
        <c:marker val="1"/>
        <c:smooth val="0"/>
        <c:axId val="229184256"/>
        <c:axId val="104393728"/>
      </c:lineChart>
      <c:dateAx>
        <c:axId val="104390656"/>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104392192"/>
        <c:crosses val="autoZero"/>
        <c:auto val="0"/>
        <c:lblOffset val="100"/>
        <c:baseTimeUnit val="months"/>
        <c:majorUnit val="4"/>
        <c:majorTimeUnit val="months"/>
      </c:dateAx>
      <c:valAx>
        <c:axId val="104392192"/>
        <c:scaling>
          <c:orientation val="minMax"/>
          <c:max val="30"/>
          <c:min val="-1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04390656"/>
        <c:crosses val="autoZero"/>
        <c:crossBetween val="midCat"/>
        <c:majorUnit val="10"/>
      </c:valAx>
      <c:valAx>
        <c:axId val="104393728"/>
        <c:scaling>
          <c:orientation val="minMax"/>
          <c:max val="16"/>
          <c:min val="-16"/>
        </c:scaling>
        <c:delete val="0"/>
        <c:axPos val="r"/>
        <c:numFmt formatCode="0" sourceLinked="0"/>
        <c:majorTickMark val="out"/>
        <c:minorTickMark val="none"/>
        <c:tickLblPos val="nextTo"/>
        <c:txPr>
          <a:bodyPr/>
          <a:lstStyle/>
          <a:p>
            <a:pPr>
              <a:defRPr sz="800"/>
            </a:pPr>
            <a:endParaRPr lang="es-CL"/>
          </a:p>
        </c:txPr>
        <c:crossAx val="229184256"/>
        <c:crosses val="max"/>
        <c:crossBetween val="between"/>
        <c:majorUnit val="8"/>
      </c:valAx>
      <c:dateAx>
        <c:axId val="229184256"/>
        <c:scaling>
          <c:orientation val="minMax"/>
        </c:scaling>
        <c:delete val="1"/>
        <c:axPos val="b"/>
        <c:numFmt formatCode="yy" sourceLinked="1"/>
        <c:majorTickMark val="out"/>
        <c:minorTickMark val="none"/>
        <c:tickLblPos val="none"/>
        <c:crossAx val="104393728"/>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1" l="0.70000000000000062" r="0.70000000000000062" t="0.750000000000010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70679716437326E-2"/>
          <c:y val="2.5135236473819544E-2"/>
          <c:w val="0.82510167537469559"/>
          <c:h val="0.89073744160358859"/>
        </c:manualLayout>
      </c:layout>
      <c:lineChart>
        <c:grouping val="standard"/>
        <c:varyColors val="0"/>
        <c:ser>
          <c:idx val="0"/>
          <c:order val="1"/>
          <c:tx>
            <c:v>variacion anual (eje der)</c:v>
          </c:tx>
          <c:spPr>
            <a:ln w="19050">
              <a:solidFill>
                <a:srgbClr val="002060"/>
              </a:solidFill>
              <a:prstDash val="solid"/>
            </a:ln>
          </c:spPr>
          <c:marker>
            <c:symbol val="none"/>
          </c:marker>
          <c:cat>
            <c:numRef>
              <c:f>'Base original'!$A$23:$A$201</c:f>
              <c:numCache>
                <c:formatCode>mmm</c:formatCode>
                <c:ptCount val="179"/>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1'!$D$19:$D$198</c:f>
              <c:numCache>
                <c:formatCode>0.0</c:formatCode>
                <c:ptCount val="180"/>
                <c:pt idx="0">
                  <c:v>17.295155089011118</c:v>
                </c:pt>
                <c:pt idx="1">
                  <c:v>17.646439315981894</c:v>
                </c:pt>
                <c:pt idx="2">
                  <c:v>17.789927471159288</c:v>
                </c:pt>
                <c:pt idx="3">
                  <c:v>18.237454989643169</c:v>
                </c:pt>
                <c:pt idx="4">
                  <c:v>18.589736129834833</c:v>
                </c:pt>
                <c:pt idx="5">
                  <c:v>19.501132624459288</c:v>
                </c:pt>
                <c:pt idx="6">
                  <c:v>19.625362946297514</c:v>
                </c:pt>
                <c:pt idx="7">
                  <c:v>19.914026810454573</c:v>
                </c:pt>
                <c:pt idx="8">
                  <c:v>21.368938626626814</c:v>
                </c:pt>
                <c:pt idx="9">
                  <c:v>22.668910501435846</c:v>
                </c:pt>
                <c:pt idx="10">
                  <c:v>23.25184645539278</c:v>
                </c:pt>
                <c:pt idx="11">
                  <c:v>24.371381241764766</c:v>
                </c:pt>
                <c:pt idx="12">
                  <c:v>25.460520312908045</c:v>
                </c:pt>
                <c:pt idx="13">
                  <c:v>25.151657909401564</c:v>
                </c:pt>
                <c:pt idx="14">
                  <c:v>25.072411031963554</c:v>
                </c:pt>
                <c:pt idx="15">
                  <c:v>25.823273661464825</c:v>
                </c:pt>
                <c:pt idx="16">
                  <c:v>25.070389970006033</c:v>
                </c:pt>
                <c:pt idx="17">
                  <c:v>24.878763966050485</c:v>
                </c:pt>
                <c:pt idx="18">
                  <c:v>25.20579870004957</c:v>
                </c:pt>
                <c:pt idx="19">
                  <c:v>24.760985488975962</c:v>
                </c:pt>
                <c:pt idx="20">
                  <c:v>23.746253447441518</c:v>
                </c:pt>
                <c:pt idx="21">
                  <c:v>23.135581434273121</c:v>
                </c:pt>
                <c:pt idx="22">
                  <c:v>22.722753146790396</c:v>
                </c:pt>
                <c:pt idx="23">
                  <c:v>21.169572403209756</c:v>
                </c:pt>
                <c:pt idx="24">
                  <c:v>18.634299654171627</c:v>
                </c:pt>
                <c:pt idx="25">
                  <c:v>16.59682268912745</c:v>
                </c:pt>
                <c:pt idx="26">
                  <c:v>15.106332198349961</c:v>
                </c:pt>
                <c:pt idx="27">
                  <c:v>13.139920898412583</c:v>
                </c:pt>
                <c:pt idx="28">
                  <c:v>12.170297178094259</c:v>
                </c:pt>
                <c:pt idx="29">
                  <c:v>10.738033433344469</c:v>
                </c:pt>
                <c:pt idx="30">
                  <c:v>9.2314420787089375</c:v>
                </c:pt>
                <c:pt idx="31">
                  <c:v>7.8153888356481218</c:v>
                </c:pt>
                <c:pt idx="32">
                  <c:v>6.790161494633324</c:v>
                </c:pt>
                <c:pt idx="33">
                  <c:v>6.6654999428540833</c:v>
                </c:pt>
                <c:pt idx="34">
                  <c:v>6.8865164757758066</c:v>
                </c:pt>
                <c:pt idx="35">
                  <c:v>7.1319000877443841</c:v>
                </c:pt>
                <c:pt idx="36">
                  <c:v>7.4818988417938499</c:v>
                </c:pt>
                <c:pt idx="37">
                  <c:v>8.937570740927697</c:v>
                </c:pt>
                <c:pt idx="38">
                  <c:v>9.4825979533006404</c:v>
                </c:pt>
                <c:pt idx="39">
                  <c:v>9.8934363733884823</c:v>
                </c:pt>
                <c:pt idx="40">
                  <c:v>10.698265960912764</c:v>
                </c:pt>
                <c:pt idx="41">
                  <c:v>11.283072227321213</c:v>
                </c:pt>
                <c:pt idx="42">
                  <c:v>11.193379609157134</c:v>
                </c:pt>
                <c:pt idx="43">
                  <c:v>11.926454941377386</c:v>
                </c:pt>
                <c:pt idx="44">
                  <c:v>12.136183492239965</c:v>
                </c:pt>
                <c:pt idx="45">
                  <c:v>11.82372393152022</c:v>
                </c:pt>
                <c:pt idx="46">
                  <c:v>11.288977093021018</c:v>
                </c:pt>
                <c:pt idx="47">
                  <c:v>11.732182242389968</c:v>
                </c:pt>
                <c:pt idx="48">
                  <c:v>12.10419442552633</c:v>
                </c:pt>
                <c:pt idx="49">
                  <c:v>12.243384170295471</c:v>
                </c:pt>
                <c:pt idx="50">
                  <c:v>12.639898219269341</c:v>
                </c:pt>
                <c:pt idx="51">
                  <c:v>13.169709934082704</c:v>
                </c:pt>
                <c:pt idx="52">
                  <c:v>12.939603793113434</c:v>
                </c:pt>
                <c:pt idx="53">
                  <c:v>12.676304603767093</c:v>
                </c:pt>
                <c:pt idx="54">
                  <c:v>12.826064611698868</c:v>
                </c:pt>
                <c:pt idx="55">
                  <c:v>12.256788858208949</c:v>
                </c:pt>
                <c:pt idx="56">
                  <c:v>12.13321307685311</c:v>
                </c:pt>
                <c:pt idx="57">
                  <c:v>11.884133383645917</c:v>
                </c:pt>
                <c:pt idx="58">
                  <c:v>12.247254713659288</c:v>
                </c:pt>
                <c:pt idx="59">
                  <c:v>12.392925608811893</c:v>
                </c:pt>
                <c:pt idx="60">
                  <c:v>12.765775694553128</c:v>
                </c:pt>
                <c:pt idx="61">
                  <c:v>12.821499601797683</c:v>
                </c:pt>
                <c:pt idx="62">
                  <c:v>12.863688815859575</c:v>
                </c:pt>
                <c:pt idx="63">
                  <c:v>12.603150533748746</c:v>
                </c:pt>
                <c:pt idx="64">
                  <c:v>12.317496470118812</c:v>
                </c:pt>
                <c:pt idx="65">
                  <c:v>11.972170696872951</c:v>
                </c:pt>
                <c:pt idx="66">
                  <c:v>11.406169053728647</c:v>
                </c:pt>
                <c:pt idx="67">
                  <c:v>11.263214832546069</c:v>
                </c:pt>
                <c:pt idx="68">
                  <c:v>11.186938571416334</c:v>
                </c:pt>
                <c:pt idx="69">
                  <c:v>11.516184283929533</c:v>
                </c:pt>
                <c:pt idx="70">
                  <c:v>11.629699800585882</c:v>
                </c:pt>
                <c:pt idx="71">
                  <c:v>10.951721531361343</c:v>
                </c:pt>
                <c:pt idx="72">
                  <c:v>10.584707149563584</c:v>
                </c:pt>
                <c:pt idx="73">
                  <c:v>10.598185467217718</c:v>
                </c:pt>
                <c:pt idx="74">
                  <c:v>10.514497389348193</c:v>
                </c:pt>
                <c:pt idx="75">
                  <c:v>10.638889810491037</c:v>
                </c:pt>
                <c:pt idx="76">
                  <c:v>10.285565812562993</c:v>
                </c:pt>
                <c:pt idx="77">
                  <c:v>10.078986304374553</c:v>
                </c:pt>
                <c:pt idx="78">
                  <c:v>10.80702455788385</c:v>
                </c:pt>
                <c:pt idx="79">
                  <c:v>11.129304272929048</c:v>
                </c:pt>
                <c:pt idx="80">
                  <c:v>11.390851946324474</c:v>
                </c:pt>
                <c:pt idx="81">
                  <c:v>11.319330338618585</c:v>
                </c:pt>
                <c:pt idx="82">
                  <c:v>10.782447771735121</c:v>
                </c:pt>
                <c:pt idx="83">
                  <c:v>11.342144201315406</c:v>
                </c:pt>
                <c:pt idx="84">
                  <c:v>12.220495809732938</c:v>
                </c:pt>
                <c:pt idx="85">
                  <c:v>12.498940970695287</c:v>
                </c:pt>
                <c:pt idx="86">
                  <c:v>12.880964406179871</c:v>
                </c:pt>
                <c:pt idx="87">
                  <c:v>13.473467156097541</c:v>
                </c:pt>
                <c:pt idx="88">
                  <c:v>14.460377102131616</c:v>
                </c:pt>
                <c:pt idx="89">
                  <c:v>15.00664138254983</c:v>
                </c:pt>
                <c:pt idx="90">
                  <c:v>14.798262886551768</c:v>
                </c:pt>
                <c:pt idx="91">
                  <c:v>14.916275364476931</c:v>
                </c:pt>
                <c:pt idx="92">
                  <c:v>15.251453669224574</c:v>
                </c:pt>
                <c:pt idx="93">
                  <c:v>15.735572064263991</c:v>
                </c:pt>
                <c:pt idx="94">
                  <c:v>16.773846500890116</c:v>
                </c:pt>
                <c:pt idx="95">
                  <c:v>16.747055315979082</c:v>
                </c:pt>
                <c:pt idx="96">
                  <c:v>15.709729845180377</c:v>
                </c:pt>
                <c:pt idx="97">
                  <c:v>15.189970443244533</c:v>
                </c:pt>
                <c:pt idx="98">
                  <c:v>15.085529859651743</c:v>
                </c:pt>
                <c:pt idx="99">
                  <c:v>15.096306100914461</c:v>
                </c:pt>
                <c:pt idx="100">
                  <c:v>15.187539778684894</c:v>
                </c:pt>
                <c:pt idx="101">
                  <c:v>15.179103059860878</c:v>
                </c:pt>
                <c:pt idx="102">
                  <c:v>15.566916901211144</c:v>
                </c:pt>
              </c:numCache>
            </c:numRef>
          </c:val>
          <c:smooth val="0"/>
        </c:ser>
        <c:dLbls>
          <c:showLegendKey val="0"/>
          <c:showVal val="0"/>
          <c:showCatName val="0"/>
          <c:showSerName val="0"/>
          <c:showPercent val="0"/>
          <c:showBubbleSize val="0"/>
        </c:dLbls>
        <c:marker val="1"/>
        <c:smooth val="0"/>
        <c:axId val="229205888"/>
        <c:axId val="229207424"/>
      </c:lineChart>
      <c:lineChart>
        <c:grouping val="standard"/>
        <c:varyColors val="0"/>
        <c:ser>
          <c:idx val="2"/>
          <c:order val="0"/>
          <c:tx>
            <c:v>variacion mensual</c:v>
          </c:tx>
          <c:spPr>
            <a:ln w="19050">
              <a:solidFill>
                <a:srgbClr val="9BBB59">
                  <a:lumMod val="75000"/>
                </a:srgbClr>
              </a:solidFill>
              <a:prstDash val="dash"/>
            </a:ln>
          </c:spPr>
          <c:marker>
            <c:symbol val="none"/>
          </c:marker>
          <c:cat>
            <c:numRef>
              <c:f>'Base original'!$A$23:$A$201</c:f>
              <c:numCache>
                <c:formatCode>mmm</c:formatCode>
                <c:ptCount val="179"/>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2'!$D$19:$D$200</c:f>
              <c:numCache>
                <c:formatCode>0.0</c:formatCode>
                <c:ptCount val="182"/>
                <c:pt idx="0">
                  <c:v>1.1975595460214947</c:v>
                </c:pt>
                <c:pt idx="1">
                  <c:v>1.2926662202686714</c:v>
                </c:pt>
                <c:pt idx="2">
                  <c:v>1.5085584888562096</c:v>
                </c:pt>
                <c:pt idx="3">
                  <c:v>1.3759430920658531</c:v>
                </c:pt>
                <c:pt idx="4">
                  <c:v>1.9763241389287174</c:v>
                </c:pt>
                <c:pt idx="5">
                  <c:v>2.3430497867090736</c:v>
                </c:pt>
                <c:pt idx="6">
                  <c:v>1.9659542771129708</c:v>
                </c:pt>
                <c:pt idx="7">
                  <c:v>2.3630355184937031</c:v>
                </c:pt>
                <c:pt idx="8">
                  <c:v>2.5112831868569145</c:v>
                </c:pt>
                <c:pt idx="9">
                  <c:v>2.0583320781936862</c:v>
                </c:pt>
                <c:pt idx="10">
                  <c:v>1.5381037889236922</c:v>
                </c:pt>
                <c:pt idx="11">
                  <c:v>1.8895420835969787</c:v>
                </c:pt>
                <c:pt idx="12">
                  <c:v>2.0837619416647897</c:v>
                </c:pt>
                <c:pt idx="13">
                  <c:v>1.0433009516698917</c:v>
                </c:pt>
                <c:pt idx="14">
                  <c:v>1.4442825821055152</c:v>
                </c:pt>
                <c:pt idx="15">
                  <c:v>1.9845457932549095</c:v>
                </c:pt>
                <c:pt idx="16">
                  <c:v>1.3661324857876025</c:v>
                </c:pt>
                <c:pt idx="17">
                  <c:v>2.1862453690691126</c:v>
                </c:pt>
                <c:pt idx="18">
                  <c:v>2.2329845365015331</c:v>
                </c:pt>
                <c:pt idx="19">
                  <c:v>1.9993748015224071</c:v>
                </c:pt>
                <c:pt idx="20">
                  <c:v>1.6775170598836127</c:v>
                </c:pt>
                <c:pt idx="21">
                  <c:v>1.5546871970395983</c:v>
                </c:pt>
                <c:pt idx="22">
                  <c:v>1.197683895557617</c:v>
                </c:pt>
                <c:pt idx="23">
                  <c:v>0.60002672740868945</c:v>
                </c:pt>
                <c:pt idx="24">
                  <c:v>-5.2171813294492608E-2</c:v>
                </c:pt>
                <c:pt idx="25">
                  <c:v>-0.69206056486612511</c:v>
                </c:pt>
                <c:pt idx="26">
                  <c:v>0.14749133989894858</c:v>
                </c:pt>
                <c:pt idx="27">
                  <c:v>0.24229965060776237</c:v>
                </c:pt>
                <c:pt idx="28">
                  <c:v>0.49741165131398191</c:v>
                </c:pt>
                <c:pt idx="29">
                  <c:v>0.88146453014658732</c:v>
                </c:pt>
                <c:pt idx="30">
                  <c:v>0.84210440357961147</c:v>
                </c:pt>
                <c:pt idx="31">
                  <c:v>0.67707654445288767</c:v>
                </c:pt>
                <c:pt idx="32">
                  <c:v>0.71065535691097637</c:v>
                </c:pt>
                <c:pt idx="33">
                  <c:v>1.4361372789642957</c:v>
                </c:pt>
                <c:pt idx="34">
                  <c:v>1.4073708256923538</c:v>
                </c:pt>
                <c:pt idx="35">
                  <c:v>0.83097819571760567</c:v>
                </c:pt>
                <c:pt idx="36">
                  <c:v>0.27435665587898939</c:v>
                </c:pt>
                <c:pt idx="37">
                  <c:v>0.6529080145352566</c:v>
                </c:pt>
                <c:pt idx="38">
                  <c:v>0.64854077270611299</c:v>
                </c:pt>
                <c:pt idx="39">
                  <c:v>0.61846343174121898</c:v>
                </c:pt>
                <c:pt idx="40">
                  <c:v>1.2334273137213785</c:v>
                </c:pt>
                <c:pt idx="41">
                  <c:v>1.4144097584171078</c:v>
                </c:pt>
                <c:pt idx="42">
                  <c:v>0.76082706117612986</c:v>
                </c:pt>
                <c:pt idx="43">
                  <c:v>1.3408200298492829</c:v>
                </c:pt>
                <c:pt idx="44">
                  <c:v>0.89936766639570465</c:v>
                </c:pt>
                <c:pt idx="45">
                  <c:v>1.1534926418076594</c:v>
                </c:pt>
                <c:pt idx="46">
                  <c:v>0.92243552714367638</c:v>
                </c:pt>
                <c:pt idx="47">
                  <c:v>1.232534665365975</c:v>
                </c:pt>
                <c:pt idx="48">
                  <c:v>0.60822002078867854</c:v>
                </c:pt>
                <c:pt idx="49">
                  <c:v>0.77787972187061882</c:v>
                </c:pt>
                <c:pt idx="50">
                  <c:v>1.0040945607542966</c:v>
                </c:pt>
                <c:pt idx="51">
                  <c:v>1.091731265745139</c:v>
                </c:pt>
                <c:pt idx="52">
                  <c:v>1.0275910231642911</c:v>
                </c:pt>
                <c:pt idx="53">
                  <c:v>1.1779795693548181</c:v>
                </c:pt>
                <c:pt idx="54">
                  <c:v>0.89475000365241897</c:v>
                </c:pt>
                <c:pt idx="55">
                  <c:v>0.82949428361922628</c:v>
                </c:pt>
                <c:pt idx="56">
                  <c:v>0.78829448922301992</c:v>
                </c:pt>
                <c:pt idx="57">
                  <c:v>0.92880202407971524</c:v>
                </c:pt>
                <c:pt idx="58">
                  <c:v>1.2499805320385491</c:v>
                </c:pt>
                <c:pt idx="59">
                  <c:v>1.3639110093210007</c:v>
                </c:pt>
                <c:pt idx="60">
                  <c:v>0.94197575548309942</c:v>
                </c:pt>
                <c:pt idx="61">
                  <c:v>0.82767973599135303</c:v>
                </c:pt>
                <c:pt idx="62">
                  <c:v>1.0418646966024596</c:v>
                </c:pt>
                <c:pt idx="63">
                  <c:v>0.85836776083117172</c:v>
                </c:pt>
                <c:pt idx="64">
                  <c:v>0.77130208473126061</c:v>
                </c:pt>
                <c:pt idx="65">
                  <c:v>0.86690279923166713</c:v>
                </c:pt>
                <c:pt idx="66">
                  <c:v>0.38474297305461391</c:v>
                </c:pt>
                <c:pt idx="67">
                  <c:v>0.70011184501659329</c:v>
                </c:pt>
                <c:pt idx="68">
                  <c:v>0.71919928753530371</c:v>
                </c:pt>
                <c:pt idx="69">
                  <c:v>1.2276714395207762</c:v>
                </c:pt>
                <c:pt idx="70">
                  <c:v>1.3530457859776419</c:v>
                </c:pt>
                <c:pt idx="71">
                  <c:v>0.74828157494384584</c:v>
                </c:pt>
                <c:pt idx="72">
                  <c:v>0.60807235751849475</c:v>
                </c:pt>
                <c:pt idx="73">
                  <c:v>0.8399688447735798</c:v>
                </c:pt>
                <c:pt idx="74">
                  <c:v>0.9654077510830632</c:v>
                </c:pt>
                <c:pt idx="75">
                  <c:v>0.97189147812308363</c:v>
                </c:pt>
                <c:pt idx="76">
                  <c:v>0.44949011255783944</c:v>
                </c:pt>
                <c:pt idx="77">
                  <c:v>0.6779656974519952</c:v>
                </c:pt>
                <c:pt idx="78">
                  <c:v>1.0486656290191547</c:v>
                </c:pt>
                <c:pt idx="79">
                  <c:v>0.99299583391456281</c:v>
                </c:pt>
                <c:pt idx="80">
                  <c:v>0.95624632397861831</c:v>
                </c:pt>
                <c:pt idx="81">
                  <c:v>1.1626753857230767</c:v>
                </c:pt>
                <c:pt idx="82">
                  <c:v>0.8642296637685547</c:v>
                </c:pt>
                <c:pt idx="83">
                  <c:v>1.2572832680643415</c:v>
                </c:pt>
                <c:pt idx="84">
                  <c:v>1.4017454344015476</c:v>
                </c:pt>
                <c:pt idx="85">
                  <c:v>1.0901762703763325</c:v>
                </c:pt>
                <c:pt idx="86">
                  <c:v>1.3082656624674911</c:v>
                </c:pt>
                <c:pt idx="87">
                  <c:v>1.5018844993547305</c:v>
                </c:pt>
                <c:pt idx="88">
                  <c:v>1.3231269489978814</c:v>
                </c:pt>
                <c:pt idx="89">
                  <c:v>1.1584531628795958</c:v>
                </c:pt>
                <c:pt idx="90">
                  <c:v>0.86557734200147252</c:v>
                </c:pt>
                <c:pt idx="91">
                  <c:v>1.0968165137032742</c:v>
                </c:pt>
                <c:pt idx="92">
                  <c:v>1.2507071685303117</c:v>
                </c:pt>
                <c:pt idx="93">
                  <c:v>1.5876132974494368</c:v>
                </c:pt>
                <c:pt idx="94">
                  <c:v>1.7690919231586832</c:v>
                </c:pt>
                <c:pt idx="95">
                  <c:v>1.2340520165391951</c:v>
                </c:pt>
                <c:pt idx="96">
                  <c:v>0.50076670703356285</c:v>
                </c:pt>
                <c:pt idx="97">
                  <c:v>0.63608680330918332</c:v>
                </c:pt>
                <c:pt idx="98">
                  <c:v>1.2164113599804978</c:v>
                </c:pt>
                <c:pt idx="99">
                  <c:v>1.5113888114721732</c:v>
                </c:pt>
                <c:pt idx="100">
                  <c:v>1.4034430062886543</c:v>
                </c:pt>
                <c:pt idx="101">
                  <c:v>1.1510439810562048</c:v>
                </c:pt>
                <c:pt idx="102">
                  <c:v>1.2051968213152122</c:v>
                </c:pt>
              </c:numCache>
            </c:numRef>
          </c:val>
          <c:smooth val="0"/>
        </c:ser>
        <c:dLbls>
          <c:showLegendKey val="0"/>
          <c:showVal val="0"/>
          <c:showCatName val="0"/>
          <c:showSerName val="0"/>
          <c:showPercent val="0"/>
          <c:showBubbleSize val="0"/>
        </c:dLbls>
        <c:marker val="1"/>
        <c:smooth val="0"/>
        <c:axId val="229214848"/>
        <c:axId val="229213312"/>
      </c:lineChart>
      <c:dateAx>
        <c:axId val="229205888"/>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29207424"/>
        <c:crosses val="autoZero"/>
        <c:auto val="0"/>
        <c:lblOffset val="100"/>
        <c:baseTimeUnit val="months"/>
        <c:majorUnit val="4"/>
        <c:majorTimeUnit val="months"/>
      </c:dateAx>
      <c:valAx>
        <c:axId val="229207424"/>
        <c:scaling>
          <c:orientation val="minMax"/>
          <c:max val="19"/>
          <c:min val="9"/>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9205888"/>
        <c:crosses val="autoZero"/>
        <c:crossBetween val="midCat"/>
        <c:majorUnit val="2"/>
      </c:valAx>
      <c:valAx>
        <c:axId val="229213312"/>
        <c:scaling>
          <c:orientation val="minMax"/>
          <c:max val="2"/>
          <c:min val="0"/>
        </c:scaling>
        <c:delete val="0"/>
        <c:axPos val="r"/>
        <c:numFmt formatCode="0.0" sourceLinked="1"/>
        <c:majorTickMark val="out"/>
        <c:minorTickMark val="none"/>
        <c:tickLblPos val="nextTo"/>
        <c:txPr>
          <a:bodyPr/>
          <a:lstStyle/>
          <a:p>
            <a:pPr>
              <a:defRPr sz="800"/>
            </a:pPr>
            <a:endParaRPr lang="es-CL"/>
          </a:p>
        </c:txPr>
        <c:crossAx val="229214848"/>
        <c:crosses val="max"/>
        <c:crossBetween val="between"/>
        <c:majorUnit val="0.5"/>
      </c:valAx>
      <c:dateAx>
        <c:axId val="229214848"/>
        <c:scaling>
          <c:orientation val="minMax"/>
        </c:scaling>
        <c:delete val="1"/>
        <c:axPos val="b"/>
        <c:numFmt formatCode="yy" sourceLinked="1"/>
        <c:majorTickMark val="out"/>
        <c:minorTickMark val="none"/>
        <c:tickLblPos val="none"/>
        <c:crossAx val="22921331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1976959669945338"/>
          <c:w val="0.91103282828282828"/>
          <c:h val="0.79827746404735922"/>
        </c:manualLayout>
      </c:layout>
      <c:barChart>
        <c:barDir val="col"/>
        <c:grouping val="stacked"/>
        <c:varyColors val="0"/>
        <c:ser>
          <c:idx val="0"/>
          <c:order val="0"/>
          <c:tx>
            <c:strRef>
              <c:f>'Base gráficos 1'!$R$3</c:f>
              <c:strCache>
                <c:ptCount val="1"/>
                <c:pt idx="0">
                  <c:v>Circulante</c:v>
                </c:pt>
              </c:strCache>
            </c:strRef>
          </c:tx>
          <c:spPr>
            <a:solidFill>
              <a:srgbClr val="0070C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1'!$R$19:$R$198</c:f>
              <c:numCache>
                <c:formatCode>0.0</c:formatCode>
                <c:ptCount val="180"/>
                <c:pt idx="0">
                  <c:v>3.3031697496690882</c:v>
                </c:pt>
                <c:pt idx="1">
                  <c:v>3.3835074545796613</c:v>
                </c:pt>
                <c:pt idx="2">
                  <c:v>3.4391653690769552</c:v>
                </c:pt>
                <c:pt idx="3">
                  <c:v>3.4295367048162806</c:v>
                </c:pt>
                <c:pt idx="4">
                  <c:v>3.4682516581075742</c:v>
                </c:pt>
                <c:pt idx="5">
                  <c:v>3.2128072494636766</c:v>
                </c:pt>
                <c:pt idx="6">
                  <c:v>3.2118967615758316</c:v>
                </c:pt>
                <c:pt idx="7">
                  <c:v>3.1994274983611106</c:v>
                </c:pt>
                <c:pt idx="8">
                  <c:v>3.1999878864811881</c:v>
                </c:pt>
                <c:pt idx="9">
                  <c:v>3.0686498974101917</c:v>
                </c:pt>
                <c:pt idx="10">
                  <c:v>3.0124808224453972</c:v>
                </c:pt>
                <c:pt idx="11">
                  <c:v>2.9393459780376587</c:v>
                </c:pt>
                <c:pt idx="12">
                  <c:v>2.8014454229977845</c:v>
                </c:pt>
                <c:pt idx="13">
                  <c:v>2.9155152784214113</c:v>
                </c:pt>
                <c:pt idx="14">
                  <c:v>2.980108317884298</c:v>
                </c:pt>
                <c:pt idx="15">
                  <c:v>2.6789505628019401</c:v>
                </c:pt>
                <c:pt idx="16">
                  <c:v>2.9981511585373219</c:v>
                </c:pt>
                <c:pt idx="17">
                  <c:v>2.9440908675994888</c:v>
                </c:pt>
                <c:pt idx="18">
                  <c:v>2.8781747711736227</c:v>
                </c:pt>
                <c:pt idx="19">
                  <c:v>2.8734466559593059</c:v>
                </c:pt>
                <c:pt idx="20">
                  <c:v>2.7175472568395662</c:v>
                </c:pt>
                <c:pt idx="21">
                  <c:v>3.1226573269835662</c:v>
                </c:pt>
                <c:pt idx="22">
                  <c:v>3.0290808479336606</c:v>
                </c:pt>
                <c:pt idx="23">
                  <c:v>2.7098157522724957</c:v>
                </c:pt>
                <c:pt idx="24">
                  <c:v>2.4970599764798118</c:v>
                </c:pt>
                <c:pt idx="25">
                  <c:v>2.1384688090737241</c:v>
                </c:pt>
                <c:pt idx="26">
                  <c:v>2.2827840858469375</c:v>
                </c:pt>
                <c:pt idx="27">
                  <c:v>2.4630493104847844</c:v>
                </c:pt>
                <c:pt idx="28">
                  <c:v>2.268516296260743</c:v>
                </c:pt>
                <c:pt idx="29">
                  <c:v>2.1979069368459214</c:v>
                </c:pt>
                <c:pt idx="30">
                  <c:v>2.3376179612674983</c:v>
                </c:pt>
                <c:pt idx="31">
                  <c:v>2.7209397080306483</c:v>
                </c:pt>
                <c:pt idx="32">
                  <c:v>2.9195648121805493</c:v>
                </c:pt>
                <c:pt idx="33">
                  <c:v>2.5469207507320091</c:v>
                </c:pt>
                <c:pt idx="34">
                  <c:v>2.4730618119578329</c:v>
                </c:pt>
                <c:pt idx="35">
                  <c:v>2.4954199744628869</c:v>
                </c:pt>
                <c:pt idx="36">
                  <c:v>2.7797410906926596</c:v>
                </c:pt>
                <c:pt idx="37">
                  <c:v>3.377249601336473</c:v>
                </c:pt>
                <c:pt idx="38">
                  <c:v>3.8515386422363203</c:v>
                </c:pt>
                <c:pt idx="39">
                  <c:v>4.1874431802529006</c:v>
                </c:pt>
                <c:pt idx="40">
                  <c:v>4.310808783956662</c:v>
                </c:pt>
                <c:pt idx="41">
                  <c:v>4.3444570720115721</c:v>
                </c:pt>
                <c:pt idx="42">
                  <c:v>4.4663943045284533</c:v>
                </c:pt>
                <c:pt idx="43">
                  <c:v>3.7878143034677656</c:v>
                </c:pt>
                <c:pt idx="44">
                  <c:v>3.6080797566965401</c:v>
                </c:pt>
                <c:pt idx="45">
                  <c:v>3.6802708964533992</c:v>
                </c:pt>
                <c:pt idx="46">
                  <c:v>3.6510744660131151</c:v>
                </c:pt>
                <c:pt idx="47">
                  <c:v>3.4241778433779362</c:v>
                </c:pt>
                <c:pt idx="48">
                  <c:v>3.2719673166094578</c:v>
                </c:pt>
                <c:pt idx="49">
                  <c:v>2.9979821274142382</c:v>
                </c:pt>
                <c:pt idx="50">
                  <c:v>2.142248692334225</c:v>
                </c:pt>
                <c:pt idx="51">
                  <c:v>1.961796592669077</c:v>
                </c:pt>
                <c:pt idx="52">
                  <c:v>1.7868313524017403</c:v>
                </c:pt>
                <c:pt idx="53">
                  <c:v>1.8273899650185359</c:v>
                </c:pt>
                <c:pt idx="54">
                  <c:v>1.8679062151294479</c:v>
                </c:pt>
                <c:pt idx="55">
                  <c:v>2.1394192627069319</c:v>
                </c:pt>
                <c:pt idx="56">
                  <c:v>2.1579929451459505</c:v>
                </c:pt>
                <c:pt idx="57">
                  <c:v>2.4383455239821323</c:v>
                </c:pt>
                <c:pt idx="58">
                  <c:v>2.7586476501977395</c:v>
                </c:pt>
                <c:pt idx="59">
                  <c:v>2.717722006283608</c:v>
                </c:pt>
                <c:pt idx="60">
                  <c:v>2.6733693641232827</c:v>
                </c:pt>
                <c:pt idx="61">
                  <c:v>2.7538871529826836</c:v>
                </c:pt>
                <c:pt idx="62">
                  <c:v>2.9290300439896422</c:v>
                </c:pt>
                <c:pt idx="63">
                  <c:v>2.9753642302855559</c:v>
                </c:pt>
                <c:pt idx="64">
                  <c:v>3.0108447178744826</c:v>
                </c:pt>
                <c:pt idx="65">
                  <c:v>2.9862752139821636</c:v>
                </c:pt>
                <c:pt idx="66">
                  <c:v>3.2749728505954492</c:v>
                </c:pt>
                <c:pt idx="67">
                  <c:v>3.2737055407694147</c:v>
                </c:pt>
                <c:pt idx="68">
                  <c:v>3.6184570544848906</c:v>
                </c:pt>
                <c:pt idx="69">
                  <c:v>3.0455845844662504</c:v>
                </c:pt>
                <c:pt idx="70">
                  <c:v>2.9673695734958128</c:v>
                </c:pt>
                <c:pt idx="71">
                  <c:v>3.06612212714683</c:v>
                </c:pt>
                <c:pt idx="72">
                  <c:v>2.9938235613165425</c:v>
                </c:pt>
                <c:pt idx="73">
                  <c:v>3.1076588863042045</c:v>
                </c:pt>
                <c:pt idx="74">
                  <c:v>3.1396678445679749</c:v>
                </c:pt>
                <c:pt idx="75">
                  <c:v>2.8651579520819395</c:v>
                </c:pt>
                <c:pt idx="76">
                  <c:v>3.1317613663531367</c:v>
                </c:pt>
                <c:pt idx="77">
                  <c:v>2.9669411335491698</c:v>
                </c:pt>
                <c:pt idx="78">
                  <c:v>2.8628964584054168</c:v>
                </c:pt>
                <c:pt idx="79">
                  <c:v>2.7381737871115992</c:v>
                </c:pt>
                <c:pt idx="80">
                  <c:v>3.0314610843228165</c:v>
                </c:pt>
                <c:pt idx="81">
                  <c:v>3.1478153330175429</c:v>
                </c:pt>
                <c:pt idx="82">
                  <c:v>2.9160652375559266</c:v>
                </c:pt>
                <c:pt idx="83">
                  <c:v>2.5213262133021344</c:v>
                </c:pt>
                <c:pt idx="84">
                  <c:v>2.7967112523580506</c:v>
                </c:pt>
                <c:pt idx="85">
                  <c:v>2.6155221573075371</c:v>
                </c:pt>
                <c:pt idx="86">
                  <c:v>2.4324611596303876</c:v>
                </c:pt>
                <c:pt idx="87">
                  <c:v>2.6006051832231369</c:v>
                </c:pt>
                <c:pt idx="88">
                  <c:v>2.1133466604262816</c:v>
                </c:pt>
                <c:pt idx="89">
                  <c:v>2.1854400017406381</c:v>
                </c:pt>
                <c:pt idx="90">
                  <c:v>2.0224960761482471</c:v>
                </c:pt>
                <c:pt idx="91">
                  <c:v>1.9798524884461466</c:v>
                </c:pt>
                <c:pt idx="92">
                  <c:v>1.5001860684838566</c:v>
                </c:pt>
                <c:pt idx="93">
                  <c:v>1.5074218116048668</c:v>
                </c:pt>
                <c:pt idx="94">
                  <c:v>1.8697332213398219</c:v>
                </c:pt>
                <c:pt idx="95">
                  <c:v>2.1137177174292625</c:v>
                </c:pt>
                <c:pt idx="96">
                  <c:v>1.7884133655867087</c:v>
                </c:pt>
                <c:pt idx="97">
                  <c:v>2.0926092380845498</c:v>
                </c:pt>
                <c:pt idx="98">
                  <c:v>2.2324104741300945</c:v>
                </c:pt>
                <c:pt idx="99">
                  <c:v>2.1033840857624111</c:v>
                </c:pt>
                <c:pt idx="100">
                  <c:v>2.4705950483932693</c:v>
                </c:pt>
                <c:pt idx="101">
                  <c:v>2.5456312065122622</c:v>
                </c:pt>
                <c:pt idx="102">
                  <c:v>2.454486067130889</c:v>
                </c:pt>
              </c:numCache>
            </c:numRef>
          </c:val>
        </c:ser>
        <c:ser>
          <c:idx val="1"/>
          <c:order val="1"/>
          <c:tx>
            <c:strRef>
              <c:f>'Base gráficos 1'!$S$3</c:f>
              <c:strCache>
                <c:ptCount val="1"/>
                <c:pt idx="0">
                  <c:v>Cuentas corrientes netas de canje</c:v>
                </c:pt>
              </c:strCache>
            </c:strRef>
          </c:tx>
          <c:spPr>
            <a:solidFill>
              <a:srgbClr val="FF5050"/>
            </a:solidFill>
            <a:ln>
              <a:noFill/>
            </a:ln>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1'!$S$19:$S$198</c:f>
              <c:numCache>
                <c:formatCode>0.0</c:formatCode>
                <c:ptCount val="180"/>
                <c:pt idx="0">
                  <c:v>8.9262124929232005</c:v>
                </c:pt>
                <c:pt idx="1">
                  <c:v>8.1326059366380612</c:v>
                </c:pt>
                <c:pt idx="2">
                  <c:v>8.104519856438392</c:v>
                </c:pt>
                <c:pt idx="3">
                  <c:v>8.7584789042243845</c:v>
                </c:pt>
                <c:pt idx="4">
                  <c:v>8.9988720710231416</c:v>
                </c:pt>
                <c:pt idx="5">
                  <c:v>7.7080526015684248</c:v>
                </c:pt>
                <c:pt idx="6">
                  <c:v>9.9683231558251002</c:v>
                </c:pt>
                <c:pt idx="7">
                  <c:v>9.7683092135676528</c:v>
                </c:pt>
                <c:pt idx="8">
                  <c:v>7.7284250028075601</c:v>
                </c:pt>
                <c:pt idx="9">
                  <c:v>9.2292068282951529</c:v>
                </c:pt>
                <c:pt idx="10">
                  <c:v>6.5400068893021315</c:v>
                </c:pt>
                <c:pt idx="11">
                  <c:v>7.9089618584312182</c:v>
                </c:pt>
                <c:pt idx="12">
                  <c:v>6.0161125764767256</c:v>
                </c:pt>
                <c:pt idx="13">
                  <c:v>6.1048464148201456</c:v>
                </c:pt>
                <c:pt idx="14">
                  <c:v>5.292339857610723</c:v>
                </c:pt>
                <c:pt idx="15">
                  <c:v>3.9841886336907435</c:v>
                </c:pt>
                <c:pt idx="16">
                  <c:v>5.1625002348349103</c:v>
                </c:pt>
                <c:pt idx="17">
                  <c:v>5.8656363998288796</c:v>
                </c:pt>
                <c:pt idx="18">
                  <c:v>2.9664563006429079</c:v>
                </c:pt>
                <c:pt idx="19">
                  <c:v>2.5304090906599326</c:v>
                </c:pt>
                <c:pt idx="20">
                  <c:v>3.2947470672383097</c:v>
                </c:pt>
                <c:pt idx="21">
                  <c:v>5.6660453993030018</c:v>
                </c:pt>
                <c:pt idx="22">
                  <c:v>5.5453390397218145</c:v>
                </c:pt>
                <c:pt idx="23">
                  <c:v>2.0157277903698398</c:v>
                </c:pt>
                <c:pt idx="24">
                  <c:v>1.2887103096824806</c:v>
                </c:pt>
                <c:pt idx="25">
                  <c:v>2.7410207939508582</c:v>
                </c:pt>
                <c:pt idx="26">
                  <c:v>5.4921448865042528</c:v>
                </c:pt>
                <c:pt idx="27">
                  <c:v>6.8407036718046195</c:v>
                </c:pt>
                <c:pt idx="28">
                  <c:v>6.2717803484855708</c:v>
                </c:pt>
                <c:pt idx="29">
                  <c:v>6.7271583522369838</c:v>
                </c:pt>
                <c:pt idx="30">
                  <c:v>9.5102660221299811</c:v>
                </c:pt>
                <c:pt idx="31">
                  <c:v>10.310354079918898</c:v>
                </c:pt>
                <c:pt idx="32">
                  <c:v>11.694936870297154</c:v>
                </c:pt>
                <c:pt idx="33">
                  <c:v>9.6606345701531247</c:v>
                </c:pt>
                <c:pt idx="34">
                  <c:v>11.490061072859536</c:v>
                </c:pt>
                <c:pt idx="35">
                  <c:v>15.139066229945049</c:v>
                </c:pt>
                <c:pt idx="36">
                  <c:v>17.136931775909527</c:v>
                </c:pt>
                <c:pt idx="37">
                  <c:v>16.217062798997652</c:v>
                </c:pt>
                <c:pt idx="38">
                  <c:v>16.228329809725153</c:v>
                </c:pt>
                <c:pt idx="39">
                  <c:v>15.274984618492702</c:v>
                </c:pt>
                <c:pt idx="40">
                  <c:v>15.732775733834464</c:v>
                </c:pt>
                <c:pt idx="41">
                  <c:v>15.555153769328776</c:v>
                </c:pt>
                <c:pt idx="42">
                  <c:v>14.246436020754684</c:v>
                </c:pt>
                <c:pt idx="43">
                  <c:v>13.516964300914182</c:v>
                </c:pt>
                <c:pt idx="44">
                  <c:v>10.728284027518013</c:v>
                </c:pt>
                <c:pt idx="45">
                  <c:v>10.667357949482341</c:v>
                </c:pt>
                <c:pt idx="46">
                  <c:v>11.084691293903788</c:v>
                </c:pt>
                <c:pt idx="47">
                  <c:v>7.2030483993644081</c:v>
                </c:pt>
                <c:pt idx="48">
                  <c:v>7.2238710660561471</c:v>
                </c:pt>
                <c:pt idx="49">
                  <c:v>9.6764197174978346</c:v>
                </c:pt>
                <c:pt idx="50">
                  <c:v>7.7748914091814614</c:v>
                </c:pt>
                <c:pt idx="51">
                  <c:v>7.9671824638267523</c:v>
                </c:pt>
                <c:pt idx="52">
                  <c:v>6.5264264703925035</c:v>
                </c:pt>
                <c:pt idx="53">
                  <c:v>7.2527802433039241</c:v>
                </c:pt>
                <c:pt idx="54">
                  <c:v>6.0236509015998321</c:v>
                </c:pt>
                <c:pt idx="55">
                  <c:v>7.2221928386311935</c:v>
                </c:pt>
                <c:pt idx="56">
                  <c:v>6.3519247482235057</c:v>
                </c:pt>
                <c:pt idx="57">
                  <c:v>8.0652469415496135</c:v>
                </c:pt>
                <c:pt idx="58">
                  <c:v>8.34956769893342</c:v>
                </c:pt>
                <c:pt idx="59">
                  <c:v>9.8948178871682764</c:v>
                </c:pt>
                <c:pt idx="60">
                  <c:v>9.0495453690729661</c:v>
                </c:pt>
                <c:pt idx="61">
                  <c:v>6.3080712391057272</c:v>
                </c:pt>
                <c:pt idx="62">
                  <c:v>6.882787882569497</c:v>
                </c:pt>
                <c:pt idx="63">
                  <c:v>7.7133760696868405</c:v>
                </c:pt>
                <c:pt idx="64">
                  <c:v>8.007081033806811</c:v>
                </c:pt>
                <c:pt idx="65">
                  <c:v>5.788435984916501</c:v>
                </c:pt>
                <c:pt idx="66">
                  <c:v>7.9588924270033816</c:v>
                </c:pt>
                <c:pt idx="67">
                  <c:v>4.9594180982337246</c:v>
                </c:pt>
                <c:pt idx="68">
                  <c:v>7.0103021651201516</c:v>
                </c:pt>
                <c:pt idx="69">
                  <c:v>4.5385092800567453</c:v>
                </c:pt>
                <c:pt idx="70">
                  <c:v>4.4419149847677071</c:v>
                </c:pt>
                <c:pt idx="71">
                  <c:v>4.5923838503867369</c:v>
                </c:pt>
                <c:pt idx="72">
                  <c:v>5.516718345456229</c:v>
                </c:pt>
                <c:pt idx="73">
                  <c:v>5.4944519623856243</c:v>
                </c:pt>
                <c:pt idx="74">
                  <c:v>5.392606462470944</c:v>
                </c:pt>
                <c:pt idx="75">
                  <c:v>4.3175264027059344</c:v>
                </c:pt>
                <c:pt idx="76">
                  <c:v>4.4123865670061599</c:v>
                </c:pt>
                <c:pt idx="77">
                  <c:v>5.5070927396242597</c:v>
                </c:pt>
                <c:pt idx="78">
                  <c:v>5.7899538588660038</c:v>
                </c:pt>
                <c:pt idx="79">
                  <c:v>7.0786175512168468</c:v>
                </c:pt>
                <c:pt idx="80">
                  <c:v>5.9122943791738596</c:v>
                </c:pt>
                <c:pt idx="81">
                  <c:v>5.988369772241775</c:v>
                </c:pt>
                <c:pt idx="82">
                  <c:v>6.1122806579716293</c:v>
                </c:pt>
                <c:pt idx="83">
                  <c:v>7.0635912616611494</c:v>
                </c:pt>
                <c:pt idx="84">
                  <c:v>5.1647165470963818</c:v>
                </c:pt>
                <c:pt idx="85">
                  <c:v>5.4072853768288915</c:v>
                </c:pt>
                <c:pt idx="86">
                  <c:v>4.9600919038599489</c:v>
                </c:pt>
                <c:pt idx="87">
                  <c:v>6.0662580291018884</c:v>
                </c:pt>
                <c:pt idx="88">
                  <c:v>4.7024584861737351</c:v>
                </c:pt>
                <c:pt idx="89">
                  <c:v>4.8749479276629843</c:v>
                </c:pt>
                <c:pt idx="90">
                  <c:v>4.5924064614630646</c:v>
                </c:pt>
                <c:pt idx="91">
                  <c:v>4.9829840262907394</c:v>
                </c:pt>
                <c:pt idx="92">
                  <c:v>5.6089542219314632</c:v>
                </c:pt>
                <c:pt idx="93">
                  <c:v>5.0377394734685739</c:v>
                </c:pt>
                <c:pt idx="94">
                  <c:v>8.4962840777331792</c:v>
                </c:pt>
                <c:pt idx="95">
                  <c:v>7.4177593026521951</c:v>
                </c:pt>
                <c:pt idx="96">
                  <c:v>7.4566137613215941</c:v>
                </c:pt>
                <c:pt idx="97">
                  <c:v>7.3701812315844837</c:v>
                </c:pt>
                <c:pt idx="98">
                  <c:v>7.5744632727643104</c:v>
                </c:pt>
                <c:pt idx="99">
                  <c:v>6.3593979933502665</c:v>
                </c:pt>
                <c:pt idx="100">
                  <c:v>7.9084599487585177</c:v>
                </c:pt>
                <c:pt idx="101">
                  <c:v>7.9497554856028545</c:v>
                </c:pt>
                <c:pt idx="102">
                  <c:v>8.2712760163957739</c:v>
                </c:pt>
              </c:numCache>
            </c:numRef>
          </c:val>
        </c:ser>
        <c:ser>
          <c:idx val="2"/>
          <c:order val="2"/>
          <c:tx>
            <c:strRef>
              <c:f>'Base gráficos 1'!$T$3</c:f>
              <c:strCache>
                <c:ptCount val="1"/>
                <c:pt idx="0">
                  <c:v>Depósitos y ahorros a la vista</c:v>
                </c:pt>
              </c:strCache>
            </c:strRef>
          </c:tx>
          <c:spPr>
            <a:solidFill>
              <a:srgbClr val="00B05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1'!$T$19:$T$198</c:f>
              <c:numCache>
                <c:formatCode>0.0</c:formatCode>
                <c:ptCount val="180"/>
                <c:pt idx="0">
                  <c:v>3.79475214349719</c:v>
                </c:pt>
                <c:pt idx="1">
                  <c:v>4.2630339225105232</c:v>
                </c:pt>
                <c:pt idx="2">
                  <c:v>4.9286303553759998</c:v>
                </c:pt>
                <c:pt idx="3">
                  <c:v>5.6128381740565176</c:v>
                </c:pt>
                <c:pt idx="4">
                  <c:v>5.1190822712435295</c:v>
                </c:pt>
                <c:pt idx="5">
                  <c:v>5.3284273992497919</c:v>
                </c:pt>
                <c:pt idx="6">
                  <c:v>5.6880481030303702</c:v>
                </c:pt>
                <c:pt idx="7">
                  <c:v>6.1486467074626328</c:v>
                </c:pt>
                <c:pt idx="8">
                  <c:v>7.7998442908102543</c:v>
                </c:pt>
                <c:pt idx="9">
                  <c:v>6.4533384326757597</c:v>
                </c:pt>
                <c:pt idx="10">
                  <c:v>12.097843343370696</c:v>
                </c:pt>
                <c:pt idx="11">
                  <c:v>7.2138683051791679</c:v>
                </c:pt>
                <c:pt idx="12">
                  <c:v>7.245541061137021</c:v>
                </c:pt>
                <c:pt idx="13">
                  <c:v>7.1975925258454465</c:v>
                </c:pt>
                <c:pt idx="14">
                  <c:v>6.7609855196571029</c:v>
                </c:pt>
                <c:pt idx="15">
                  <c:v>5.6231283472987048</c:v>
                </c:pt>
                <c:pt idx="16">
                  <c:v>6.9517765123092179</c:v>
                </c:pt>
                <c:pt idx="17">
                  <c:v>6.5750996118903</c:v>
                </c:pt>
                <c:pt idx="18">
                  <c:v>3.0055102114490291</c:v>
                </c:pt>
                <c:pt idx="19">
                  <c:v>4.9163236108294139</c:v>
                </c:pt>
                <c:pt idx="20">
                  <c:v>2.3207024599276003</c:v>
                </c:pt>
                <c:pt idx="21">
                  <c:v>4.547002520974579</c:v>
                </c:pt>
                <c:pt idx="22">
                  <c:v>-1.1321176608265318</c:v>
                </c:pt>
                <c:pt idx="23">
                  <c:v>1.9679481610765817</c:v>
                </c:pt>
                <c:pt idx="24">
                  <c:v>1.5915327322618571</c:v>
                </c:pt>
                <c:pt idx="25">
                  <c:v>-1.1539067422810381</c:v>
                </c:pt>
                <c:pt idx="26">
                  <c:v>-2.421374620113447</c:v>
                </c:pt>
                <c:pt idx="27">
                  <c:v>-1.4978270123647432</c:v>
                </c:pt>
                <c:pt idx="28">
                  <c:v>0.2716843469495453</c:v>
                </c:pt>
                <c:pt idx="29">
                  <c:v>1.7804380563868951</c:v>
                </c:pt>
                <c:pt idx="30">
                  <c:v>4.7536255188285814</c:v>
                </c:pt>
                <c:pt idx="31">
                  <c:v>3.7176900831784745</c:v>
                </c:pt>
                <c:pt idx="32">
                  <c:v>6.0274886445017808</c:v>
                </c:pt>
                <c:pt idx="33">
                  <c:v>6.2986607785724589</c:v>
                </c:pt>
                <c:pt idx="34">
                  <c:v>5.8719414945345632</c:v>
                </c:pt>
                <c:pt idx="35">
                  <c:v>5.230481689150432</c:v>
                </c:pt>
                <c:pt idx="36">
                  <c:v>8.2415742876274098</c:v>
                </c:pt>
                <c:pt idx="37">
                  <c:v>12.117472852912142</c:v>
                </c:pt>
                <c:pt idx="38">
                  <c:v>13.391590321822877</c:v>
                </c:pt>
                <c:pt idx="39">
                  <c:v>12.163787799480241</c:v>
                </c:pt>
                <c:pt idx="40">
                  <c:v>12.533636836858037</c:v>
                </c:pt>
                <c:pt idx="41">
                  <c:v>12.020869924578983</c:v>
                </c:pt>
                <c:pt idx="42">
                  <c:v>11.826205374842701</c:v>
                </c:pt>
                <c:pt idx="43">
                  <c:v>11.443455167600137</c:v>
                </c:pt>
                <c:pt idx="44">
                  <c:v>12.916551466163579</c:v>
                </c:pt>
                <c:pt idx="45">
                  <c:v>10.804264350869238</c:v>
                </c:pt>
                <c:pt idx="46">
                  <c:v>9.8195156787638727</c:v>
                </c:pt>
                <c:pt idx="47">
                  <c:v>10.656595703022047</c:v>
                </c:pt>
                <c:pt idx="48">
                  <c:v>9.1345142119050582</c:v>
                </c:pt>
                <c:pt idx="49">
                  <c:v>3.3374171230902325</c:v>
                </c:pt>
                <c:pt idx="50">
                  <c:v>2.9081923588671375</c:v>
                </c:pt>
                <c:pt idx="51">
                  <c:v>3.7987135302571535</c:v>
                </c:pt>
                <c:pt idx="52">
                  <c:v>2.0210826134987299</c:v>
                </c:pt>
                <c:pt idx="53">
                  <c:v>-4.3726831305800011E-2</c:v>
                </c:pt>
                <c:pt idx="54">
                  <c:v>-0.27599321241573532</c:v>
                </c:pt>
                <c:pt idx="55">
                  <c:v>-6.3468556619238642E-2</c:v>
                </c:pt>
                <c:pt idx="56">
                  <c:v>-1.0767598793517716</c:v>
                </c:pt>
                <c:pt idx="57">
                  <c:v>-0.99423910932746717</c:v>
                </c:pt>
                <c:pt idx="58">
                  <c:v>-1.6073650810197984</c:v>
                </c:pt>
                <c:pt idx="59">
                  <c:v>-0.79228084990127845</c:v>
                </c:pt>
                <c:pt idx="60">
                  <c:v>-1.3958291631030215</c:v>
                </c:pt>
                <c:pt idx="61">
                  <c:v>1.1144683468029934</c:v>
                </c:pt>
                <c:pt idx="62">
                  <c:v>1.6497238947992419</c:v>
                </c:pt>
                <c:pt idx="63">
                  <c:v>1.385688433579735</c:v>
                </c:pt>
                <c:pt idx="64">
                  <c:v>2.0054826743870513</c:v>
                </c:pt>
                <c:pt idx="65">
                  <c:v>1.5407015023642776</c:v>
                </c:pt>
                <c:pt idx="66">
                  <c:v>1.2893298238509843</c:v>
                </c:pt>
                <c:pt idx="67">
                  <c:v>-0.51409387853859412</c:v>
                </c:pt>
                <c:pt idx="68">
                  <c:v>0.23691410896978629</c:v>
                </c:pt>
                <c:pt idx="69">
                  <c:v>0.65977065847026972</c:v>
                </c:pt>
                <c:pt idx="70">
                  <c:v>1.3114051789794336</c:v>
                </c:pt>
                <c:pt idx="71">
                  <c:v>1.1665657917386216</c:v>
                </c:pt>
                <c:pt idx="72">
                  <c:v>2.0744969585689472</c:v>
                </c:pt>
                <c:pt idx="73">
                  <c:v>2.1091036914503891</c:v>
                </c:pt>
                <c:pt idx="74">
                  <c:v>3.0161499635231475</c:v>
                </c:pt>
                <c:pt idx="75">
                  <c:v>2.2435150266726915</c:v>
                </c:pt>
                <c:pt idx="76">
                  <c:v>1.1635420295497849</c:v>
                </c:pt>
                <c:pt idx="77">
                  <c:v>4.2418621933028469</c:v>
                </c:pt>
                <c:pt idx="78">
                  <c:v>5.0273538701420222</c:v>
                </c:pt>
                <c:pt idx="79">
                  <c:v>4.9899287459477737</c:v>
                </c:pt>
                <c:pt idx="80">
                  <c:v>4.2819685153559446</c:v>
                </c:pt>
                <c:pt idx="81">
                  <c:v>2.2649186249375228</c:v>
                </c:pt>
                <c:pt idx="82">
                  <c:v>4.82439831274396</c:v>
                </c:pt>
                <c:pt idx="83">
                  <c:v>3.239981231136233</c:v>
                </c:pt>
                <c:pt idx="84">
                  <c:v>3.1763343850785604</c:v>
                </c:pt>
                <c:pt idx="85">
                  <c:v>4.5692487292144062</c:v>
                </c:pt>
                <c:pt idx="86">
                  <c:v>3.885631762021835</c:v>
                </c:pt>
                <c:pt idx="87">
                  <c:v>4.3757423608548311</c:v>
                </c:pt>
                <c:pt idx="88">
                  <c:v>5.6769535349441504</c:v>
                </c:pt>
                <c:pt idx="89">
                  <c:v>4.2959495110856345</c:v>
                </c:pt>
                <c:pt idx="90">
                  <c:v>3.3691097617517602</c:v>
                </c:pt>
                <c:pt idx="91">
                  <c:v>3.6735668081053161</c:v>
                </c:pt>
                <c:pt idx="92">
                  <c:v>3.0594716403164006</c:v>
                </c:pt>
                <c:pt idx="93">
                  <c:v>5.3170101227320936</c:v>
                </c:pt>
                <c:pt idx="94">
                  <c:v>4.8171457544985596</c:v>
                </c:pt>
                <c:pt idx="95">
                  <c:v>5.7495543235488755</c:v>
                </c:pt>
                <c:pt idx="96">
                  <c:v>4.4485470218161609</c:v>
                </c:pt>
                <c:pt idx="97">
                  <c:v>5.1381626565615646</c:v>
                </c:pt>
                <c:pt idx="98">
                  <c:v>3.3269392649151577</c:v>
                </c:pt>
                <c:pt idx="99">
                  <c:v>3.7593310270735847</c:v>
                </c:pt>
                <c:pt idx="100">
                  <c:v>3.4088937818793372</c:v>
                </c:pt>
                <c:pt idx="101">
                  <c:v>4.2284440385949331</c:v>
                </c:pt>
                <c:pt idx="102">
                  <c:v>4.5075877456854103</c:v>
                </c:pt>
              </c:numCache>
            </c:numRef>
          </c:val>
        </c:ser>
        <c:dLbls>
          <c:showLegendKey val="0"/>
          <c:showVal val="0"/>
          <c:showCatName val="0"/>
          <c:showSerName val="0"/>
          <c:showPercent val="0"/>
          <c:showBubbleSize val="0"/>
        </c:dLbls>
        <c:gapWidth val="99"/>
        <c:overlap val="100"/>
        <c:axId val="229335808"/>
        <c:axId val="229337344"/>
      </c:barChart>
      <c:lineChart>
        <c:grouping val="standard"/>
        <c:varyColors val="0"/>
        <c:ser>
          <c:idx val="3"/>
          <c:order val="3"/>
          <c:tx>
            <c:strRef>
              <c:f>'Base gráficos 1'!$U$3</c:f>
              <c:strCache>
                <c:ptCount val="1"/>
                <c:pt idx="0">
                  <c:v>M1</c:v>
                </c:pt>
              </c:strCache>
            </c:strRef>
          </c:tx>
          <c:spPr>
            <a:ln w="19050">
              <a:solidFill>
                <a:schemeClr val="tx1"/>
              </a:solidFill>
            </a:ln>
          </c:spPr>
          <c:marker>
            <c:symbol val="none"/>
          </c:marker>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1'!$U$19:$U$198</c:f>
              <c:numCache>
                <c:formatCode>0.0</c:formatCode>
                <c:ptCount val="180"/>
                <c:pt idx="0">
                  <c:v>16.025190133512439</c:v>
                </c:pt>
                <c:pt idx="1">
                  <c:v>15.779147313728245</c:v>
                </c:pt>
                <c:pt idx="2">
                  <c:v>16.47218294821225</c:v>
                </c:pt>
                <c:pt idx="3">
                  <c:v>17.801901369719488</c:v>
                </c:pt>
                <c:pt idx="4">
                  <c:v>17.586725783312886</c:v>
                </c:pt>
                <c:pt idx="5">
                  <c:v>16.249031555315781</c:v>
                </c:pt>
                <c:pt idx="6">
                  <c:v>18.868918201961979</c:v>
                </c:pt>
                <c:pt idx="7">
                  <c:v>19.115991652758964</c:v>
                </c:pt>
                <c:pt idx="8">
                  <c:v>18.727878632636092</c:v>
                </c:pt>
                <c:pt idx="9">
                  <c:v>18.752099602561373</c:v>
                </c:pt>
                <c:pt idx="10">
                  <c:v>21.650331055118215</c:v>
                </c:pt>
                <c:pt idx="11">
                  <c:v>18.061476852359064</c:v>
                </c:pt>
                <c:pt idx="12">
                  <c:v>16.061506684000832</c:v>
                </c:pt>
                <c:pt idx="13">
                  <c:v>16.217839795410455</c:v>
                </c:pt>
                <c:pt idx="14">
                  <c:v>15.033092070201674</c:v>
                </c:pt>
                <c:pt idx="15">
                  <c:v>12.285822904693816</c:v>
                </c:pt>
                <c:pt idx="16">
                  <c:v>15.113311990062899</c:v>
                </c:pt>
                <c:pt idx="17">
                  <c:v>15.385926651775733</c:v>
                </c:pt>
                <c:pt idx="18">
                  <c:v>8.8510164409306924</c:v>
                </c:pt>
                <c:pt idx="19">
                  <c:v>10.319083040525356</c:v>
                </c:pt>
                <c:pt idx="20">
                  <c:v>8.3331030627406051</c:v>
                </c:pt>
                <c:pt idx="21">
                  <c:v>13.335052426914046</c:v>
                </c:pt>
                <c:pt idx="22">
                  <c:v>7.4419887655476629</c:v>
                </c:pt>
                <c:pt idx="23">
                  <c:v>6.692701957780173</c:v>
                </c:pt>
                <c:pt idx="24">
                  <c:v>5.3782830262641994</c:v>
                </c:pt>
                <c:pt idx="25">
                  <c:v>3.7255828607435575</c:v>
                </c:pt>
                <c:pt idx="26">
                  <c:v>5.3535543522377509</c:v>
                </c:pt>
                <c:pt idx="27">
                  <c:v>7.8049359983368731</c:v>
                </c:pt>
                <c:pt idx="28">
                  <c:v>8.8110209763356124</c:v>
                </c:pt>
                <c:pt idx="29">
                  <c:v>10.703597094874098</c:v>
                </c:pt>
                <c:pt idx="30">
                  <c:v>16.601509502226079</c:v>
                </c:pt>
                <c:pt idx="31">
                  <c:v>16.749977640195965</c:v>
                </c:pt>
                <c:pt idx="32">
                  <c:v>20.641990326979482</c:v>
                </c:pt>
                <c:pt idx="33">
                  <c:v>18.506216099457589</c:v>
                </c:pt>
                <c:pt idx="34">
                  <c:v>19.835064379351934</c:v>
                </c:pt>
                <c:pt idx="35">
                  <c:v>22.865893151242631</c:v>
                </c:pt>
                <c:pt idx="36">
                  <c:v>28.159177144557702</c:v>
                </c:pt>
                <c:pt idx="37">
                  <c:v>31.710836054370105</c:v>
                </c:pt>
                <c:pt idx="38">
                  <c:v>33.471458773784377</c:v>
                </c:pt>
                <c:pt idx="39">
                  <c:v>31.627133897168878</c:v>
                </c:pt>
                <c:pt idx="40">
                  <c:v>32.576339076961091</c:v>
                </c:pt>
                <c:pt idx="41">
                  <c:v>31.921341736405282</c:v>
                </c:pt>
                <c:pt idx="42">
                  <c:v>30.538173794625127</c:v>
                </c:pt>
                <c:pt idx="43">
                  <c:v>28.748233771982083</c:v>
                </c:pt>
                <c:pt idx="44">
                  <c:v>27.252915250378123</c:v>
                </c:pt>
                <c:pt idx="45">
                  <c:v>25.151893196804977</c:v>
                </c:pt>
                <c:pt idx="46">
                  <c:v>24.554469908459396</c:v>
                </c:pt>
                <c:pt idx="47">
                  <c:v>21.283821945764387</c:v>
                </c:pt>
                <c:pt idx="48">
                  <c:v>19.630352594570667</c:v>
                </c:pt>
                <c:pt idx="49">
                  <c:v>16.012539636782932</c:v>
                </c:pt>
                <c:pt idx="50">
                  <c:v>12.825332460382825</c:v>
                </c:pt>
                <c:pt idx="51">
                  <c:v>13.727692586752994</c:v>
                </c:pt>
                <c:pt idx="52">
                  <c:v>10.334340436292976</c:v>
                </c:pt>
                <c:pt idx="53">
                  <c:v>9.0364433770166528</c:v>
                </c:pt>
                <c:pt idx="54">
                  <c:v>7.6155639043135466</c:v>
                </c:pt>
                <c:pt idx="55">
                  <c:v>9.2981435447188971</c:v>
                </c:pt>
                <c:pt idx="56">
                  <c:v>7.4331578140177044</c:v>
                </c:pt>
                <c:pt idx="57">
                  <c:v>9.5087060651174955</c:v>
                </c:pt>
                <c:pt idx="58">
                  <c:v>9.5015018145568604</c:v>
                </c:pt>
                <c:pt idx="59">
                  <c:v>11.820259043550593</c:v>
                </c:pt>
                <c:pt idx="60">
                  <c:v>10.326478991137861</c:v>
                </c:pt>
                <c:pt idx="61">
                  <c:v>10.176426738891408</c:v>
                </c:pt>
                <c:pt idx="62">
                  <c:v>11.461541821358395</c:v>
                </c:pt>
                <c:pt idx="63">
                  <c:v>12.074428733552111</c:v>
                </c:pt>
                <c:pt idx="64">
                  <c:v>13.024011580566366</c:v>
                </c:pt>
                <c:pt idx="65">
                  <c:v>10.315412701262943</c:v>
                </c:pt>
                <c:pt idx="66">
                  <c:v>12.523195101449787</c:v>
                </c:pt>
                <c:pt idx="67">
                  <c:v>7.7190297604645508</c:v>
                </c:pt>
                <c:pt idx="68">
                  <c:v>10.865673328574843</c:v>
                </c:pt>
                <c:pt idx="69">
                  <c:v>8.244455609410096</c:v>
                </c:pt>
                <c:pt idx="70">
                  <c:v>8.7206897372429353</c:v>
                </c:pt>
                <c:pt idx="71">
                  <c:v>8.825071769272185</c:v>
                </c:pt>
                <c:pt idx="72">
                  <c:v>10.585038865341716</c:v>
                </c:pt>
                <c:pt idx="73">
                  <c:v>10.711214540140219</c:v>
                </c:pt>
                <c:pt idx="74">
                  <c:v>11.548424270562066</c:v>
                </c:pt>
                <c:pt idx="75">
                  <c:v>9.4261993814605631</c:v>
                </c:pt>
                <c:pt idx="76">
                  <c:v>8.7076899629090718</c:v>
                </c:pt>
                <c:pt idx="77">
                  <c:v>12.715896066476276</c:v>
                </c:pt>
                <c:pt idx="78">
                  <c:v>13.680204187413452</c:v>
                </c:pt>
                <c:pt idx="79">
                  <c:v>14.806720084276193</c:v>
                </c:pt>
                <c:pt idx="80">
                  <c:v>13.225723978852628</c:v>
                </c:pt>
                <c:pt idx="81">
                  <c:v>11.401103730196851</c:v>
                </c:pt>
                <c:pt idx="82">
                  <c:v>13.852744208271517</c:v>
                </c:pt>
                <c:pt idx="83">
                  <c:v>12.824898706099532</c:v>
                </c:pt>
                <c:pt idx="84">
                  <c:v>11.137762184532988</c:v>
                </c:pt>
                <c:pt idx="85">
                  <c:v>12.592056263350855</c:v>
                </c:pt>
                <c:pt idx="86">
                  <c:v>11.278184825512156</c:v>
                </c:pt>
                <c:pt idx="87">
                  <c:v>13.04260557317987</c:v>
                </c:pt>
                <c:pt idx="88">
                  <c:v>12.49275868154416</c:v>
                </c:pt>
                <c:pt idx="89">
                  <c:v>11.35633744048927</c:v>
                </c:pt>
                <c:pt idx="90">
                  <c:v>9.9840122993630729</c:v>
                </c:pt>
                <c:pt idx="91">
                  <c:v>10.636403322842213</c:v>
                </c:pt>
                <c:pt idx="92">
                  <c:v>10.168611930731714</c:v>
                </c:pt>
                <c:pt idx="93">
                  <c:v>11.862171407805519</c:v>
                </c:pt>
                <c:pt idx="94">
                  <c:v>15.183163053571574</c:v>
                </c:pt>
                <c:pt idx="95">
                  <c:v>15.281031343630346</c:v>
                </c:pt>
                <c:pt idx="96">
                  <c:v>13.693574148724482</c:v>
                </c:pt>
                <c:pt idx="97">
                  <c:v>14.600953126230593</c:v>
                </c:pt>
                <c:pt idx="98">
                  <c:v>13.133813011809567</c:v>
                </c:pt>
                <c:pt idx="99">
                  <c:v>12.222113106186256</c:v>
                </c:pt>
                <c:pt idx="100">
                  <c:v>13.787948779031142</c:v>
                </c:pt>
                <c:pt idx="101">
                  <c:v>14.723830730710034</c:v>
                </c:pt>
                <c:pt idx="102">
                  <c:v>15.233349829212045</c:v>
                </c:pt>
              </c:numCache>
            </c:numRef>
          </c:val>
          <c:smooth val="0"/>
        </c:ser>
        <c:dLbls>
          <c:showLegendKey val="0"/>
          <c:showVal val="0"/>
          <c:showCatName val="0"/>
          <c:showSerName val="0"/>
          <c:showPercent val="0"/>
          <c:showBubbleSize val="0"/>
        </c:dLbls>
        <c:marker val="1"/>
        <c:smooth val="0"/>
        <c:axId val="229335808"/>
        <c:axId val="229337344"/>
      </c:lineChart>
      <c:dateAx>
        <c:axId val="229335808"/>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29337344"/>
        <c:crosses val="autoZero"/>
        <c:auto val="1"/>
        <c:lblOffset val="100"/>
        <c:baseTimeUnit val="months"/>
        <c:majorUnit val="4"/>
        <c:majorTimeUnit val="months"/>
        <c:minorUnit val="4"/>
        <c:minorTimeUnit val="months"/>
      </c:dateAx>
      <c:valAx>
        <c:axId val="229337344"/>
        <c:scaling>
          <c:orientation val="minMax"/>
          <c:max val="20"/>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9335808"/>
        <c:crosses val="autoZero"/>
        <c:crossBetween val="between"/>
        <c:majorUnit val="4"/>
        <c:minorUnit val="0.60000000000000064"/>
      </c:valAx>
      <c:spPr>
        <a:noFill/>
        <a:ln w="25400">
          <a:noFill/>
        </a:ln>
      </c:spPr>
    </c:plotArea>
    <c:legend>
      <c:legendPos val="t"/>
      <c:layout>
        <c:manualLayout>
          <c:xMode val="edge"/>
          <c:yMode val="edge"/>
          <c:x val="7.7805050505050502E-2"/>
          <c:y val="0"/>
          <c:w val="0.87004646464646462"/>
          <c:h val="0.10448466669746599"/>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3481444099716386"/>
          <c:w val="0.91972424242424256"/>
          <c:h val="0.78323261974965097"/>
        </c:manualLayout>
      </c:layout>
      <c:barChart>
        <c:barDir val="col"/>
        <c:grouping val="stacked"/>
        <c:varyColors val="0"/>
        <c:ser>
          <c:idx val="2"/>
          <c:order val="0"/>
          <c:tx>
            <c:strRef>
              <c:f>'Base gráficos 1'!$AH$3</c:f>
              <c:strCache>
                <c:ptCount val="1"/>
                <c:pt idx="0">
                  <c:v>Doc del BCCH</c:v>
                </c:pt>
              </c:strCache>
            </c:strRef>
          </c:tx>
          <c:spPr>
            <a:solidFill>
              <a:srgbClr val="0070C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1'!$AH$19:$AH$198</c:f>
              <c:numCache>
                <c:formatCode>0.0</c:formatCode>
                <c:ptCount val="180"/>
                <c:pt idx="0">
                  <c:v>-2.1636498031732931</c:v>
                </c:pt>
                <c:pt idx="1">
                  <c:v>-2.2411696141348441</c:v>
                </c:pt>
                <c:pt idx="2">
                  <c:v>-2.0511557433855607</c:v>
                </c:pt>
                <c:pt idx="3">
                  <c:v>-2.0268860743965567</c:v>
                </c:pt>
                <c:pt idx="4">
                  <c:v>-1.8803574225105715</c:v>
                </c:pt>
                <c:pt idx="5">
                  <c:v>-1.9219751502369824</c:v>
                </c:pt>
                <c:pt idx="6">
                  <c:v>-1.7720977308815913</c:v>
                </c:pt>
                <c:pt idx="7">
                  <c:v>-2.060000437964173</c:v>
                </c:pt>
                <c:pt idx="8">
                  <c:v>-2.7257439912682151</c:v>
                </c:pt>
                <c:pt idx="9">
                  <c:v>-2.5389485087619477</c:v>
                </c:pt>
                <c:pt idx="10">
                  <c:v>-2.522442592527506</c:v>
                </c:pt>
                <c:pt idx="11">
                  <c:v>-2.7814924480297938</c:v>
                </c:pt>
                <c:pt idx="12">
                  <c:v>-1.8378367299993141</c:v>
                </c:pt>
                <c:pt idx="13">
                  <c:v>-1.1879443890973613</c:v>
                </c:pt>
                <c:pt idx="14">
                  <c:v>-1.1463942387968917</c:v>
                </c:pt>
                <c:pt idx="15">
                  <c:v>-1.0529638447638434</c:v>
                </c:pt>
                <c:pt idx="16">
                  <c:v>-0.55951631685018255</c:v>
                </c:pt>
                <c:pt idx="17">
                  <c:v>0.23226993206822052</c:v>
                </c:pt>
                <c:pt idx="18">
                  <c:v>1.1183936983409715</c:v>
                </c:pt>
                <c:pt idx="19">
                  <c:v>2.1496186016230778</c:v>
                </c:pt>
                <c:pt idx="20">
                  <c:v>3.2097071034076956</c:v>
                </c:pt>
                <c:pt idx="21">
                  <c:v>3.1227244938885024</c:v>
                </c:pt>
                <c:pt idx="22">
                  <c:v>2.7635065545684054</c:v>
                </c:pt>
                <c:pt idx="23">
                  <c:v>3.033974194415674</c:v>
                </c:pt>
                <c:pt idx="24">
                  <c:v>2.5217487788189481</c:v>
                </c:pt>
                <c:pt idx="25">
                  <c:v>2.3028741808373887</c:v>
                </c:pt>
                <c:pt idx="26">
                  <c:v>2.9921099009875065</c:v>
                </c:pt>
                <c:pt idx="27">
                  <c:v>3.1748828630922596</c:v>
                </c:pt>
                <c:pt idx="28">
                  <c:v>2.7702182577051286</c:v>
                </c:pt>
                <c:pt idx="29">
                  <c:v>2.5207765486369804</c:v>
                </c:pt>
                <c:pt idx="30">
                  <c:v>1.255882923380218</c:v>
                </c:pt>
                <c:pt idx="31">
                  <c:v>-0.15579820331243191</c:v>
                </c:pt>
                <c:pt idx="32">
                  <c:v>-0.46233704948976662</c:v>
                </c:pt>
                <c:pt idx="33">
                  <c:v>-0.44197761645562822</c:v>
                </c:pt>
                <c:pt idx="34">
                  <c:v>-6.839561947788371E-2</c:v>
                </c:pt>
                <c:pt idx="35">
                  <c:v>-0.13166944849537648</c:v>
                </c:pt>
                <c:pt idx="36">
                  <c:v>-0.25929411604433417</c:v>
                </c:pt>
                <c:pt idx="37">
                  <c:v>-0.11442791723009464</c:v>
                </c:pt>
                <c:pt idx="38">
                  <c:v>-0.46892224793681253</c:v>
                </c:pt>
                <c:pt idx="39">
                  <c:v>-0.26706845866521933</c:v>
                </c:pt>
                <c:pt idx="40">
                  <c:v>-0.87212345834118588</c:v>
                </c:pt>
                <c:pt idx="41">
                  <c:v>-2.0496664624206615</c:v>
                </c:pt>
                <c:pt idx="42">
                  <c:v>-2.1164345958817949</c:v>
                </c:pt>
                <c:pt idx="43">
                  <c:v>-2.00036300871799</c:v>
                </c:pt>
                <c:pt idx="44">
                  <c:v>-2.4126391069648032</c:v>
                </c:pt>
                <c:pt idx="45">
                  <c:v>-2.2760109308037353</c:v>
                </c:pt>
                <c:pt idx="46">
                  <c:v>-2.0986741801094575</c:v>
                </c:pt>
                <c:pt idx="47">
                  <c:v>-2.1210007114443701</c:v>
                </c:pt>
                <c:pt idx="48">
                  <c:v>-1.6133599762533797</c:v>
                </c:pt>
                <c:pt idx="49">
                  <c:v>-1.0674830083035272</c:v>
                </c:pt>
                <c:pt idx="50">
                  <c:v>-1.0853210578442922</c:v>
                </c:pt>
                <c:pt idx="51">
                  <c:v>-1.3609174188378179</c:v>
                </c:pt>
                <c:pt idx="52">
                  <c:v>-0.3643219642198976</c:v>
                </c:pt>
                <c:pt idx="53">
                  <c:v>0.91584405874963637</c:v>
                </c:pt>
                <c:pt idx="54">
                  <c:v>2.1488598875083142</c:v>
                </c:pt>
                <c:pt idx="55">
                  <c:v>2.8910420186574104</c:v>
                </c:pt>
                <c:pt idx="56">
                  <c:v>3.7234030984316449</c:v>
                </c:pt>
                <c:pt idx="57">
                  <c:v>4.7538969227054446</c:v>
                </c:pt>
                <c:pt idx="58">
                  <c:v>4.8573410512201756</c:v>
                </c:pt>
                <c:pt idx="59">
                  <c:v>4.7155012940924648</c:v>
                </c:pt>
                <c:pt idx="60">
                  <c:v>4.8225449590339968</c:v>
                </c:pt>
                <c:pt idx="61">
                  <c:v>4.6250963456024365</c:v>
                </c:pt>
                <c:pt idx="62">
                  <c:v>4.5693347138903091</c:v>
                </c:pt>
                <c:pt idx="63">
                  <c:v>4.5194548906804313</c:v>
                </c:pt>
                <c:pt idx="64">
                  <c:v>4.221569082779685</c:v>
                </c:pt>
                <c:pt idx="65">
                  <c:v>3.6863224597518118</c:v>
                </c:pt>
                <c:pt idx="66">
                  <c:v>2.9899322758056441</c:v>
                </c:pt>
                <c:pt idx="67">
                  <c:v>2.9127773199051856</c:v>
                </c:pt>
                <c:pt idx="68">
                  <c:v>2.0038767962612019</c:v>
                </c:pt>
                <c:pt idx="69">
                  <c:v>1.1488001585748082</c:v>
                </c:pt>
                <c:pt idx="70">
                  <c:v>1.3068630904499301</c:v>
                </c:pt>
                <c:pt idx="71">
                  <c:v>0.42711935741658846</c:v>
                </c:pt>
                <c:pt idx="72">
                  <c:v>-3.4876224275256482E-2</c:v>
                </c:pt>
                <c:pt idx="73">
                  <c:v>6.9383659770517608E-2</c:v>
                </c:pt>
                <c:pt idx="74">
                  <c:v>-0.18663356433472017</c:v>
                </c:pt>
                <c:pt idx="75">
                  <c:v>0.32128223667253525</c:v>
                </c:pt>
                <c:pt idx="76">
                  <c:v>0.62119084490121379</c:v>
                </c:pt>
                <c:pt idx="77">
                  <c:v>0.45600842811964076</c:v>
                </c:pt>
                <c:pt idx="78">
                  <c:v>0.66278259843389786</c:v>
                </c:pt>
                <c:pt idx="79">
                  <c:v>0.67107072185058392</c:v>
                </c:pt>
                <c:pt idx="80">
                  <c:v>0.83412449445877157</c:v>
                </c:pt>
                <c:pt idx="81">
                  <c:v>0.72186872264077395</c:v>
                </c:pt>
                <c:pt idx="82">
                  <c:v>0.51171317783174541</c:v>
                </c:pt>
                <c:pt idx="83">
                  <c:v>0.7709509158007104</c:v>
                </c:pt>
                <c:pt idx="84">
                  <c:v>0.54555230203598393</c:v>
                </c:pt>
                <c:pt idx="85">
                  <c:v>0.93355798344138152</c:v>
                </c:pt>
                <c:pt idx="86">
                  <c:v>1.1859362348346139</c:v>
                </c:pt>
                <c:pt idx="87">
                  <c:v>0.58433093004784875</c:v>
                </c:pt>
                <c:pt idx="88">
                  <c:v>0.6378056077126274</c:v>
                </c:pt>
                <c:pt idx="89">
                  <c:v>0.66219454554273438</c:v>
                </c:pt>
                <c:pt idx="90">
                  <c:v>0.16070394885865083</c:v>
                </c:pt>
                <c:pt idx="91">
                  <c:v>-0.10679806852459689</c:v>
                </c:pt>
                <c:pt idx="92">
                  <c:v>-0.35135918378732606</c:v>
                </c:pt>
                <c:pt idx="93">
                  <c:v>-0.1566936536678156</c:v>
                </c:pt>
                <c:pt idx="94">
                  <c:v>-0.7569221009014564</c:v>
                </c:pt>
                <c:pt idx="95">
                  <c:v>-0.63056281247654911</c:v>
                </c:pt>
                <c:pt idx="96">
                  <c:v>-0.14604739015150284</c:v>
                </c:pt>
                <c:pt idx="97">
                  <c:v>-0.50276546401480204</c:v>
                </c:pt>
                <c:pt idx="98">
                  <c:v>-0.7967767624503701</c:v>
                </c:pt>
                <c:pt idx="99">
                  <c:v>-0.9004671856569797</c:v>
                </c:pt>
                <c:pt idx="100">
                  <c:v>-0.8681477876824456</c:v>
                </c:pt>
                <c:pt idx="101">
                  <c:v>-1.1171960642048311</c:v>
                </c:pt>
                <c:pt idx="102">
                  <c:v>-0.71898842195851109</c:v>
                </c:pt>
              </c:numCache>
            </c:numRef>
          </c:val>
        </c:ser>
        <c:ser>
          <c:idx val="0"/>
          <c:order val="1"/>
          <c:tx>
            <c:strRef>
              <c:f>'Base gráficos 1'!$AF$3</c:f>
              <c:strCache>
                <c:ptCount val="1"/>
                <c:pt idx="0">
                  <c:v>M2</c:v>
                </c:pt>
              </c:strCache>
            </c:strRef>
          </c:tx>
          <c:spPr>
            <a:solidFill>
              <a:srgbClr val="FF505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1'!$AF$19:$AF$198</c:f>
              <c:numCache>
                <c:formatCode>0.0</c:formatCode>
                <c:ptCount val="180"/>
                <c:pt idx="0">
                  <c:v>10.509360012376868</c:v>
                </c:pt>
                <c:pt idx="1">
                  <c:v>10.715024431688025</c:v>
                </c:pt>
                <c:pt idx="2">
                  <c:v>11.186114772588295</c:v>
                </c:pt>
                <c:pt idx="3">
                  <c:v>11.297068239025812</c:v>
                </c:pt>
                <c:pt idx="4">
                  <c:v>11.680461748460816</c:v>
                </c:pt>
                <c:pt idx="5">
                  <c:v>11.757811951001532</c:v>
                </c:pt>
                <c:pt idx="6">
                  <c:v>12.546967036933735</c:v>
                </c:pt>
                <c:pt idx="7">
                  <c:v>11.227391325237106</c:v>
                </c:pt>
                <c:pt idx="8">
                  <c:v>10.434955375616713</c:v>
                </c:pt>
                <c:pt idx="9">
                  <c:v>11.444451484311678</c:v>
                </c:pt>
                <c:pt idx="10">
                  <c:v>12.939301221688895</c:v>
                </c:pt>
                <c:pt idx="11">
                  <c:v>12.131578075522485</c:v>
                </c:pt>
                <c:pt idx="12">
                  <c:v>13.20316247222468</c:v>
                </c:pt>
                <c:pt idx="13">
                  <c:v>13.383248331031403</c:v>
                </c:pt>
                <c:pt idx="14">
                  <c:v>12.912090257131537</c:v>
                </c:pt>
                <c:pt idx="15">
                  <c:v>12.91943017650051</c:v>
                </c:pt>
                <c:pt idx="16">
                  <c:v>12.024301116298723</c:v>
                </c:pt>
                <c:pt idx="17">
                  <c:v>11.476271752503827</c:v>
                </c:pt>
                <c:pt idx="18">
                  <c:v>10.227216911949482</c:v>
                </c:pt>
                <c:pt idx="19">
                  <c:v>10.360168627947235</c:v>
                </c:pt>
                <c:pt idx="20">
                  <c:v>10.657975530706807</c:v>
                </c:pt>
                <c:pt idx="21">
                  <c:v>12.441320103667115</c:v>
                </c:pt>
                <c:pt idx="22">
                  <c:v>11.450668062041546</c:v>
                </c:pt>
                <c:pt idx="23">
                  <c:v>11.561912968036319</c:v>
                </c:pt>
                <c:pt idx="24">
                  <c:v>9.142544653353653</c:v>
                </c:pt>
                <c:pt idx="25">
                  <c:v>7.9259908970225759</c:v>
                </c:pt>
                <c:pt idx="26">
                  <c:v>3.753099868803861</c:v>
                </c:pt>
                <c:pt idx="27">
                  <c:v>1.7413303254367427</c:v>
                </c:pt>
                <c:pt idx="28">
                  <c:v>1.640566835497131</c:v>
                </c:pt>
                <c:pt idx="29">
                  <c:v>1.6613815399576695</c:v>
                </c:pt>
                <c:pt idx="30">
                  <c:v>2.5037869209447905</c:v>
                </c:pt>
                <c:pt idx="31">
                  <c:v>2.1857606958905884</c:v>
                </c:pt>
                <c:pt idx="32">
                  <c:v>1.6671975461570259</c:v>
                </c:pt>
                <c:pt idx="33">
                  <c:v>-1.5496299950097472</c:v>
                </c:pt>
                <c:pt idx="34">
                  <c:v>-2.5522545964029364</c:v>
                </c:pt>
                <c:pt idx="35">
                  <c:v>-3.2656742733534778</c:v>
                </c:pt>
                <c:pt idx="36">
                  <c:v>-2.0474471903938567</c:v>
                </c:pt>
                <c:pt idx="37">
                  <c:v>-1.583127847914279</c:v>
                </c:pt>
                <c:pt idx="38">
                  <c:v>1.9714777809629687</c:v>
                </c:pt>
                <c:pt idx="39">
                  <c:v>3.6542639123014129</c:v>
                </c:pt>
                <c:pt idx="40">
                  <c:v>4.4863696537796596</c:v>
                </c:pt>
                <c:pt idx="41">
                  <c:v>3.8630241511266332</c:v>
                </c:pt>
                <c:pt idx="42">
                  <c:v>2.7106068432891042</c:v>
                </c:pt>
                <c:pt idx="43">
                  <c:v>1.7361990212637608</c:v>
                </c:pt>
                <c:pt idx="44">
                  <c:v>2.0951715127273554</c:v>
                </c:pt>
                <c:pt idx="45">
                  <c:v>3.5482104935250982</c:v>
                </c:pt>
                <c:pt idx="46">
                  <c:v>4.0905320425782383</c:v>
                </c:pt>
                <c:pt idx="47">
                  <c:v>5.5111078418639581</c:v>
                </c:pt>
                <c:pt idx="48">
                  <c:v>4.7305588758113144</c:v>
                </c:pt>
                <c:pt idx="49">
                  <c:v>3.7798098198919887</c:v>
                </c:pt>
                <c:pt idx="50">
                  <c:v>3.4922767708428872</c:v>
                </c:pt>
                <c:pt idx="51">
                  <c:v>4.1591375962681596</c:v>
                </c:pt>
                <c:pt idx="52">
                  <c:v>4.1086270481524432</c:v>
                </c:pt>
                <c:pt idx="53">
                  <c:v>5.7417380607751776</c:v>
                </c:pt>
                <c:pt idx="54">
                  <c:v>7.6225890706002026</c:v>
                </c:pt>
                <c:pt idx="55">
                  <c:v>9.9154332391972435</c:v>
                </c:pt>
                <c:pt idx="56">
                  <c:v>9.3049734547534602</c:v>
                </c:pt>
                <c:pt idx="57">
                  <c:v>11.829367102191933</c:v>
                </c:pt>
                <c:pt idx="58">
                  <c:v>11.796988839800269</c:v>
                </c:pt>
                <c:pt idx="59">
                  <c:v>10.788067671264326</c:v>
                </c:pt>
                <c:pt idx="60">
                  <c:v>11.691906497561595</c:v>
                </c:pt>
                <c:pt idx="61">
                  <c:v>11.462197805203804</c:v>
                </c:pt>
                <c:pt idx="62">
                  <c:v>12.113692238833988</c:v>
                </c:pt>
                <c:pt idx="63">
                  <c:v>12.172997229811617</c:v>
                </c:pt>
                <c:pt idx="64">
                  <c:v>12.433181180546395</c:v>
                </c:pt>
                <c:pt idx="65">
                  <c:v>10.91115930346308</c:v>
                </c:pt>
                <c:pt idx="66">
                  <c:v>10.671770851144764</c:v>
                </c:pt>
                <c:pt idx="67">
                  <c:v>8.0844915591697006</c:v>
                </c:pt>
                <c:pt idx="68">
                  <c:v>7.909206434441943</c:v>
                </c:pt>
                <c:pt idx="69">
                  <c:v>5.6498711667452524</c:v>
                </c:pt>
                <c:pt idx="70">
                  <c:v>4.9563629463444201</c:v>
                </c:pt>
                <c:pt idx="71">
                  <c:v>4.4107491749358196</c:v>
                </c:pt>
                <c:pt idx="72">
                  <c:v>4.5451197309815452</c:v>
                </c:pt>
                <c:pt idx="73">
                  <c:v>5.2429293337202241</c:v>
                </c:pt>
                <c:pt idx="74">
                  <c:v>5.5951620785285305</c:v>
                </c:pt>
                <c:pt idx="75">
                  <c:v>5.3313171464024345</c:v>
                </c:pt>
                <c:pt idx="76">
                  <c:v>5.6342996421178979</c:v>
                </c:pt>
                <c:pt idx="77">
                  <c:v>6.2650762667488751</c:v>
                </c:pt>
                <c:pt idx="78">
                  <c:v>5.7579947339816018</c:v>
                </c:pt>
                <c:pt idx="79">
                  <c:v>7.4087462608828814</c:v>
                </c:pt>
                <c:pt idx="80">
                  <c:v>7.5936134405109623</c:v>
                </c:pt>
                <c:pt idx="81">
                  <c:v>6.5456414179760403</c:v>
                </c:pt>
                <c:pt idx="82">
                  <c:v>7.4946727625426224</c:v>
                </c:pt>
                <c:pt idx="83">
                  <c:v>8.7714843743158735</c:v>
                </c:pt>
                <c:pt idx="84">
                  <c:v>7.6785525279100098</c:v>
                </c:pt>
                <c:pt idx="85">
                  <c:v>8.0809342886561843</c:v>
                </c:pt>
                <c:pt idx="86">
                  <c:v>6.6718789852632572</c:v>
                </c:pt>
                <c:pt idx="87">
                  <c:v>5.3630721372831127</c:v>
                </c:pt>
                <c:pt idx="88">
                  <c:v>3.8714111616889917</c:v>
                </c:pt>
                <c:pt idx="89">
                  <c:v>3.3666759132550399</c:v>
                </c:pt>
                <c:pt idx="90">
                  <c:v>3.9369555289430567</c:v>
                </c:pt>
                <c:pt idx="91">
                  <c:v>3.8508881912521171</c:v>
                </c:pt>
                <c:pt idx="92">
                  <c:v>3.7535762226177036</c:v>
                </c:pt>
                <c:pt idx="93">
                  <c:v>4.4670302842498701</c:v>
                </c:pt>
                <c:pt idx="94">
                  <c:v>5.3417428496012391</c:v>
                </c:pt>
                <c:pt idx="95">
                  <c:v>5.557611945066407</c:v>
                </c:pt>
                <c:pt idx="96">
                  <c:v>5.3465496798463406</c:v>
                </c:pt>
                <c:pt idx="97">
                  <c:v>4.5742777387144464</c:v>
                </c:pt>
                <c:pt idx="98">
                  <c:v>4.1409067427522288</c:v>
                </c:pt>
                <c:pt idx="99">
                  <c:v>4.8657306064475581</c:v>
                </c:pt>
                <c:pt idx="100">
                  <c:v>5.5858845059440068</c:v>
                </c:pt>
                <c:pt idx="101">
                  <c:v>6.2690767735686617</c:v>
                </c:pt>
                <c:pt idx="102">
                  <c:v>6.2086283468535779</c:v>
                </c:pt>
              </c:numCache>
            </c:numRef>
          </c:val>
        </c:ser>
        <c:ser>
          <c:idx val="1"/>
          <c:order val="2"/>
          <c:tx>
            <c:strRef>
              <c:f>'Base gráficos 1'!$AG$3</c:f>
              <c:strCache>
                <c:ptCount val="1"/>
                <c:pt idx="0">
                  <c:v>Dep en moneda extranjera</c:v>
                </c:pt>
              </c:strCache>
            </c:strRef>
          </c:tx>
          <c:spPr>
            <a:solidFill>
              <a:srgbClr val="00B05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1'!$AG$19:$AG$198</c:f>
              <c:numCache>
                <c:formatCode>0.0</c:formatCode>
                <c:ptCount val="180"/>
                <c:pt idx="0">
                  <c:v>0.63041273443006207</c:v>
                </c:pt>
                <c:pt idx="1">
                  <c:v>0.64367031857429302</c:v>
                </c:pt>
                <c:pt idx="2">
                  <c:v>0.75899590971476716</c:v>
                </c:pt>
                <c:pt idx="3">
                  <c:v>0.78550555546006873</c:v>
                </c:pt>
                <c:pt idx="4">
                  <c:v>0.74747988984436498</c:v>
                </c:pt>
                <c:pt idx="5">
                  <c:v>0.50107929222240033</c:v>
                </c:pt>
                <c:pt idx="6">
                  <c:v>0.49054046461630069</c:v>
                </c:pt>
                <c:pt idx="7">
                  <c:v>0.58997696112348885</c:v>
                </c:pt>
                <c:pt idx="8">
                  <c:v>0.57876501913431844</c:v>
                </c:pt>
                <c:pt idx="9">
                  <c:v>0.71938576750574279</c:v>
                </c:pt>
                <c:pt idx="10">
                  <c:v>0.73759510653166371</c:v>
                </c:pt>
                <c:pt idx="11">
                  <c:v>0.79352890852890789</c:v>
                </c:pt>
                <c:pt idx="12">
                  <c:v>0.88426802826965778</c:v>
                </c:pt>
                <c:pt idx="13">
                  <c:v>0.76317806138334465</c:v>
                </c:pt>
                <c:pt idx="14">
                  <c:v>0.62119316829780757</c:v>
                </c:pt>
                <c:pt idx="15">
                  <c:v>0.9265986587520878</c:v>
                </c:pt>
                <c:pt idx="16">
                  <c:v>1.3369122728532019</c:v>
                </c:pt>
                <c:pt idx="17">
                  <c:v>2.0734997989791486</c:v>
                </c:pt>
                <c:pt idx="18">
                  <c:v>2.7211800304299958</c:v>
                </c:pt>
                <c:pt idx="19">
                  <c:v>2.9617544964446409</c:v>
                </c:pt>
                <c:pt idx="20">
                  <c:v>3.1710608591091063</c:v>
                </c:pt>
                <c:pt idx="21">
                  <c:v>3.4223055643477678</c:v>
                </c:pt>
                <c:pt idx="22">
                  <c:v>3.6920170962462913</c:v>
                </c:pt>
                <c:pt idx="23">
                  <c:v>3.4060979655542223</c:v>
                </c:pt>
                <c:pt idx="24">
                  <c:v>3.0905325115513564</c:v>
                </c:pt>
                <c:pt idx="25">
                  <c:v>3.0235265608866975</c:v>
                </c:pt>
                <c:pt idx="26">
                  <c:v>3.0326995241848702</c:v>
                </c:pt>
                <c:pt idx="27">
                  <c:v>2.3444101611685526</c:v>
                </c:pt>
                <c:pt idx="28">
                  <c:v>1.2185117724163821</c:v>
                </c:pt>
                <c:pt idx="29">
                  <c:v>4.2066556716239397E-3</c:v>
                </c:pt>
                <c:pt idx="30">
                  <c:v>-0.84748467432479935</c:v>
                </c:pt>
                <c:pt idx="31">
                  <c:v>-0.82557359323032009</c:v>
                </c:pt>
                <c:pt idx="32">
                  <c:v>-1.0048958886332799</c:v>
                </c:pt>
                <c:pt idx="33">
                  <c:v>-1.4799047126223512</c:v>
                </c:pt>
                <c:pt idx="34">
                  <c:v>-1.7056586509593121</c:v>
                </c:pt>
                <c:pt idx="35">
                  <c:v>-1.4488171845627205</c:v>
                </c:pt>
                <c:pt idx="36">
                  <c:v>-1.1751109435967184</c:v>
                </c:pt>
                <c:pt idx="37">
                  <c:v>-1.1060986557276451</c:v>
                </c:pt>
                <c:pt idx="38">
                  <c:v>-1.0588040618175634</c:v>
                </c:pt>
                <c:pt idx="39">
                  <c:v>-0.62912578655346041</c:v>
                </c:pt>
                <c:pt idx="40">
                  <c:v>0.11842359351625105</c:v>
                </c:pt>
                <c:pt idx="41">
                  <c:v>0.92095679618946358</c:v>
                </c:pt>
                <c:pt idx="42">
                  <c:v>1.0168105575026705</c:v>
                </c:pt>
                <c:pt idx="43">
                  <c:v>0.69214432949168248</c:v>
                </c:pt>
                <c:pt idx="44">
                  <c:v>1.0595624219224551</c:v>
                </c:pt>
                <c:pt idx="45">
                  <c:v>1.7300519224800963</c:v>
                </c:pt>
                <c:pt idx="46">
                  <c:v>1.8275785366396187</c:v>
                </c:pt>
                <c:pt idx="47">
                  <c:v>1.7696460363123971</c:v>
                </c:pt>
                <c:pt idx="48">
                  <c:v>1.7334578287081632</c:v>
                </c:pt>
                <c:pt idx="49">
                  <c:v>1.5996383564251213</c:v>
                </c:pt>
                <c:pt idx="50">
                  <c:v>1.3180575335299267</c:v>
                </c:pt>
                <c:pt idx="51">
                  <c:v>1.0745827781966215</c:v>
                </c:pt>
                <c:pt idx="52">
                  <c:v>0.91238607441720365</c:v>
                </c:pt>
                <c:pt idx="53">
                  <c:v>0.65352232668727051</c:v>
                </c:pt>
                <c:pt idx="54">
                  <c:v>0.77266460828315808</c:v>
                </c:pt>
                <c:pt idx="55">
                  <c:v>0.88415254718019842</c:v>
                </c:pt>
                <c:pt idx="56">
                  <c:v>0.7715629832463714</c:v>
                </c:pt>
                <c:pt idx="57">
                  <c:v>0.47830869530223075</c:v>
                </c:pt>
                <c:pt idx="58">
                  <c:v>0.22290791196194989</c:v>
                </c:pt>
                <c:pt idx="59">
                  <c:v>0.16317042830686321</c:v>
                </c:pt>
                <c:pt idx="60">
                  <c:v>0.37933026752541699</c:v>
                </c:pt>
                <c:pt idx="61">
                  <c:v>0.32117901696594175</c:v>
                </c:pt>
                <c:pt idx="62">
                  <c:v>0.7286354443231311</c:v>
                </c:pt>
                <c:pt idx="63">
                  <c:v>0.90497426691319505</c:v>
                </c:pt>
                <c:pt idx="64">
                  <c:v>0.91671061746276683</c:v>
                </c:pt>
                <c:pt idx="65">
                  <c:v>0.8215777713945317</c:v>
                </c:pt>
                <c:pt idx="66">
                  <c:v>0.71444669181703824</c:v>
                </c:pt>
                <c:pt idx="67">
                  <c:v>0.50191375374658254</c:v>
                </c:pt>
                <c:pt idx="68">
                  <c:v>0.12727925076818267</c:v>
                </c:pt>
                <c:pt idx="69">
                  <c:v>8.9463801229308748E-2</c:v>
                </c:pt>
                <c:pt idx="70">
                  <c:v>0.47609283512354555</c:v>
                </c:pt>
                <c:pt idx="71">
                  <c:v>0.85496916041367588</c:v>
                </c:pt>
                <c:pt idx="72">
                  <c:v>0.57011759706823717</c:v>
                </c:pt>
                <c:pt idx="73">
                  <c:v>0.58979730792345242</c:v>
                </c:pt>
                <c:pt idx="74">
                  <c:v>0.44548033064886916</c:v>
                </c:pt>
                <c:pt idx="75">
                  <c:v>0.4859437349248496</c:v>
                </c:pt>
                <c:pt idx="76">
                  <c:v>0.6615272315713312</c:v>
                </c:pt>
                <c:pt idx="77">
                  <c:v>0.97482014153526286</c:v>
                </c:pt>
                <c:pt idx="78">
                  <c:v>1.4579909041780894</c:v>
                </c:pt>
                <c:pt idx="79">
                  <c:v>1.9146007041782751</c:v>
                </c:pt>
                <c:pt idx="80">
                  <c:v>1.9894593653693238</c:v>
                </c:pt>
                <c:pt idx="81">
                  <c:v>1.7496978704824722</c:v>
                </c:pt>
                <c:pt idx="82">
                  <c:v>1.5103339621391334</c:v>
                </c:pt>
                <c:pt idx="83">
                  <c:v>1.2770576807007721</c:v>
                </c:pt>
                <c:pt idx="84">
                  <c:v>1.3695328870403347</c:v>
                </c:pt>
                <c:pt idx="85">
                  <c:v>1.8436188791946648</c:v>
                </c:pt>
                <c:pt idx="86">
                  <c:v>1.9411899394770018</c:v>
                </c:pt>
                <c:pt idx="87">
                  <c:v>2.15327294184757</c:v>
                </c:pt>
                <c:pt idx="88">
                  <c:v>2.2860902538553507</c:v>
                </c:pt>
                <c:pt idx="89">
                  <c:v>1.9135124433079582</c:v>
                </c:pt>
                <c:pt idx="90">
                  <c:v>1.5668544678599892</c:v>
                </c:pt>
                <c:pt idx="91">
                  <c:v>1.5667422652681042</c:v>
                </c:pt>
                <c:pt idx="92">
                  <c:v>1.9591359813013265</c:v>
                </c:pt>
                <c:pt idx="93">
                  <c:v>2.0052221211855716</c:v>
                </c:pt>
                <c:pt idx="94">
                  <c:v>1.9635189861581215</c:v>
                </c:pt>
                <c:pt idx="95">
                  <c:v>2.1956089657520104</c:v>
                </c:pt>
                <c:pt idx="96">
                  <c:v>2.3949951672744656</c:v>
                </c:pt>
                <c:pt idx="97">
                  <c:v>2.136558111562858</c:v>
                </c:pt>
                <c:pt idx="98">
                  <c:v>1.813165703344729</c:v>
                </c:pt>
                <c:pt idx="99">
                  <c:v>1.4028378515404833</c:v>
                </c:pt>
                <c:pt idx="100">
                  <c:v>0.92341013033860497</c:v>
                </c:pt>
                <c:pt idx="101">
                  <c:v>1.1083914892679643</c:v>
                </c:pt>
                <c:pt idx="102">
                  <c:v>1.3513751289617244</c:v>
                </c:pt>
              </c:numCache>
            </c:numRef>
          </c:val>
        </c:ser>
        <c:ser>
          <c:idx val="3"/>
          <c:order val="3"/>
          <c:tx>
            <c:strRef>
              <c:f>'Base gráficos 1'!$AI$3</c:f>
              <c:strCache>
                <c:ptCount val="1"/>
                <c:pt idx="0">
                  <c:v>Bonos de Tesoreria</c:v>
                </c:pt>
              </c:strCache>
            </c:strRef>
          </c:tx>
          <c:spPr>
            <a:solidFill>
              <a:srgbClr val="7030A0"/>
            </a:solidFill>
            <a:ln>
              <a:noFill/>
            </a:ln>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1'!$AI$19:$AI$198</c:f>
              <c:numCache>
                <c:formatCode>0.0</c:formatCode>
                <c:ptCount val="180"/>
                <c:pt idx="0">
                  <c:v>-2.6816564385539507E-3</c:v>
                </c:pt>
                <c:pt idx="1">
                  <c:v>-6.1932502810484198E-3</c:v>
                </c:pt>
                <c:pt idx="2">
                  <c:v>-4.6593240837625269E-2</c:v>
                </c:pt>
                <c:pt idx="3">
                  <c:v>-9.3857601336720789E-2</c:v>
                </c:pt>
                <c:pt idx="4">
                  <c:v>3.6769799826883178E-3</c:v>
                </c:pt>
                <c:pt idx="5">
                  <c:v>0.12597667472174401</c:v>
                </c:pt>
                <c:pt idx="6">
                  <c:v>0.161640690296736</c:v>
                </c:pt>
                <c:pt idx="7">
                  <c:v>0.14549235180550743</c:v>
                </c:pt>
                <c:pt idx="8">
                  <c:v>0.16836858633793222</c:v>
                </c:pt>
                <c:pt idx="9">
                  <c:v>0.15036943609546363</c:v>
                </c:pt>
                <c:pt idx="10">
                  <c:v>0.23592784300016856</c:v>
                </c:pt>
                <c:pt idx="11">
                  <c:v>0.41654191257542916</c:v>
                </c:pt>
                <c:pt idx="12">
                  <c:v>0.54720154367211882</c:v>
                </c:pt>
                <c:pt idx="13">
                  <c:v>0.382680974978855</c:v>
                </c:pt>
                <c:pt idx="14">
                  <c:v>0.45024936231146562</c:v>
                </c:pt>
                <c:pt idx="15">
                  <c:v>0.61636327215438724</c:v>
                </c:pt>
                <c:pt idx="16">
                  <c:v>0.71511539082882125</c:v>
                </c:pt>
                <c:pt idx="17">
                  <c:v>0.71702724481455637</c:v>
                </c:pt>
                <c:pt idx="18">
                  <c:v>0.74956993644425907</c:v>
                </c:pt>
                <c:pt idx="19">
                  <c:v>0.94775462170981828</c:v>
                </c:pt>
                <c:pt idx="20">
                  <c:v>1.1105236143892945</c:v>
                </c:pt>
                <c:pt idx="21">
                  <c:v>1.3256830898987972</c:v>
                </c:pt>
                <c:pt idx="22">
                  <c:v>1.4452148832848226</c:v>
                </c:pt>
                <c:pt idx="23">
                  <c:v>1.3606926838828068</c:v>
                </c:pt>
                <c:pt idx="24">
                  <c:v>1.2588269793171951</c:v>
                </c:pt>
                <c:pt idx="25">
                  <c:v>1.5059685610131281</c:v>
                </c:pt>
                <c:pt idx="26">
                  <c:v>1.5243367524635278</c:v>
                </c:pt>
                <c:pt idx="27">
                  <c:v>1.432652226533712</c:v>
                </c:pt>
                <c:pt idx="28">
                  <c:v>1.3140714093403225</c:v>
                </c:pt>
                <c:pt idx="29">
                  <c:v>1.2653372809909889</c:v>
                </c:pt>
                <c:pt idx="30">
                  <c:v>1.3411960532550335</c:v>
                </c:pt>
                <c:pt idx="31">
                  <c:v>1.3025019429520321</c:v>
                </c:pt>
                <c:pt idx="32">
                  <c:v>1.2577124992626676</c:v>
                </c:pt>
                <c:pt idx="33">
                  <c:v>1.2267039764155674</c:v>
                </c:pt>
                <c:pt idx="34">
                  <c:v>1.2616589940811485</c:v>
                </c:pt>
                <c:pt idx="35">
                  <c:v>1.2640040429999329</c:v>
                </c:pt>
                <c:pt idx="36">
                  <c:v>1.3375671082462117</c:v>
                </c:pt>
                <c:pt idx="37">
                  <c:v>1.357340090678727</c:v>
                </c:pt>
                <c:pt idx="38">
                  <c:v>1.6401790854151663</c:v>
                </c:pt>
                <c:pt idx="39">
                  <c:v>1.8685433597282286</c:v>
                </c:pt>
                <c:pt idx="40">
                  <c:v>2.0913746210561341</c:v>
                </c:pt>
                <c:pt idx="41">
                  <c:v>2.2659745424696807</c:v>
                </c:pt>
                <c:pt idx="42">
                  <c:v>2.3422895437266762</c:v>
                </c:pt>
                <c:pt idx="43">
                  <c:v>2.2815213533519918</c:v>
                </c:pt>
                <c:pt idx="44">
                  <c:v>2.2940185437749987</c:v>
                </c:pt>
                <c:pt idx="45">
                  <c:v>2.4008480555513585</c:v>
                </c:pt>
                <c:pt idx="46">
                  <c:v>2.6457312862909022</c:v>
                </c:pt>
                <c:pt idx="47">
                  <c:v>3.0026630316724927</c:v>
                </c:pt>
                <c:pt idx="48">
                  <c:v>3.8858933926847214</c:v>
                </c:pt>
                <c:pt idx="49">
                  <c:v>4.0013051798191102</c:v>
                </c:pt>
                <c:pt idx="50">
                  <c:v>4.0305217902599457</c:v>
                </c:pt>
                <c:pt idx="51">
                  <c:v>3.9192743834257064</c:v>
                </c:pt>
                <c:pt idx="52">
                  <c:v>3.739943252574025</c:v>
                </c:pt>
                <c:pt idx="53">
                  <c:v>3.5912214586566176</c:v>
                </c:pt>
                <c:pt idx="54">
                  <c:v>3.7371332678526596</c:v>
                </c:pt>
                <c:pt idx="55">
                  <c:v>4.1977502994817888</c:v>
                </c:pt>
                <c:pt idx="56">
                  <c:v>4.3629467072367065</c:v>
                </c:pt>
                <c:pt idx="57">
                  <c:v>4.5376546025272981</c:v>
                </c:pt>
                <c:pt idx="58">
                  <c:v>4.0733565828682368</c:v>
                </c:pt>
                <c:pt idx="59">
                  <c:v>3.7799081158158478</c:v>
                </c:pt>
                <c:pt idx="60">
                  <c:v>3.0006000968684292</c:v>
                </c:pt>
                <c:pt idx="61">
                  <c:v>2.6383978625202693</c:v>
                </c:pt>
                <c:pt idx="62">
                  <c:v>2.3599577372295126</c:v>
                </c:pt>
                <c:pt idx="63">
                  <c:v>2.211701310998468</c:v>
                </c:pt>
                <c:pt idx="64">
                  <c:v>2.0789087345319421</c:v>
                </c:pt>
                <c:pt idx="65">
                  <c:v>1.9700743562506853</c:v>
                </c:pt>
                <c:pt idx="66">
                  <c:v>1.7238799751526437</c:v>
                </c:pt>
                <c:pt idx="67">
                  <c:v>1.3173416966968501</c:v>
                </c:pt>
                <c:pt idx="68">
                  <c:v>1.0567443743215137</c:v>
                </c:pt>
                <c:pt idx="69">
                  <c:v>0.75372588857641909</c:v>
                </c:pt>
                <c:pt idx="70">
                  <c:v>0.73685206702383199</c:v>
                </c:pt>
                <c:pt idx="71">
                  <c:v>0.63882683483147018</c:v>
                </c:pt>
                <c:pt idx="72">
                  <c:v>0.99137110773626314</c:v>
                </c:pt>
                <c:pt idx="73">
                  <c:v>1.0875276891157257</c:v>
                </c:pt>
                <c:pt idx="74">
                  <c:v>1.1041635872217761</c:v>
                </c:pt>
                <c:pt idx="75">
                  <c:v>1.2637753411978943</c:v>
                </c:pt>
                <c:pt idx="76">
                  <c:v>1.5808293634819333</c:v>
                </c:pt>
                <c:pt idx="77">
                  <c:v>1.8376387897502025</c:v>
                </c:pt>
                <c:pt idx="78">
                  <c:v>2.0085991949507052</c:v>
                </c:pt>
                <c:pt idx="79">
                  <c:v>2.2725653495664679</c:v>
                </c:pt>
                <c:pt idx="80">
                  <c:v>2.3681800597596236</c:v>
                </c:pt>
                <c:pt idx="81">
                  <c:v>2.5138679858943567</c:v>
                </c:pt>
                <c:pt idx="82">
                  <c:v>2.3392843278263866</c:v>
                </c:pt>
                <c:pt idx="83">
                  <c:v>2.221319387159467</c:v>
                </c:pt>
                <c:pt idx="84">
                  <c:v>1.4764904371823879</c:v>
                </c:pt>
                <c:pt idx="85">
                  <c:v>1.6312090115612394</c:v>
                </c:pt>
                <c:pt idx="86">
                  <c:v>1.5109184027087275</c:v>
                </c:pt>
                <c:pt idx="87">
                  <c:v>1.2644929383427594</c:v>
                </c:pt>
                <c:pt idx="88">
                  <c:v>1.1659122342995392</c:v>
                </c:pt>
                <c:pt idx="89">
                  <c:v>1.210032463236532</c:v>
                </c:pt>
                <c:pt idx="90">
                  <c:v>1.1732725706340266</c:v>
                </c:pt>
                <c:pt idx="91">
                  <c:v>1.0146825755903031</c:v>
                </c:pt>
                <c:pt idx="92">
                  <c:v>1.1184344071872674</c:v>
                </c:pt>
                <c:pt idx="93">
                  <c:v>0.99391752863154448</c:v>
                </c:pt>
                <c:pt idx="94">
                  <c:v>1.2698777115458706</c:v>
                </c:pt>
                <c:pt idx="95">
                  <c:v>1.6054258966261692</c:v>
                </c:pt>
                <c:pt idx="96">
                  <c:v>1.7675446736572529</c:v>
                </c:pt>
                <c:pt idx="97">
                  <c:v>1.8658787288736602</c:v>
                </c:pt>
                <c:pt idx="98">
                  <c:v>1.909237564203365</c:v>
                </c:pt>
                <c:pt idx="99">
                  <c:v>1.9814984970751486</c:v>
                </c:pt>
                <c:pt idx="100">
                  <c:v>2.2483158480757797</c:v>
                </c:pt>
                <c:pt idx="101">
                  <c:v>2.5243638609277625</c:v>
                </c:pt>
                <c:pt idx="102">
                  <c:v>2.9753791047834599</c:v>
                </c:pt>
              </c:numCache>
            </c:numRef>
          </c:val>
        </c:ser>
        <c:ser>
          <c:idx val="4"/>
          <c:order val="4"/>
          <c:tx>
            <c:strRef>
              <c:f>'Base gráficos 1'!$AJ$3</c:f>
              <c:strCache>
                <c:ptCount val="1"/>
                <c:pt idx="0">
                  <c:v>Letras de crédito</c:v>
                </c:pt>
              </c:strCache>
            </c:strRef>
          </c:tx>
          <c:spPr>
            <a:solidFill>
              <a:schemeClr val="accent6">
                <a:lumMod val="60000"/>
                <a:lumOff val="40000"/>
              </a:schemeClr>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1'!$AJ$19:$AJ$198</c:f>
              <c:numCache>
                <c:formatCode>0.0</c:formatCode>
                <c:ptCount val="180"/>
                <c:pt idx="0">
                  <c:v>0.16954600931703698</c:v>
                </c:pt>
                <c:pt idx="1">
                  <c:v>0.16410402402160007</c:v>
                </c:pt>
                <c:pt idx="2">
                  <c:v>9.18955278642202E-2</c:v>
                </c:pt>
                <c:pt idx="3">
                  <c:v>-0.33952186882111224</c:v>
                </c:pt>
                <c:pt idx="4">
                  <c:v>-0.2005792580556367</c:v>
                </c:pt>
                <c:pt idx="5">
                  <c:v>-0.33996671596716022</c:v>
                </c:pt>
                <c:pt idx="6">
                  <c:v>-0.39414937933322824</c:v>
                </c:pt>
                <c:pt idx="7">
                  <c:v>-0.22027310007710119</c:v>
                </c:pt>
                <c:pt idx="8">
                  <c:v>-0.24140496893358515</c:v>
                </c:pt>
                <c:pt idx="9">
                  <c:v>-0.31883682809543179</c:v>
                </c:pt>
                <c:pt idx="10">
                  <c:v>-0.43216496647266189</c:v>
                </c:pt>
                <c:pt idx="11">
                  <c:v>-0.50973979831482141</c:v>
                </c:pt>
                <c:pt idx="12">
                  <c:v>-0.33845831008525973</c:v>
                </c:pt>
                <c:pt idx="13">
                  <c:v>-0.42752652021772714</c:v>
                </c:pt>
                <c:pt idx="14">
                  <c:v>-0.4816676807485531</c:v>
                </c:pt>
                <c:pt idx="15">
                  <c:v>4.9840655747658974E-2</c:v>
                </c:pt>
                <c:pt idx="16">
                  <c:v>-0.29508707217747321</c:v>
                </c:pt>
                <c:pt idx="17">
                  <c:v>-0.18814340371851046</c:v>
                </c:pt>
                <c:pt idx="18">
                  <c:v>-0.13398792852149471</c:v>
                </c:pt>
                <c:pt idx="19">
                  <c:v>-0.1975127903272558</c:v>
                </c:pt>
                <c:pt idx="20">
                  <c:v>-0.34411482860334347</c:v>
                </c:pt>
                <c:pt idx="21">
                  <c:v>-0.29394880170353255</c:v>
                </c:pt>
                <c:pt idx="22">
                  <c:v>-0.3029195878017592</c:v>
                </c:pt>
                <c:pt idx="23">
                  <c:v>-0.4338722116361326</c:v>
                </c:pt>
                <c:pt idx="24">
                  <c:v>-0.60893938873581033</c:v>
                </c:pt>
                <c:pt idx="25">
                  <c:v>-0.48557114861874984</c:v>
                </c:pt>
                <c:pt idx="26">
                  <c:v>-0.63018663370614614</c:v>
                </c:pt>
                <c:pt idx="27">
                  <c:v>-0.7747820282466189</c:v>
                </c:pt>
                <c:pt idx="28">
                  <c:v>-0.65501327849187674</c:v>
                </c:pt>
                <c:pt idx="29">
                  <c:v>-0.8014916306110903</c:v>
                </c:pt>
                <c:pt idx="30">
                  <c:v>-0.814341444013719</c:v>
                </c:pt>
                <c:pt idx="31">
                  <c:v>-0.84283086904261939</c:v>
                </c:pt>
                <c:pt idx="32">
                  <c:v>-0.82699227275408427</c:v>
                </c:pt>
                <c:pt idx="33">
                  <c:v>-0.85733285236334111</c:v>
                </c:pt>
                <c:pt idx="34">
                  <c:v>-1.0891830840934429</c:v>
                </c:pt>
                <c:pt idx="35">
                  <c:v>-0.96497162081465115</c:v>
                </c:pt>
                <c:pt idx="36">
                  <c:v>-0.96701719810229447</c:v>
                </c:pt>
                <c:pt idx="37">
                  <c:v>-1.0701907889503768</c:v>
                </c:pt>
                <c:pt idx="38">
                  <c:v>-0.76899053532182482</c:v>
                </c:pt>
                <c:pt idx="39">
                  <c:v>-0.87256400927896194</c:v>
                </c:pt>
                <c:pt idx="40">
                  <c:v>-0.82419563856840061</c:v>
                </c:pt>
                <c:pt idx="41">
                  <c:v>-0.6530862342046545</c:v>
                </c:pt>
                <c:pt idx="42">
                  <c:v>-0.64965148844201781</c:v>
                </c:pt>
                <c:pt idx="43">
                  <c:v>-0.61029395613606141</c:v>
                </c:pt>
                <c:pt idx="44">
                  <c:v>-0.53339140201483071</c:v>
                </c:pt>
                <c:pt idx="45">
                  <c:v>-0.56304565388965255</c:v>
                </c:pt>
                <c:pt idx="46">
                  <c:v>-0.37513149297236725</c:v>
                </c:pt>
                <c:pt idx="47">
                  <c:v>-0.44939377813739501</c:v>
                </c:pt>
                <c:pt idx="48">
                  <c:v>-0.55158578068721908</c:v>
                </c:pt>
                <c:pt idx="49">
                  <c:v>-0.50360453957855833</c:v>
                </c:pt>
                <c:pt idx="50">
                  <c:v>-0.48984209243729399</c:v>
                </c:pt>
                <c:pt idx="51">
                  <c:v>-0.40499683751447396</c:v>
                </c:pt>
                <c:pt idx="52">
                  <c:v>-0.64773195673935657</c:v>
                </c:pt>
                <c:pt idx="53">
                  <c:v>-0.8429286145848276</c:v>
                </c:pt>
                <c:pt idx="54">
                  <c:v>-0.69899885041776921</c:v>
                </c:pt>
                <c:pt idx="55">
                  <c:v>-0.66558923667458925</c:v>
                </c:pt>
                <c:pt idx="56">
                  <c:v>-0.57636135464492877</c:v>
                </c:pt>
                <c:pt idx="57">
                  <c:v>-0.67416092077375023</c:v>
                </c:pt>
                <c:pt idx="58">
                  <c:v>-0.58508039700449022</c:v>
                </c:pt>
                <c:pt idx="59">
                  <c:v>-0.49664611353476984</c:v>
                </c:pt>
                <c:pt idx="60">
                  <c:v>1.0523526132644753E-2</c:v>
                </c:pt>
                <c:pt idx="61">
                  <c:v>0.10652658530928343</c:v>
                </c:pt>
                <c:pt idx="62">
                  <c:v>-0.2772159752466673</c:v>
                </c:pt>
                <c:pt idx="63">
                  <c:v>-0.27491738429569768</c:v>
                </c:pt>
                <c:pt idx="64">
                  <c:v>-0.14148056456437541</c:v>
                </c:pt>
                <c:pt idx="65">
                  <c:v>-0.14755002226639077</c:v>
                </c:pt>
                <c:pt idx="66">
                  <c:v>-0.30110373770889226</c:v>
                </c:pt>
                <c:pt idx="67">
                  <c:v>-0.31567841474210728</c:v>
                </c:pt>
                <c:pt idx="68">
                  <c:v>-0.45093745975086941</c:v>
                </c:pt>
                <c:pt idx="69">
                  <c:v>-0.45804404344525035</c:v>
                </c:pt>
                <c:pt idx="70">
                  <c:v>-0.60930279020615019</c:v>
                </c:pt>
                <c:pt idx="71">
                  <c:v>-0.52442514367603721</c:v>
                </c:pt>
                <c:pt idx="72">
                  <c:v>-0.73432280743762601</c:v>
                </c:pt>
                <c:pt idx="73">
                  <c:v>-0.83781584734768766</c:v>
                </c:pt>
                <c:pt idx="74">
                  <c:v>-0.58820038742298708</c:v>
                </c:pt>
                <c:pt idx="75">
                  <c:v>-0.62764098888556297</c:v>
                </c:pt>
                <c:pt idx="76">
                  <c:v>-0.5180879328561504</c:v>
                </c:pt>
                <c:pt idx="77">
                  <c:v>-0.53647431554470493</c:v>
                </c:pt>
                <c:pt idx="78">
                  <c:v>-0.58146859873637669</c:v>
                </c:pt>
                <c:pt idx="79">
                  <c:v>-0.58567381831850474</c:v>
                </c:pt>
                <c:pt idx="80">
                  <c:v>-0.53998076338874934</c:v>
                </c:pt>
                <c:pt idx="81">
                  <c:v>-0.39597418482956448</c:v>
                </c:pt>
                <c:pt idx="82">
                  <c:v>-0.2773480611303285</c:v>
                </c:pt>
                <c:pt idx="83">
                  <c:v>-0.40676145782694428</c:v>
                </c:pt>
                <c:pt idx="84">
                  <c:v>-0.46351728675010717</c:v>
                </c:pt>
                <c:pt idx="85">
                  <c:v>-0.42563510675225102</c:v>
                </c:pt>
                <c:pt idx="86">
                  <c:v>-0.49486620333507647</c:v>
                </c:pt>
                <c:pt idx="87">
                  <c:v>-0.35350241271155775</c:v>
                </c:pt>
                <c:pt idx="88">
                  <c:v>-0.12469763154950046</c:v>
                </c:pt>
                <c:pt idx="89">
                  <c:v>0.12857234279808102</c:v>
                </c:pt>
                <c:pt idx="90">
                  <c:v>-4.8241597623357897E-2</c:v>
                </c:pt>
                <c:pt idx="91">
                  <c:v>-7.3041940993671006E-2</c:v>
                </c:pt>
                <c:pt idx="92">
                  <c:v>-2.5722401796862707E-2</c:v>
                </c:pt>
                <c:pt idx="93">
                  <c:v>-7.8382058185428843E-2</c:v>
                </c:pt>
                <c:pt idx="94">
                  <c:v>-0.14582170374840084</c:v>
                </c:pt>
                <c:pt idx="95">
                  <c:v>0.10243295459115505</c:v>
                </c:pt>
                <c:pt idx="96">
                  <c:v>0.13118989661823932</c:v>
                </c:pt>
                <c:pt idx="97">
                  <c:v>1.5904286941295639E-2</c:v>
                </c:pt>
                <c:pt idx="98">
                  <c:v>9.1346520164350391E-3</c:v>
                </c:pt>
                <c:pt idx="99">
                  <c:v>-0.11419625843800975</c:v>
                </c:pt>
                <c:pt idx="100">
                  <c:v>-0.33318608519631038</c:v>
                </c:pt>
                <c:pt idx="101">
                  <c:v>-0.61757536863042939</c:v>
                </c:pt>
                <c:pt idx="102">
                  <c:v>-0.16199085112154302</c:v>
                </c:pt>
              </c:numCache>
            </c:numRef>
          </c:val>
        </c:ser>
        <c:ser>
          <c:idx val="5"/>
          <c:order val="5"/>
          <c:tx>
            <c:strRef>
              <c:f>'Base gráficos 1'!$AK$3</c:f>
              <c:strCache>
                <c:ptCount val="1"/>
                <c:pt idx="0">
                  <c:v>Efectos de comercio</c:v>
                </c:pt>
              </c:strCache>
            </c:strRef>
          </c:tx>
          <c:spPr>
            <a:solidFill>
              <a:schemeClr val="accent6">
                <a:lumMod val="75000"/>
              </a:schemeClr>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1'!$AK$19:$AK$198</c:f>
              <c:numCache>
                <c:formatCode>0.0</c:formatCode>
                <c:ptCount val="180"/>
                <c:pt idx="0">
                  <c:v>1.4267787461537158E-2</c:v>
                </c:pt>
                <c:pt idx="1">
                  <c:v>9.2214417168100735E-3</c:v>
                </c:pt>
                <c:pt idx="2">
                  <c:v>2.6600443000992031E-2</c:v>
                </c:pt>
                <c:pt idx="3">
                  <c:v>7.0148867929043027E-2</c:v>
                </c:pt>
                <c:pt idx="4">
                  <c:v>9.7289547632852261E-2</c:v>
                </c:pt>
                <c:pt idx="5">
                  <c:v>0.10891302748288879</c:v>
                </c:pt>
                <c:pt idx="6">
                  <c:v>8.5900102307800819E-2</c:v>
                </c:pt>
                <c:pt idx="7">
                  <c:v>5.6183612884121506E-2</c:v>
                </c:pt>
                <c:pt idx="8">
                  <c:v>4.2259844379640372E-2</c:v>
                </c:pt>
                <c:pt idx="9">
                  <c:v>3.5780967493741093E-2</c:v>
                </c:pt>
                <c:pt idx="10">
                  <c:v>5.9702314853954982E-2</c:v>
                </c:pt>
                <c:pt idx="11">
                  <c:v>3.9183363589103216E-2</c:v>
                </c:pt>
                <c:pt idx="12">
                  <c:v>1.1715805753775855E-2</c:v>
                </c:pt>
                <c:pt idx="13">
                  <c:v>8.9933744763785167E-3</c:v>
                </c:pt>
                <c:pt idx="14">
                  <c:v>-5.8403928457883671E-3</c:v>
                </c:pt>
                <c:pt idx="15">
                  <c:v>4.3604992935395949E-3</c:v>
                </c:pt>
                <c:pt idx="16">
                  <c:v>3.4839104885003941E-2</c:v>
                </c:pt>
                <c:pt idx="17">
                  <c:v>4.510711786859057E-2</c:v>
                </c:pt>
                <c:pt idx="18">
                  <c:v>4.3705994160730718E-2</c:v>
                </c:pt>
                <c:pt idx="19">
                  <c:v>5.4778660551680895E-2</c:v>
                </c:pt>
                <c:pt idx="20">
                  <c:v>8.4540418609475532E-2</c:v>
                </c:pt>
                <c:pt idx="21">
                  <c:v>9.9614669376089302E-2</c:v>
                </c:pt>
                <c:pt idx="22">
                  <c:v>0.11062901586594594</c:v>
                </c:pt>
                <c:pt idx="23">
                  <c:v>0.15368950643627946</c:v>
                </c:pt>
                <c:pt idx="24">
                  <c:v>0.17396381235684638</c:v>
                </c:pt>
                <c:pt idx="25">
                  <c:v>0.20966348483890682</c:v>
                </c:pt>
                <c:pt idx="26">
                  <c:v>0.25348874358094747</c:v>
                </c:pt>
                <c:pt idx="27">
                  <c:v>0.26533454918206734</c:v>
                </c:pt>
                <c:pt idx="28">
                  <c:v>0.25811214100355329</c:v>
                </c:pt>
                <c:pt idx="29">
                  <c:v>0.22864410826941906</c:v>
                </c:pt>
                <c:pt idx="30">
                  <c:v>0.23212536488241511</c:v>
                </c:pt>
                <c:pt idx="31">
                  <c:v>0.21469016552503156</c:v>
                </c:pt>
                <c:pt idx="32">
                  <c:v>0.17625199079808876</c:v>
                </c:pt>
                <c:pt idx="33">
                  <c:v>0.14578922681000489</c:v>
                </c:pt>
                <c:pt idx="34">
                  <c:v>5.3412632602293293E-2</c:v>
                </c:pt>
                <c:pt idx="35">
                  <c:v>-7.3653305956965578E-3</c:v>
                </c:pt>
                <c:pt idx="36">
                  <c:v>-6.016894987018166E-3</c:v>
                </c:pt>
                <c:pt idx="37">
                  <c:v>-5.8179834778359786E-2</c:v>
                </c:pt>
                <c:pt idx="38">
                  <c:v>-0.10953949131724727</c:v>
                </c:pt>
                <c:pt idx="39">
                  <c:v>-0.13172101815901752</c:v>
                </c:pt>
                <c:pt idx="40">
                  <c:v>-0.15657972187904973</c:v>
                </c:pt>
                <c:pt idx="41">
                  <c:v>-0.16301143392256373</c:v>
                </c:pt>
                <c:pt idx="42">
                  <c:v>-0.22979293155089375</c:v>
                </c:pt>
                <c:pt idx="43">
                  <c:v>-0.29769027032588696</c:v>
                </c:pt>
                <c:pt idx="44">
                  <c:v>-0.30291222078323954</c:v>
                </c:pt>
                <c:pt idx="45">
                  <c:v>-0.29826076545847424</c:v>
                </c:pt>
                <c:pt idx="46">
                  <c:v>-0.22568133054668651</c:v>
                </c:pt>
                <c:pt idx="47">
                  <c:v>-0.1971126162418497</c:v>
                </c:pt>
                <c:pt idx="48">
                  <c:v>-0.21358311260424689</c:v>
                </c:pt>
                <c:pt idx="49">
                  <c:v>-0.19385092625847319</c:v>
                </c:pt>
                <c:pt idx="50">
                  <c:v>-0.17773823071093056</c:v>
                </c:pt>
                <c:pt idx="51">
                  <c:v>-0.20023555825872327</c:v>
                </c:pt>
                <c:pt idx="52">
                  <c:v>-0.21536542332663791</c:v>
                </c:pt>
                <c:pt idx="53">
                  <c:v>-0.17984360669561553</c:v>
                </c:pt>
                <c:pt idx="54">
                  <c:v>-0.11198516554424567</c:v>
                </c:pt>
                <c:pt idx="55">
                  <c:v>-6.1397937607682751E-2</c:v>
                </c:pt>
                <c:pt idx="56">
                  <c:v>-3.5560408107338029E-2</c:v>
                </c:pt>
                <c:pt idx="57">
                  <c:v>-3.1336356075443349E-2</c:v>
                </c:pt>
                <c:pt idx="58">
                  <c:v>-5.3294870791661467E-2</c:v>
                </c:pt>
                <c:pt idx="59">
                  <c:v>-5.1184640058236766E-2</c:v>
                </c:pt>
                <c:pt idx="60">
                  <c:v>-3.3223185773134968E-2</c:v>
                </c:pt>
                <c:pt idx="61">
                  <c:v>-1.4439231119047222E-2</c:v>
                </c:pt>
                <c:pt idx="62">
                  <c:v>-2.2059693141666892E-2</c:v>
                </c:pt>
                <c:pt idx="63">
                  <c:v>-2.2261576404218015E-2</c:v>
                </c:pt>
                <c:pt idx="64">
                  <c:v>-5.851972078780826E-3</c:v>
                </c:pt>
                <c:pt idx="65">
                  <c:v>-3.2292445428064129E-2</c:v>
                </c:pt>
                <c:pt idx="66">
                  <c:v>-8.4518130331197081E-2</c:v>
                </c:pt>
                <c:pt idx="67">
                  <c:v>-0.1146057825867533</c:v>
                </c:pt>
                <c:pt idx="68">
                  <c:v>-0.1231886446852748</c:v>
                </c:pt>
                <c:pt idx="69">
                  <c:v>-0.11019653144152641</c:v>
                </c:pt>
                <c:pt idx="70">
                  <c:v>-8.0551183572466337E-2</c:v>
                </c:pt>
                <c:pt idx="71">
                  <c:v>-5.781735599569731E-2</c:v>
                </c:pt>
                <c:pt idx="72">
                  <c:v>-4.3931966651719029E-2</c:v>
                </c:pt>
                <c:pt idx="73">
                  <c:v>-5.230334841436448E-2</c:v>
                </c:pt>
                <c:pt idx="74">
                  <c:v>-5.5803986985110042E-2</c:v>
                </c:pt>
                <c:pt idx="75">
                  <c:v>-4.3288768472206855E-2</c:v>
                </c:pt>
                <c:pt idx="76">
                  <c:v>-3.7618954754458415E-2</c:v>
                </c:pt>
                <c:pt idx="77">
                  <c:v>-3.7641531125052786E-2</c:v>
                </c:pt>
                <c:pt idx="78">
                  <c:v>-3.1942789285557938E-2</c:v>
                </c:pt>
                <c:pt idx="79">
                  <c:v>-2.3649048201806983E-2</c:v>
                </c:pt>
                <c:pt idx="80">
                  <c:v>-2.2130091677829193E-2</c:v>
                </c:pt>
                <c:pt idx="81">
                  <c:v>-2.0030906798298498E-2</c:v>
                </c:pt>
                <c:pt idx="82">
                  <c:v>-2.3893512227617267E-2</c:v>
                </c:pt>
                <c:pt idx="83">
                  <c:v>-2.7102090108603264E-2</c:v>
                </c:pt>
                <c:pt idx="84">
                  <c:v>-2.9256689137295958E-2</c:v>
                </c:pt>
                <c:pt idx="85">
                  <c:v>-3.6361010961754085E-2</c:v>
                </c:pt>
                <c:pt idx="86">
                  <c:v>-3.32877563346047E-2</c:v>
                </c:pt>
                <c:pt idx="87">
                  <c:v>-2.4256223565923312E-2</c:v>
                </c:pt>
                <c:pt idx="88">
                  <c:v>-2.1480881426781763E-2</c:v>
                </c:pt>
                <c:pt idx="89">
                  <c:v>-2.2182661418589385E-2</c:v>
                </c:pt>
                <c:pt idx="90">
                  <c:v>-5.3081743604260941E-3</c:v>
                </c:pt>
                <c:pt idx="91">
                  <c:v>6.1962026911818796E-3</c:v>
                </c:pt>
                <c:pt idx="92">
                  <c:v>-5.5455548294850747E-3</c:v>
                </c:pt>
                <c:pt idx="93">
                  <c:v>-1.2826051605047619E-2</c:v>
                </c:pt>
                <c:pt idx="94">
                  <c:v>-1.6952897919714865E-2</c:v>
                </c:pt>
                <c:pt idx="95">
                  <c:v>1.4822858864284524E-2</c:v>
                </c:pt>
                <c:pt idx="96">
                  <c:v>2.9321817643149926E-2</c:v>
                </c:pt>
                <c:pt idx="97">
                  <c:v>1.3863593997315972E-2</c:v>
                </c:pt>
                <c:pt idx="98">
                  <c:v>2.0834634028393272E-2</c:v>
                </c:pt>
                <c:pt idx="99">
                  <c:v>1.3643582393923869E-2</c:v>
                </c:pt>
                <c:pt idx="100">
                  <c:v>1.3929345004029094E-2</c:v>
                </c:pt>
                <c:pt idx="101">
                  <c:v>1.3421593042332324E-2</c:v>
                </c:pt>
                <c:pt idx="102">
                  <c:v>3.6138950182524488E-3</c:v>
                </c:pt>
              </c:numCache>
            </c:numRef>
          </c:val>
        </c:ser>
        <c:ser>
          <c:idx val="6"/>
          <c:order val="6"/>
          <c:tx>
            <c:strRef>
              <c:f>'Base gráficos 1'!$AL$3</c:f>
              <c:strCache>
                <c:ptCount val="1"/>
                <c:pt idx="0">
                  <c:v>Bono de Empresa</c:v>
                </c:pt>
              </c:strCache>
            </c:strRef>
          </c:tx>
          <c:spPr>
            <a:solidFill>
              <a:srgbClr val="00B0F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1'!$AL$19:$AL$198</c:f>
              <c:numCache>
                <c:formatCode>0.0</c:formatCode>
                <c:ptCount val="180"/>
                <c:pt idx="0">
                  <c:v>1.7685008509102134</c:v>
                </c:pt>
                <c:pt idx="1">
                  <c:v>2.0859448633062416</c:v>
                </c:pt>
                <c:pt idx="2">
                  <c:v>2.0237229749011423</c:v>
                </c:pt>
                <c:pt idx="3">
                  <c:v>1.7709092661548822</c:v>
                </c:pt>
                <c:pt idx="4">
                  <c:v>1.7635464538787207</c:v>
                </c:pt>
                <c:pt idx="5">
                  <c:v>1.8650301879398719</c:v>
                </c:pt>
                <c:pt idx="6">
                  <c:v>1.9539248623534966</c:v>
                </c:pt>
                <c:pt idx="7">
                  <c:v>1.9999928095434345</c:v>
                </c:pt>
                <c:pt idx="8">
                  <c:v>2.001768652746259</c:v>
                </c:pt>
                <c:pt idx="9">
                  <c:v>2.1565932816365931</c:v>
                </c:pt>
                <c:pt idx="10">
                  <c:v>2.3618273752924539</c:v>
                </c:pt>
                <c:pt idx="11">
                  <c:v>2.2357274869050765</c:v>
                </c:pt>
                <c:pt idx="12">
                  <c:v>1.9400823715972173</c:v>
                </c:pt>
                <c:pt idx="13">
                  <c:v>1.7666748613041181</c:v>
                </c:pt>
                <c:pt idx="14">
                  <c:v>1.7767972573515178</c:v>
                </c:pt>
                <c:pt idx="15">
                  <c:v>2.0838870770576148</c:v>
                </c:pt>
                <c:pt idx="16">
                  <c:v>2.3931526465950728</c:v>
                </c:pt>
                <c:pt idx="17">
                  <c:v>2.4977345498026997</c:v>
                </c:pt>
                <c:pt idx="18">
                  <c:v>2.5240961240593398</c:v>
                </c:pt>
                <c:pt idx="19">
                  <c:v>2.7877040725242765</c:v>
                </c:pt>
                <c:pt idx="20">
                  <c:v>3.0425965772600492</c:v>
                </c:pt>
                <c:pt idx="21">
                  <c:v>3.0136531757373533</c:v>
                </c:pt>
                <c:pt idx="22">
                  <c:v>2.9033752807924231</c:v>
                </c:pt>
                <c:pt idx="23">
                  <c:v>2.9792171620443746</c:v>
                </c:pt>
                <c:pt idx="24">
                  <c:v>3.2618545044342926</c:v>
                </c:pt>
                <c:pt idx="25">
                  <c:v>3.4736709020797778</c:v>
                </c:pt>
                <c:pt idx="26">
                  <c:v>3.5055031672999508</c:v>
                </c:pt>
                <c:pt idx="27">
                  <c:v>3.8336533725011526</c:v>
                </c:pt>
                <c:pt idx="28">
                  <c:v>3.9831683581312265</c:v>
                </c:pt>
                <c:pt idx="29">
                  <c:v>3.7446658987457995</c:v>
                </c:pt>
                <c:pt idx="30">
                  <c:v>3.5336821146853996</c:v>
                </c:pt>
                <c:pt idx="31">
                  <c:v>3.1784764359743019</c:v>
                </c:pt>
                <c:pt idx="32">
                  <c:v>2.1631569633693144</c:v>
                </c:pt>
                <c:pt idx="33">
                  <c:v>1.3933531637414687</c:v>
                </c:pt>
                <c:pt idx="34">
                  <c:v>1.413204472021274</c:v>
                </c:pt>
                <c:pt idx="35">
                  <c:v>1.3630394113174549</c:v>
                </c:pt>
                <c:pt idx="36">
                  <c:v>1.0441015697284302</c:v>
                </c:pt>
                <c:pt idx="37">
                  <c:v>0.79258661636534899</c:v>
                </c:pt>
                <c:pt idx="38">
                  <c:v>0.70116927580412636</c:v>
                </c:pt>
                <c:pt idx="39">
                  <c:v>0.15406445907231472</c:v>
                </c:pt>
                <c:pt idx="40">
                  <c:v>-0.30873891669167702</c:v>
                </c:pt>
                <c:pt idx="41">
                  <c:v>-0.24775425737309015</c:v>
                </c:pt>
                <c:pt idx="42">
                  <c:v>-6.8103953503995618E-2</c:v>
                </c:pt>
                <c:pt idx="43">
                  <c:v>-9.8382299047507671E-2</c:v>
                </c:pt>
                <c:pt idx="44">
                  <c:v>0.50703127686154248</c:v>
                </c:pt>
                <c:pt idx="45">
                  <c:v>1.0805269196032667</c:v>
                </c:pt>
                <c:pt idx="46">
                  <c:v>0.89507903480682549</c:v>
                </c:pt>
                <c:pt idx="47">
                  <c:v>0.72914427838967477</c:v>
                </c:pt>
                <c:pt idx="48">
                  <c:v>0.83613580610565752</c:v>
                </c:pt>
                <c:pt idx="49">
                  <c:v>1.1003390974998768</c:v>
                </c:pt>
                <c:pt idx="50">
                  <c:v>1.1422196486819418</c:v>
                </c:pt>
                <c:pt idx="51">
                  <c:v>1.1605714771401396</c:v>
                </c:pt>
                <c:pt idx="52">
                  <c:v>1.1542496232468176</c:v>
                </c:pt>
                <c:pt idx="53">
                  <c:v>1.2702065973806931</c:v>
                </c:pt>
                <c:pt idx="54">
                  <c:v>1.4014112112896921</c:v>
                </c:pt>
                <c:pt idx="55">
                  <c:v>1.3784504361811811</c:v>
                </c:pt>
                <c:pt idx="56">
                  <c:v>1.3024679140721354</c:v>
                </c:pt>
                <c:pt idx="57">
                  <c:v>1.4187213264293204</c:v>
                </c:pt>
                <c:pt idx="58">
                  <c:v>1.5511556738946066</c:v>
                </c:pt>
                <c:pt idx="59">
                  <c:v>1.639976548128556</c:v>
                </c:pt>
                <c:pt idx="60">
                  <c:v>1.606109409998163</c:v>
                </c:pt>
                <c:pt idx="61">
                  <c:v>1.4813125592653327</c:v>
                </c:pt>
                <c:pt idx="62">
                  <c:v>1.4783021300169401</c:v>
                </c:pt>
                <c:pt idx="63">
                  <c:v>1.55014968209009</c:v>
                </c:pt>
                <c:pt idx="64">
                  <c:v>1.571124039155732</c:v>
                </c:pt>
                <c:pt idx="65">
                  <c:v>1.2656644647733173</c:v>
                </c:pt>
                <c:pt idx="66">
                  <c:v>1.0036748612563067</c:v>
                </c:pt>
                <c:pt idx="67">
                  <c:v>0.98164288821495438</c:v>
                </c:pt>
                <c:pt idx="68">
                  <c:v>0.90671121667970123</c:v>
                </c:pt>
                <c:pt idx="69">
                  <c:v>0.66073577101381364</c:v>
                </c:pt>
                <c:pt idx="70">
                  <c:v>0.50248125623244022</c:v>
                </c:pt>
                <c:pt idx="71">
                  <c:v>0.46712969480505512</c:v>
                </c:pt>
                <c:pt idx="72">
                  <c:v>0.4878124099805064</c:v>
                </c:pt>
                <c:pt idx="73">
                  <c:v>0.5151876435813173</c:v>
                </c:pt>
                <c:pt idx="74">
                  <c:v>0.48682605453974165</c:v>
                </c:pt>
                <c:pt idx="75">
                  <c:v>0.48905444373876716</c:v>
                </c:pt>
                <c:pt idx="76">
                  <c:v>0.48153767762303951</c:v>
                </c:pt>
                <c:pt idx="77">
                  <c:v>0.50344082260768996</c:v>
                </c:pt>
                <c:pt idx="78">
                  <c:v>0.44460770820490103</c:v>
                </c:pt>
                <c:pt idx="79">
                  <c:v>0.94748127703948737</c:v>
                </c:pt>
                <c:pt idx="80">
                  <c:v>1.3014854456268086</c:v>
                </c:pt>
                <c:pt idx="81">
                  <c:v>1.2064496145895778</c:v>
                </c:pt>
                <c:pt idx="82">
                  <c:v>1.2147101744020359</c:v>
                </c:pt>
                <c:pt idx="83">
                  <c:v>1.1158814677894147</c:v>
                </c:pt>
                <c:pt idx="84">
                  <c:v>1.0879988027147551</c:v>
                </c:pt>
                <c:pt idx="85">
                  <c:v>1.088599413713859</c:v>
                </c:pt>
                <c:pt idx="86">
                  <c:v>1.0482000638061286</c:v>
                </c:pt>
                <c:pt idx="87">
                  <c:v>0.81872631455535549</c:v>
                </c:pt>
                <c:pt idx="88">
                  <c:v>0.7029859064378442</c:v>
                </c:pt>
                <c:pt idx="89">
                  <c:v>0.80806533068559694</c:v>
                </c:pt>
                <c:pt idx="90">
                  <c:v>0.98574598098533794</c:v>
                </c:pt>
                <c:pt idx="91">
                  <c:v>0.58159927736887984</c:v>
                </c:pt>
                <c:pt idx="92">
                  <c:v>0.33991461655516131</c:v>
                </c:pt>
                <c:pt idx="93">
                  <c:v>0.48843887385265228</c:v>
                </c:pt>
                <c:pt idx="94">
                  <c:v>0.46723756538156064</c:v>
                </c:pt>
                <c:pt idx="95">
                  <c:v>0.4455121918906933</c:v>
                </c:pt>
                <c:pt idx="96">
                  <c:v>0.2206802451639521</c:v>
                </c:pt>
                <c:pt idx="97">
                  <c:v>7.4098310976314849E-2</c:v>
                </c:pt>
                <c:pt idx="98">
                  <c:v>-1.2957465598876859E-2</c:v>
                </c:pt>
                <c:pt idx="99">
                  <c:v>9.7856067889548828E-2</c:v>
                </c:pt>
                <c:pt idx="100">
                  <c:v>0.23760132351236291</c:v>
                </c:pt>
                <c:pt idx="101">
                  <c:v>0.23708120054104301</c:v>
                </c:pt>
                <c:pt idx="102">
                  <c:v>0.14073872451834404</c:v>
                </c:pt>
              </c:numCache>
            </c:numRef>
          </c:val>
        </c:ser>
        <c:ser>
          <c:idx val="7"/>
          <c:order val="7"/>
          <c:tx>
            <c:strRef>
              <c:f>'Base gráficos 1'!$AQ$3</c:f>
              <c:strCache>
                <c:ptCount val="1"/>
                <c:pt idx="0">
                  <c:v>Fondos mutuos neto en M3</c:v>
                </c:pt>
              </c:strCache>
            </c:strRef>
          </c:tx>
          <c:spPr>
            <a:solidFill>
              <a:srgbClr val="FFFF66"/>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1'!$AQ$19:$AQ$198</c:f>
              <c:numCache>
                <c:formatCode>0.0</c:formatCode>
                <c:ptCount val="180"/>
                <c:pt idx="0">
                  <c:v>1.2892922833616969</c:v>
                </c:pt>
                <c:pt idx="1">
                  <c:v>1.2585300474433758</c:v>
                </c:pt>
                <c:pt idx="2">
                  <c:v>1.2693982796341838</c:v>
                </c:pt>
                <c:pt idx="3">
                  <c:v>1.5817786167108316</c:v>
                </c:pt>
                <c:pt idx="4">
                  <c:v>1.8936948317205038</c:v>
                </c:pt>
                <c:pt idx="5">
                  <c:v>2.3104707466751093</c:v>
                </c:pt>
                <c:pt idx="6">
                  <c:v>2.7251198383493658</c:v>
                </c:pt>
                <c:pt idx="7">
                  <c:v>3.0655531046266975</c:v>
                </c:pt>
                <c:pt idx="8">
                  <c:v>2.9595147177174956</c:v>
                </c:pt>
                <c:pt idx="9">
                  <c:v>2.8199296477872848</c:v>
                </c:pt>
                <c:pt idx="10">
                  <c:v>2.6665134133100525</c:v>
                </c:pt>
                <c:pt idx="11">
                  <c:v>2.1892059509172257</c:v>
                </c:pt>
                <c:pt idx="12">
                  <c:v>1.2847313990935707</c:v>
                </c:pt>
                <c:pt idx="13">
                  <c:v>0.42391703771287409</c:v>
                </c:pt>
                <c:pt idx="14">
                  <c:v>0.22245906595945103</c:v>
                </c:pt>
                <c:pt idx="15">
                  <c:v>0.16473162689484552</c:v>
                </c:pt>
                <c:pt idx="16">
                  <c:v>1.3289444540691919E-2</c:v>
                </c:pt>
                <c:pt idx="17">
                  <c:v>-0.28122730584183414</c:v>
                </c:pt>
                <c:pt idx="18">
                  <c:v>-0.84479217592740719</c:v>
                </c:pt>
                <c:pt idx="19">
                  <c:v>-1.2563585924454861</c:v>
                </c:pt>
                <c:pt idx="20">
                  <c:v>-1.4323176332848582</c:v>
                </c:pt>
                <c:pt idx="21">
                  <c:v>-2.1234070414206783</c:v>
                </c:pt>
                <c:pt idx="22">
                  <c:v>-2.6761413492247788</c:v>
                </c:pt>
                <c:pt idx="23">
                  <c:v>-2.6163927735293955</c:v>
                </c:pt>
                <c:pt idx="24">
                  <c:v>-2.2261291796886367</c:v>
                </c:pt>
                <c:pt idx="25">
                  <c:v>-1.8176981267252459</c:v>
                </c:pt>
                <c:pt idx="26">
                  <c:v>-1.8397574049875487</c:v>
                </c:pt>
                <c:pt idx="27">
                  <c:v>-1.8653160284961336</c:v>
                </c:pt>
                <c:pt idx="28">
                  <c:v>-1.6915066948626583</c:v>
                </c:pt>
                <c:pt idx="29">
                  <c:v>-1.4701024320656033</c:v>
                </c:pt>
                <c:pt idx="30">
                  <c:v>-1.1554712108081295</c:v>
                </c:pt>
                <c:pt idx="31">
                  <c:v>-0.66772382566048427</c:v>
                </c:pt>
                <c:pt idx="32">
                  <c:v>-0.11702943431840991</c:v>
                </c:pt>
                <c:pt idx="33">
                  <c:v>0.51504510246158997</c:v>
                </c:pt>
                <c:pt idx="34">
                  <c:v>1.1576930775169405</c:v>
                </c:pt>
                <c:pt idx="35">
                  <c:v>1.5170314771567095</c:v>
                </c:pt>
                <c:pt idx="36">
                  <c:v>1.6647499639553938</c:v>
                </c:pt>
                <c:pt idx="37">
                  <c:v>1.8368691976409892</c:v>
                </c:pt>
                <c:pt idx="38">
                  <c:v>2.0698302604010075</c:v>
                </c:pt>
                <c:pt idx="39">
                  <c:v>1.9298415955322474</c:v>
                </c:pt>
                <c:pt idx="40">
                  <c:v>1.9287457568756639</c:v>
                </c:pt>
                <c:pt idx="41">
                  <c:v>2.2848191266749129</c:v>
                </c:pt>
                <c:pt idx="42">
                  <c:v>2.0052444677120076</c:v>
                </c:pt>
                <c:pt idx="43">
                  <c:v>2.0783983222985629</c:v>
                </c:pt>
                <c:pt idx="44">
                  <c:v>2.5446689512108462</c:v>
                </c:pt>
                <c:pt idx="45">
                  <c:v>2.5556739868026002</c:v>
                </c:pt>
                <c:pt idx="46">
                  <c:v>2.6794444624659977</c:v>
                </c:pt>
                <c:pt idx="47">
                  <c:v>2.8033666604985168</c:v>
                </c:pt>
                <c:pt idx="48">
                  <c:v>3.0627226956508888</c:v>
                </c:pt>
                <c:pt idx="49">
                  <c:v>3.0124501918682323</c:v>
                </c:pt>
                <c:pt idx="50">
                  <c:v>2.6349972165522368</c:v>
                </c:pt>
                <c:pt idx="51">
                  <c:v>2.419494598386414</c:v>
                </c:pt>
                <c:pt idx="52">
                  <c:v>2.0249802081902106</c:v>
                </c:pt>
                <c:pt idx="53">
                  <c:v>1.4778689130274159</c:v>
                </c:pt>
                <c:pt idx="54">
                  <c:v>1.3603389725994217</c:v>
                </c:pt>
                <c:pt idx="55">
                  <c:v>0.70696610767107082</c:v>
                </c:pt>
                <c:pt idx="56">
                  <c:v>-0.57038024624767047</c:v>
                </c:pt>
                <c:pt idx="57">
                  <c:v>-0.92538835081694426</c:v>
                </c:pt>
                <c:pt idx="58">
                  <c:v>-1.0716075805609078</c:v>
                </c:pt>
                <c:pt idx="59">
                  <c:v>-1.5060692574711478</c:v>
                </c:pt>
                <c:pt idx="60">
                  <c:v>-1.7600683569334727</c:v>
                </c:pt>
                <c:pt idx="61">
                  <c:v>-1.6014738708618637</c:v>
                </c:pt>
                <c:pt idx="62">
                  <c:v>-1.1704235108671655</c:v>
                </c:pt>
                <c:pt idx="63">
                  <c:v>-0.84653204483260558</c:v>
                </c:pt>
                <c:pt idx="64">
                  <c:v>-0.88870916971542357</c:v>
                </c:pt>
                <c:pt idx="65">
                  <c:v>-1.0651848813453204</c:v>
                </c:pt>
                <c:pt idx="66">
                  <c:v>-0.85953205841602387</c:v>
                </c:pt>
                <c:pt idx="67">
                  <c:v>-0.57141283147455935</c:v>
                </c:pt>
                <c:pt idx="68">
                  <c:v>-0.11476717637730273</c:v>
                </c:pt>
                <c:pt idx="69">
                  <c:v>7.8872321068373386E-3</c:v>
                </c:pt>
                <c:pt idx="70">
                  <c:v>-0.19712252318896159</c:v>
                </c:pt>
                <c:pt idx="71">
                  <c:v>1.0836538996987874E-2</c:v>
                </c:pt>
                <c:pt idx="72">
                  <c:v>6.3923848914175532E-2</c:v>
                </c:pt>
                <c:pt idx="73">
                  <c:v>-8.3638585155186532E-2</c:v>
                </c:pt>
                <c:pt idx="74">
                  <c:v>-5.3650302117666596E-2</c:v>
                </c:pt>
                <c:pt idx="75">
                  <c:v>-0.30179914508947225</c:v>
                </c:pt>
                <c:pt idx="76">
                  <c:v>-0.39334847617724039</c:v>
                </c:pt>
                <c:pt idx="77">
                  <c:v>-6.2349306133581493E-2</c:v>
                </c:pt>
                <c:pt idx="78">
                  <c:v>0.12361263592394829</c:v>
                </c:pt>
                <c:pt idx="79">
                  <c:v>0.11089786599630148</c:v>
                </c:pt>
                <c:pt idx="80">
                  <c:v>2.3129793042385376E-2</c:v>
                </c:pt>
                <c:pt idx="81">
                  <c:v>8.8834316168055358E-2</c:v>
                </c:pt>
                <c:pt idx="82">
                  <c:v>0.17189559656110398</c:v>
                </c:pt>
                <c:pt idx="83">
                  <c:v>0.13850357528391508</c:v>
                </c:pt>
                <c:pt idx="84">
                  <c:v>0.16264377180530296</c:v>
                </c:pt>
                <c:pt idx="85">
                  <c:v>0.2247583076885119</c:v>
                </c:pt>
                <c:pt idx="86">
                  <c:v>0.37077815942959025</c:v>
                </c:pt>
                <c:pt idx="87">
                  <c:v>0.73743691777034459</c:v>
                </c:pt>
                <c:pt idx="88">
                  <c:v>1.0804248944544748</c:v>
                </c:pt>
                <c:pt idx="89">
                  <c:v>1.3949434450451708</c:v>
                </c:pt>
                <c:pt idx="90">
                  <c:v>1.6939920182098327</c:v>
                </c:pt>
                <c:pt idx="91">
                  <c:v>2.1174648945683359</c:v>
                </c:pt>
                <c:pt idx="92">
                  <c:v>2.1122430702331632</c:v>
                </c:pt>
                <c:pt idx="93">
                  <c:v>1.581150152063528</c:v>
                </c:pt>
                <c:pt idx="94">
                  <c:v>1.5896758722409423</c:v>
                </c:pt>
                <c:pt idx="95">
                  <c:v>1.7245513694222459</c:v>
                </c:pt>
                <c:pt idx="96">
                  <c:v>1.7177368786296092</c:v>
                </c:pt>
                <c:pt idx="97">
                  <c:v>1.9272678260226903</c:v>
                </c:pt>
                <c:pt idx="98">
                  <c:v>2.1093105398625478</c:v>
                </c:pt>
                <c:pt idx="99">
                  <c:v>2.120469974498512</c:v>
                </c:pt>
                <c:pt idx="100">
                  <c:v>2.0479300445762849</c:v>
                </c:pt>
                <c:pt idx="101">
                  <c:v>2.0185715101253412</c:v>
                </c:pt>
                <c:pt idx="102">
                  <c:v>1.8040439690583396</c:v>
                </c:pt>
              </c:numCache>
            </c:numRef>
          </c:val>
        </c:ser>
        <c:ser>
          <c:idx val="8"/>
          <c:order val="8"/>
          <c:tx>
            <c:strRef>
              <c:f>'Base gráficos 1'!$AR$3</c:f>
              <c:strCache>
                <c:ptCount val="1"/>
                <c:pt idx="0">
                  <c:v>AFP neto en M3</c:v>
                </c:pt>
              </c:strCache>
            </c:strRef>
          </c:tx>
          <c:spPr>
            <a:solidFill>
              <a:schemeClr val="bg1">
                <a:lumMod val="65000"/>
              </a:schemeClr>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1'!$AR$19:$AR$198</c:f>
              <c:numCache>
                <c:formatCode>0.0</c:formatCode>
                <c:ptCount val="180"/>
                <c:pt idx="0">
                  <c:v>0.17688618431230996</c:v>
                </c:pt>
                <c:pt idx="1">
                  <c:v>0.17946739074088564</c:v>
                </c:pt>
                <c:pt idx="2">
                  <c:v>0.16882618326108512</c:v>
                </c:pt>
                <c:pt idx="3">
                  <c:v>0.18075592271795418</c:v>
                </c:pt>
                <c:pt idx="4">
                  <c:v>0.21567158953003351</c:v>
                </c:pt>
                <c:pt idx="5">
                  <c:v>0.25316037100205108</c:v>
                </c:pt>
                <c:pt idx="6">
                  <c:v>0.27611339078679559</c:v>
                </c:pt>
                <c:pt idx="7">
                  <c:v>0.26032721153113914</c:v>
                </c:pt>
                <c:pt idx="8">
                  <c:v>0.26464309197681057</c:v>
                </c:pt>
                <c:pt idx="9">
                  <c:v>0.29065253345049669</c:v>
                </c:pt>
                <c:pt idx="10">
                  <c:v>0.25807675270069447</c:v>
                </c:pt>
                <c:pt idx="11">
                  <c:v>0.18847027591218571</c:v>
                </c:pt>
                <c:pt idx="12">
                  <c:v>9.4919439305396355E-2</c:v>
                </c:pt>
                <c:pt idx="13">
                  <c:v>4.320762880809869E-2</c:v>
                </c:pt>
                <c:pt idx="14">
                  <c:v>2.4140290429258304E-2</c:v>
                </c:pt>
                <c:pt idx="15">
                  <c:v>-1.428696014265375E-3</c:v>
                </c:pt>
                <c:pt idx="16">
                  <c:v>-9.9414986663036399E-4</c:v>
                </c:pt>
                <c:pt idx="17">
                  <c:v>-2.0678902501137818E-2</c:v>
                </c:pt>
                <c:pt idx="18">
                  <c:v>-8.7469101675477307E-2</c:v>
                </c:pt>
                <c:pt idx="19">
                  <c:v>-0.12155834992528823</c:v>
                </c:pt>
                <c:pt idx="20">
                  <c:v>-0.20454643650243329</c:v>
                </c:pt>
                <c:pt idx="21">
                  <c:v>-0.33943806367884782</c:v>
                </c:pt>
                <c:pt idx="22">
                  <c:v>-0.36861364841072369</c:v>
                </c:pt>
                <c:pt idx="23">
                  <c:v>-0.33319863400302374</c:v>
                </c:pt>
                <c:pt idx="24">
                  <c:v>-0.26167221889059433</c:v>
                </c:pt>
                <c:pt idx="25">
                  <c:v>-0.23995406367869851</c:v>
                </c:pt>
                <c:pt idx="26">
                  <c:v>-0.23122991795658737</c:v>
                </c:pt>
                <c:pt idx="27">
                  <c:v>-0.2064284786414049</c:v>
                </c:pt>
                <c:pt idx="28">
                  <c:v>-0.18024873313960177</c:v>
                </c:pt>
                <c:pt idx="29">
                  <c:v>-0.13473670665876472</c:v>
                </c:pt>
                <c:pt idx="30">
                  <c:v>-6.6409213327015729E-2</c:v>
                </c:pt>
                <c:pt idx="31">
                  <c:v>-1.930884006970464E-3</c:v>
                </c:pt>
                <c:pt idx="32">
                  <c:v>8.210936117501319E-2</c:v>
                </c:pt>
                <c:pt idx="33">
                  <c:v>0.19845774590263121</c:v>
                </c:pt>
                <c:pt idx="34">
                  <c:v>0.25299516770079783</c:v>
                </c:pt>
                <c:pt idx="35">
                  <c:v>0.26356552254754334</c:v>
                </c:pt>
                <c:pt idx="36">
                  <c:v>0.23034490431434079</c:v>
                </c:pt>
                <c:pt idx="37">
                  <c:v>0.24135540833835198</c:v>
                </c:pt>
                <c:pt idx="38">
                  <c:v>0.26918747334344828</c:v>
                </c:pt>
                <c:pt idx="39">
                  <c:v>0.27104582511051822</c:v>
                </c:pt>
                <c:pt idx="40">
                  <c:v>0.21660582625467337</c:v>
                </c:pt>
                <c:pt idx="41">
                  <c:v>0.16925442500895987</c:v>
                </c:pt>
                <c:pt idx="42">
                  <c:v>0.17454533661653079</c:v>
                </c:pt>
                <c:pt idx="43">
                  <c:v>0.15607062716114453</c:v>
                </c:pt>
                <c:pt idx="44">
                  <c:v>0.13856257091446714</c:v>
                </c:pt>
                <c:pt idx="45">
                  <c:v>0.13320609400444725</c:v>
                </c:pt>
                <c:pt idx="46">
                  <c:v>0.12106621684871005</c:v>
                </c:pt>
                <c:pt idx="47">
                  <c:v>0.10332608863056728</c:v>
                </c:pt>
                <c:pt idx="48">
                  <c:v>0.13465516790384904</c:v>
                </c:pt>
                <c:pt idx="49">
                  <c:v>0.12553292010192191</c:v>
                </c:pt>
                <c:pt idx="50">
                  <c:v>-0.18220963274139423</c:v>
                </c:pt>
                <c:pt idx="51">
                  <c:v>9.6585509082901089E-2</c:v>
                </c:pt>
                <c:pt idx="52">
                  <c:v>0.10904578396285466</c:v>
                </c:pt>
                <c:pt idx="53">
                  <c:v>0.10725416302632784</c:v>
                </c:pt>
                <c:pt idx="54">
                  <c:v>5.2964468659569393E-2</c:v>
                </c:pt>
                <c:pt idx="55">
                  <c:v>-1.3013693297280512E-2</c:v>
                </c:pt>
                <c:pt idx="56">
                  <c:v>-7.6666934910315981E-2</c:v>
                </c:pt>
                <c:pt idx="57">
                  <c:v>-0.11257478603815102</c:v>
                </c:pt>
                <c:pt idx="58">
                  <c:v>-0.11631817037862632</c:v>
                </c:pt>
                <c:pt idx="59">
                  <c:v>-0.12098187650128683</c:v>
                </c:pt>
                <c:pt idx="60">
                  <c:v>-0.11671169321386254</c:v>
                </c:pt>
                <c:pt idx="61">
                  <c:v>-0.10201698855746366</c:v>
                </c:pt>
                <c:pt idx="62">
                  <c:v>0.16976966949125116</c:v>
                </c:pt>
                <c:pt idx="63">
                  <c:v>-0.10267200710022995</c:v>
                </c:pt>
                <c:pt idx="64">
                  <c:v>-0.12218048103774741</c:v>
                </c:pt>
                <c:pt idx="65">
                  <c:v>-0.12539989920487474</c:v>
                </c:pt>
                <c:pt idx="66">
                  <c:v>-0.10320383642895042</c:v>
                </c:pt>
                <c:pt idx="67">
                  <c:v>-6.3426571698536258E-2</c:v>
                </c:pt>
                <c:pt idx="68">
                  <c:v>-1.994175483516018E-2</c:v>
                </c:pt>
                <c:pt idx="69">
                  <c:v>-6.9999178295662009E-3</c:v>
                </c:pt>
                <c:pt idx="70">
                  <c:v>-3.5462780746743318E-3</c:v>
                </c:pt>
                <c:pt idx="71">
                  <c:v>1.0660877803852619E-2</c:v>
                </c:pt>
                <c:pt idx="72">
                  <c:v>2.0216624801048147E-2</c:v>
                </c:pt>
                <c:pt idx="73">
                  <c:v>2.1220613935469444E-2</c:v>
                </c:pt>
                <c:pt idx="74">
                  <c:v>1.4784967182136651E-2</c:v>
                </c:pt>
                <c:pt idx="75">
                  <c:v>9.7525891579720528E-3</c:v>
                </c:pt>
                <c:pt idx="76">
                  <c:v>1.8304366444499686E-2</c:v>
                </c:pt>
                <c:pt idx="77">
                  <c:v>2.3115650285934784E-2</c:v>
                </c:pt>
                <c:pt idx="78">
                  <c:v>2.3205147585084202E-2</c:v>
                </c:pt>
                <c:pt idx="79">
                  <c:v>2.2180572572158747E-2</c:v>
                </c:pt>
                <c:pt idx="80">
                  <c:v>1.7403792565662886E-2</c:v>
                </c:pt>
                <c:pt idx="81">
                  <c:v>2.3609461071786589E-2</c:v>
                </c:pt>
                <c:pt idx="82">
                  <c:v>2.9899636316614228E-2</c:v>
                </c:pt>
                <c:pt idx="83">
                  <c:v>3.0447687935495609E-2</c:v>
                </c:pt>
                <c:pt idx="84">
                  <c:v>1.2283773033663108E-2</c:v>
                </c:pt>
                <c:pt idx="85">
                  <c:v>5.5144393443413613E-3</c:v>
                </c:pt>
                <c:pt idx="86">
                  <c:v>1.1656404527601421E-2</c:v>
                </c:pt>
                <c:pt idx="87">
                  <c:v>2.3086231639814631E-2</c:v>
                </c:pt>
                <c:pt idx="88">
                  <c:v>3.6649924703693139E-2</c:v>
                </c:pt>
                <c:pt idx="89">
                  <c:v>5.118092544119944E-2</c:v>
                </c:pt>
                <c:pt idx="90">
                  <c:v>6.8219937968114E-2</c:v>
                </c:pt>
                <c:pt idx="91">
                  <c:v>9.2443814358824872E-2</c:v>
                </c:pt>
                <c:pt idx="92">
                  <c:v>0.10751351916870648</c:v>
                </c:pt>
                <c:pt idx="93">
                  <c:v>9.4327056967835457E-2</c:v>
                </c:pt>
                <c:pt idx="94">
                  <c:v>9.2841761224433411E-2</c:v>
                </c:pt>
                <c:pt idx="95">
                  <c:v>9.5774515508306277E-2</c:v>
                </c:pt>
                <c:pt idx="96">
                  <c:v>0.10168263808397689</c:v>
                </c:pt>
                <c:pt idx="97">
                  <c:v>0.11357944222857655</c:v>
                </c:pt>
                <c:pt idx="98">
                  <c:v>0.12018017340880982</c:v>
                </c:pt>
                <c:pt idx="99">
                  <c:v>0.12238578682533646</c:v>
                </c:pt>
                <c:pt idx="100">
                  <c:v>0.12689306897375111</c:v>
                </c:pt>
                <c:pt idx="101">
                  <c:v>0.12809471779617132</c:v>
                </c:pt>
                <c:pt idx="102">
                  <c:v>0.12506802942041173</c:v>
                </c:pt>
              </c:numCache>
            </c:numRef>
          </c:val>
        </c:ser>
        <c:dLbls>
          <c:showLegendKey val="0"/>
          <c:showVal val="0"/>
          <c:showCatName val="0"/>
          <c:showSerName val="0"/>
          <c:showPercent val="0"/>
          <c:showBubbleSize val="0"/>
        </c:dLbls>
        <c:gapWidth val="101"/>
        <c:overlap val="100"/>
        <c:axId val="229484032"/>
        <c:axId val="229485568"/>
      </c:barChart>
      <c:lineChart>
        <c:grouping val="standard"/>
        <c:varyColors val="0"/>
        <c:ser>
          <c:idx val="11"/>
          <c:order val="9"/>
          <c:tx>
            <c:strRef>
              <c:f>'Base gráficos 1'!$AS$3</c:f>
              <c:strCache>
                <c:ptCount val="1"/>
                <c:pt idx="0">
                  <c:v>M3</c:v>
                </c:pt>
              </c:strCache>
            </c:strRef>
          </c:tx>
          <c:spPr>
            <a:ln w="19050">
              <a:solidFill>
                <a:sysClr val="windowText" lastClr="000000"/>
              </a:solidFill>
            </a:ln>
          </c:spPr>
          <c:marker>
            <c:symbol val="none"/>
          </c:marker>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1'!$AS$19:$AS$198</c:f>
              <c:numCache>
                <c:formatCode>0.0</c:formatCode>
                <c:ptCount val="180"/>
                <c:pt idx="0">
                  <c:v>12.391934402557879</c:v>
                </c:pt>
                <c:pt idx="1">
                  <c:v>12.808565436222935</c:v>
                </c:pt>
                <c:pt idx="2">
                  <c:v>13.427839079210216</c:v>
                </c:pt>
                <c:pt idx="3">
                  <c:v>13.225867222330635</c:v>
                </c:pt>
                <c:pt idx="4">
                  <c:v>14.320901074029123</c:v>
                </c:pt>
                <c:pt idx="5">
                  <c:v>14.660500384841455</c:v>
                </c:pt>
                <c:pt idx="6">
                  <c:v>16.073959275429402</c:v>
                </c:pt>
                <c:pt idx="7">
                  <c:v>15.064676522603705</c:v>
                </c:pt>
                <c:pt idx="8">
                  <c:v>13.483126327707382</c:v>
                </c:pt>
                <c:pt idx="9">
                  <c:v>14.759361822026861</c:v>
                </c:pt>
                <c:pt idx="10">
                  <c:v>16.304320636419405</c:v>
                </c:pt>
                <c:pt idx="11">
                  <c:v>14.702972764853058</c:v>
                </c:pt>
                <c:pt idx="12">
                  <c:v>15.789786019831809</c:v>
                </c:pt>
                <c:pt idx="13">
                  <c:v>15.156444526272878</c:v>
                </c:pt>
                <c:pt idx="14">
                  <c:v>14.373161867386244</c:v>
                </c:pt>
                <c:pt idx="15">
                  <c:v>15.710834307872673</c:v>
                </c:pt>
                <c:pt idx="16">
                  <c:v>15.661880858448411</c:v>
                </c:pt>
                <c:pt idx="17">
                  <c:v>16.552149192657595</c:v>
                </c:pt>
                <c:pt idx="18">
                  <c:v>16.31791348926042</c:v>
                </c:pt>
                <c:pt idx="19">
                  <c:v>17.686207324092962</c:v>
                </c:pt>
                <c:pt idx="20">
                  <c:v>19.295298542237191</c:v>
                </c:pt>
                <c:pt idx="21">
                  <c:v>20.668368121748244</c:v>
                </c:pt>
                <c:pt idx="22">
                  <c:v>19.017736307362171</c:v>
                </c:pt>
                <c:pt idx="23">
                  <c:v>19.112134358128003</c:v>
                </c:pt>
                <c:pt idx="24">
                  <c:v>16.352730452517264</c:v>
                </c:pt>
                <c:pt idx="25">
                  <c:v>15.89833954948692</c:v>
                </c:pt>
                <c:pt idx="26">
                  <c:v>12.359671197865254</c:v>
                </c:pt>
                <c:pt idx="27">
                  <c:v>9.9456083466558027</c:v>
                </c:pt>
                <c:pt idx="28">
                  <c:v>8.6581328708718956</c:v>
                </c:pt>
                <c:pt idx="29">
                  <c:v>7.0185575377701932</c:v>
                </c:pt>
                <c:pt idx="30">
                  <c:v>5.9829668346742153</c:v>
                </c:pt>
                <c:pt idx="31">
                  <c:v>4.3875718650891287</c:v>
                </c:pt>
                <c:pt idx="32">
                  <c:v>2.9351737155665774</c:v>
                </c:pt>
                <c:pt idx="33">
                  <c:v>-0.84938071271916726</c:v>
                </c:pt>
                <c:pt idx="34">
                  <c:v>-1.2765276070111184</c:v>
                </c:pt>
                <c:pt idx="35">
                  <c:v>-1.4109707165786745</c:v>
                </c:pt>
                <c:pt idx="36">
                  <c:v>-0.17823632320035188</c:v>
                </c:pt>
                <c:pt idx="37">
                  <c:v>0.29623990091248231</c:v>
                </c:pt>
                <c:pt idx="38">
                  <c:v>4.2459371336544933</c:v>
                </c:pt>
                <c:pt idx="39">
                  <c:v>5.9772798790880728</c:v>
                </c:pt>
                <c:pt idx="40">
                  <c:v>6.6796490566827913</c:v>
                </c:pt>
                <c:pt idx="41">
                  <c:v>6.3902794316565794</c:v>
                </c:pt>
                <c:pt idx="42">
                  <c:v>5.1853979564181003</c:v>
                </c:pt>
                <c:pt idx="43">
                  <c:v>3.9376041193396958</c:v>
                </c:pt>
                <c:pt idx="44">
                  <c:v>5.3903017661283741</c:v>
                </c:pt>
                <c:pt idx="45">
                  <c:v>8.3113163574991091</c:v>
                </c:pt>
                <c:pt idx="46">
                  <c:v>9.5599445760017829</c:v>
                </c:pt>
                <c:pt idx="47">
                  <c:v>11.151631897073869</c:v>
                </c:pt>
                <c:pt idx="48">
                  <c:v>12.005008626346706</c:v>
                </c:pt>
                <c:pt idx="49">
                  <c:v>11.861501387320047</c:v>
                </c:pt>
                <c:pt idx="50">
                  <c:v>10.984222657935533</c:v>
                </c:pt>
                <c:pt idx="51">
                  <c:v>10.863496527888913</c:v>
                </c:pt>
                <c:pt idx="52">
                  <c:v>10.821921692041613</c:v>
                </c:pt>
                <c:pt idx="53">
                  <c:v>12.735100690686394</c:v>
                </c:pt>
                <c:pt idx="54">
                  <c:v>16.284867357590542</c:v>
                </c:pt>
                <c:pt idx="55">
                  <c:v>19.234016237085001</c:v>
                </c:pt>
                <c:pt idx="56">
                  <c:v>18.206276466404674</c:v>
                </c:pt>
                <c:pt idx="57">
                  <c:v>21.274488235451955</c:v>
                </c:pt>
                <c:pt idx="58">
                  <c:v>20.675449041009571</c:v>
                </c:pt>
                <c:pt idx="59">
                  <c:v>18.91205237998237</c:v>
                </c:pt>
                <c:pt idx="60">
                  <c:v>19.60101152119978</c:v>
                </c:pt>
                <c:pt idx="61">
                  <c:v>18.910196679168706</c:v>
                </c:pt>
                <c:pt idx="62">
                  <c:v>19.678447403635829</c:v>
                </c:pt>
                <c:pt idx="63">
                  <c:v>20.112993934844241</c:v>
                </c:pt>
                <c:pt idx="64">
                  <c:v>20.063271467080199</c:v>
                </c:pt>
                <c:pt idx="65">
                  <c:v>17.284274716086358</c:v>
                </c:pt>
                <c:pt idx="66">
                  <c:v>15.755536277622298</c:v>
                </c:pt>
                <c:pt idx="67">
                  <c:v>12.732950331647757</c:v>
                </c:pt>
                <c:pt idx="68">
                  <c:v>11.294983036823922</c:v>
                </c:pt>
                <c:pt idx="69">
                  <c:v>7.7351550351233129</c:v>
                </c:pt>
                <c:pt idx="70">
                  <c:v>7.0881294201319065</c:v>
                </c:pt>
                <c:pt idx="71">
                  <c:v>6.2379621817244981</c:v>
                </c:pt>
                <c:pt idx="72">
                  <c:v>5.865430321117187</c:v>
                </c:pt>
                <c:pt idx="73">
                  <c:v>6.5522884671295003</c:v>
                </c:pt>
                <c:pt idx="74">
                  <c:v>6.7621287772605854</c:v>
                </c:pt>
                <c:pt idx="75">
                  <c:v>6.9283965896472068</c:v>
                </c:pt>
                <c:pt idx="76">
                  <c:v>8.0486337623520967</c:v>
                </c:pt>
                <c:pt idx="77">
                  <c:v>9.423634946244249</c:v>
                </c:pt>
                <c:pt idx="78">
                  <c:v>9.8653815352363097</c:v>
                </c:pt>
                <c:pt idx="79">
                  <c:v>12.738219885565854</c:v>
                </c:pt>
                <c:pt idx="80">
                  <c:v>13.565285536266941</c:v>
                </c:pt>
                <c:pt idx="81">
                  <c:v>12.433964297195162</c:v>
                </c:pt>
                <c:pt idx="82">
                  <c:v>12.971268064261679</c:v>
                </c:pt>
                <c:pt idx="83">
                  <c:v>13.891781541050136</c:v>
                </c:pt>
                <c:pt idx="84">
                  <c:v>11.840280525835027</c:v>
                </c:pt>
                <c:pt idx="85">
                  <c:v>13.346196205886201</c:v>
                </c:pt>
                <c:pt idx="86">
                  <c:v>12.212404230377217</c:v>
                </c:pt>
                <c:pt idx="87">
                  <c:v>10.566659775209317</c:v>
                </c:pt>
                <c:pt idx="88">
                  <c:v>9.6351014701762381</c:v>
                </c:pt>
                <c:pt idx="89">
                  <c:v>9.5129947478937567</c:v>
                </c:pt>
                <c:pt idx="90">
                  <c:v>9.5321946814752323</c:v>
                </c:pt>
                <c:pt idx="91">
                  <c:v>9.0501772115794523</c:v>
                </c:pt>
                <c:pt idx="92">
                  <c:v>9.00819067664969</c:v>
                </c:pt>
                <c:pt idx="93">
                  <c:v>9.3821842534927526</c:v>
                </c:pt>
                <c:pt idx="94">
                  <c:v>9.8051980435826209</c:v>
                </c:pt>
                <c:pt idx="95">
                  <c:v>11.111177885244743</c:v>
                </c:pt>
                <c:pt idx="96">
                  <c:v>11.563653606765456</c:v>
                </c:pt>
                <c:pt idx="97">
                  <c:v>10.218662575302332</c:v>
                </c:pt>
                <c:pt idx="98">
                  <c:v>9.3130357815672795</c:v>
                </c:pt>
                <c:pt idx="99">
                  <c:v>9.5897589225755411</c:v>
                </c:pt>
                <c:pt idx="100">
                  <c:v>9.9826303935460601</c:v>
                </c:pt>
                <c:pt idx="101">
                  <c:v>10.564229712434027</c:v>
                </c:pt>
                <c:pt idx="102">
                  <c:v>11.727867925534014</c:v>
                </c:pt>
              </c:numCache>
            </c:numRef>
          </c:val>
          <c:smooth val="0"/>
        </c:ser>
        <c:dLbls>
          <c:showLegendKey val="0"/>
          <c:showVal val="0"/>
          <c:showCatName val="0"/>
          <c:showSerName val="0"/>
          <c:showPercent val="0"/>
          <c:showBubbleSize val="0"/>
        </c:dLbls>
        <c:marker val="1"/>
        <c:smooth val="0"/>
        <c:axId val="229484032"/>
        <c:axId val="229485568"/>
      </c:lineChart>
      <c:dateAx>
        <c:axId val="229484032"/>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29485568"/>
        <c:crosses val="autoZero"/>
        <c:auto val="1"/>
        <c:lblOffset val="100"/>
        <c:baseTimeUnit val="months"/>
        <c:majorUnit val="4"/>
        <c:majorTimeUnit val="months"/>
        <c:minorUnit val="4"/>
        <c:minorTimeUnit val="months"/>
      </c:dateAx>
      <c:valAx>
        <c:axId val="229485568"/>
        <c:scaling>
          <c:orientation val="minMax"/>
          <c:max val="25"/>
          <c:min val="-5"/>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9484032"/>
        <c:crosses val="autoZero"/>
        <c:crossBetween val="between"/>
        <c:majorUnit val="5"/>
      </c:valAx>
      <c:spPr>
        <a:noFill/>
        <a:ln w="25400">
          <a:noFill/>
        </a:ln>
      </c:spPr>
    </c:plotArea>
    <c:legend>
      <c:legendPos val="t"/>
      <c:layout>
        <c:manualLayout>
          <c:xMode val="edge"/>
          <c:yMode val="edge"/>
          <c:x val="7.2705808080808093E-2"/>
          <c:y val="0"/>
          <c:w val="0.79686111111111113"/>
          <c:h val="0.21983834492497281"/>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2979949289792922"/>
          <c:w val="0.91142348484848468"/>
          <c:h val="0.78824756784889161"/>
        </c:manualLayout>
      </c:layout>
      <c:barChart>
        <c:barDir val="col"/>
        <c:grouping val="stacked"/>
        <c:varyColors val="0"/>
        <c:ser>
          <c:idx val="0"/>
          <c:order val="0"/>
          <c:tx>
            <c:strRef>
              <c:f>'Base gráficos 1'!$V$3</c:f>
              <c:strCache>
                <c:ptCount val="1"/>
                <c:pt idx="0">
                  <c:v>M1</c:v>
                </c:pt>
              </c:strCache>
            </c:strRef>
          </c:tx>
          <c:spPr>
            <a:solidFill>
              <a:srgbClr val="0070C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1'!$V$19:$V$198</c:f>
              <c:numCache>
                <c:formatCode>0.0</c:formatCode>
                <c:ptCount val="180"/>
                <c:pt idx="0">
                  <c:v>3.6757220784574942</c:v>
                </c:pt>
                <c:pt idx="1">
                  <c:v>3.5893419384079817</c:v>
                </c:pt>
                <c:pt idx="2">
                  <c:v>3.6977048707854712</c:v>
                </c:pt>
                <c:pt idx="3">
                  <c:v>3.9857593234183328</c:v>
                </c:pt>
                <c:pt idx="4">
                  <c:v>3.9259033212331622</c:v>
                </c:pt>
                <c:pt idx="5">
                  <c:v>3.6228756791270711</c:v>
                </c:pt>
                <c:pt idx="6">
                  <c:v>4.1204258743605875</c:v>
                </c:pt>
                <c:pt idx="7">
                  <c:v>4.0693199082072784</c:v>
                </c:pt>
                <c:pt idx="8">
                  <c:v>4.0426163601499177</c:v>
                </c:pt>
                <c:pt idx="9">
                  <c:v>3.9667773886609834</c:v>
                </c:pt>
                <c:pt idx="10">
                  <c:v>4.6135939980942</c:v>
                </c:pt>
                <c:pt idx="11">
                  <c:v>4.0572916707574729</c:v>
                </c:pt>
                <c:pt idx="12">
                  <c:v>3.6069368355017559</c:v>
                </c:pt>
                <c:pt idx="13">
                  <c:v>3.5930917117424501</c:v>
                </c:pt>
                <c:pt idx="14">
                  <c:v>3.2862045325894735</c:v>
                </c:pt>
                <c:pt idx="15">
                  <c:v>2.7081117901019756</c:v>
                </c:pt>
                <c:pt idx="16">
                  <c:v>3.298421010487687</c:v>
                </c:pt>
                <c:pt idx="17">
                  <c:v>3.3157505796004321</c:v>
                </c:pt>
                <c:pt idx="18">
                  <c:v>1.8909914447413974</c:v>
                </c:pt>
                <c:pt idx="19">
                  <c:v>2.1969934625877401</c:v>
                </c:pt>
                <c:pt idx="20">
                  <c:v>1.8130191087515528</c:v>
                </c:pt>
                <c:pt idx="21">
                  <c:v>2.8008750834988079</c:v>
                </c:pt>
                <c:pt idx="22">
                  <c:v>1.5795319064380573</c:v>
                </c:pt>
                <c:pt idx="23">
                  <c:v>1.4728120878516882</c:v>
                </c:pt>
                <c:pt idx="24">
                  <c:v>1.1485424519121075</c:v>
                </c:pt>
                <c:pt idx="25">
                  <c:v>0.78390589814609901</c:v>
                </c:pt>
                <c:pt idx="26">
                  <c:v>1.1083239060220045</c:v>
                </c:pt>
                <c:pt idx="27">
                  <c:v>1.592942883178132</c:v>
                </c:pt>
                <c:pt idx="28">
                  <c:v>1.8471781124085753</c:v>
                </c:pt>
                <c:pt idx="29">
                  <c:v>2.2392285727958665</c:v>
                </c:pt>
                <c:pt idx="30">
                  <c:v>3.3071534536019551</c:v>
                </c:pt>
                <c:pt idx="31">
                  <c:v>3.3617685834697908</c:v>
                </c:pt>
                <c:pt idx="32">
                  <c:v>4.1402828009334858</c:v>
                </c:pt>
                <c:pt idx="33">
                  <c:v>3.6575763267892745</c:v>
                </c:pt>
                <c:pt idx="34">
                  <c:v>3.81207280991782</c:v>
                </c:pt>
                <c:pt idx="35">
                  <c:v>4.5263562767866974</c:v>
                </c:pt>
                <c:pt idx="36">
                  <c:v>5.5350917762418277</c:v>
                </c:pt>
                <c:pt idx="37">
                  <c:v>6.1536874601671769</c:v>
                </c:pt>
                <c:pt idx="38">
                  <c:v>6.895363602576813</c:v>
                </c:pt>
                <c:pt idx="39">
                  <c:v>6.7734309853836585</c:v>
                </c:pt>
                <c:pt idx="40">
                  <c:v>7.2420049230648544</c:v>
                </c:pt>
                <c:pt idx="41">
                  <c:v>7.2000621431623113</c:v>
                </c:pt>
                <c:pt idx="42">
                  <c:v>6.8150955009713527</c:v>
                </c:pt>
                <c:pt idx="43">
                  <c:v>6.5014389250892703</c:v>
                </c:pt>
                <c:pt idx="44">
                  <c:v>6.4162011280138751</c:v>
                </c:pt>
                <c:pt idx="45">
                  <c:v>6.0452066503503721</c:v>
                </c:pt>
                <c:pt idx="46">
                  <c:v>5.9012486298617981</c:v>
                </c:pt>
                <c:pt idx="47">
                  <c:v>5.4650398329337131</c:v>
                </c:pt>
                <c:pt idx="48">
                  <c:v>5.1137802881652625</c:v>
                </c:pt>
                <c:pt idx="49">
                  <c:v>4.2004907724940539</c:v>
                </c:pt>
                <c:pt idx="50">
                  <c:v>3.4146414607722946</c:v>
                </c:pt>
                <c:pt idx="51">
                  <c:v>3.645846843675308</c:v>
                </c:pt>
                <c:pt idx="52">
                  <c:v>2.8316353975394373</c:v>
                </c:pt>
                <c:pt idx="53">
                  <c:v>2.5250112153827633</c:v>
                </c:pt>
                <c:pt idx="54">
                  <c:v>2.1229796813137654</c:v>
                </c:pt>
                <c:pt idx="55">
                  <c:v>2.6312293850549042</c:v>
                </c:pt>
                <c:pt idx="56">
                  <c:v>2.1516236138471969</c:v>
                </c:pt>
                <c:pt idx="57">
                  <c:v>2.6997572240100154</c:v>
                </c:pt>
                <c:pt idx="58">
                  <c:v>2.6609857124609992</c:v>
                </c:pt>
                <c:pt idx="59">
                  <c:v>3.368724673072494</c:v>
                </c:pt>
                <c:pt idx="60">
                  <c:v>2.983564582358472</c:v>
                </c:pt>
                <c:pt idx="61">
                  <c:v>2.913251079448858</c:v>
                </c:pt>
                <c:pt idx="62">
                  <c:v>3.2524634052627071</c:v>
                </c:pt>
                <c:pt idx="63">
                  <c:v>3.4089894334668607</c:v>
                </c:pt>
                <c:pt idx="64">
                  <c:v>3.6842800325547835</c:v>
                </c:pt>
                <c:pt idx="65">
                  <c:v>2.8666316251713262</c:v>
                </c:pt>
                <c:pt idx="66">
                  <c:v>3.332339621039702</c:v>
                </c:pt>
                <c:pt idx="67">
                  <c:v>2.0462023449125137</c:v>
                </c:pt>
                <c:pt idx="68">
                  <c:v>2.9172713916126396</c:v>
                </c:pt>
                <c:pt idx="69">
                  <c:v>2.1315698584248235</c:v>
                </c:pt>
                <c:pt idx="70">
                  <c:v>2.2220311950417786</c:v>
                </c:pt>
                <c:pt idx="71">
                  <c:v>2.3740977533460756</c:v>
                </c:pt>
                <c:pt idx="72">
                  <c:v>2.8075212812727153</c:v>
                </c:pt>
                <c:pt idx="73">
                  <c:v>2.8123880151847227</c:v>
                </c:pt>
                <c:pt idx="74">
                  <c:v>3.0114316325803867</c:v>
                </c:pt>
                <c:pt idx="75">
                  <c:v>2.4614492925355993</c:v>
                </c:pt>
                <c:pt idx="76">
                  <c:v>2.2903043375725547</c:v>
                </c:pt>
                <c:pt idx="77">
                  <c:v>3.2805538692596428</c:v>
                </c:pt>
                <c:pt idx="78">
                  <c:v>3.4595499990794156</c:v>
                </c:pt>
                <c:pt idx="79">
                  <c:v>3.7121679037336945</c:v>
                </c:pt>
                <c:pt idx="80">
                  <c:v>3.4614937075977235</c:v>
                </c:pt>
                <c:pt idx="81">
                  <c:v>2.907077548074906</c:v>
                </c:pt>
                <c:pt idx="82">
                  <c:v>3.5344032586827479</c:v>
                </c:pt>
                <c:pt idx="83">
                  <c:v>3.4901507975023627</c:v>
                </c:pt>
                <c:pt idx="84">
                  <c:v>3.0302463208466692</c:v>
                </c:pt>
                <c:pt idx="85">
                  <c:v>3.3546756759757841</c:v>
                </c:pt>
                <c:pt idx="86">
                  <c:v>2.9903825927418173</c:v>
                </c:pt>
                <c:pt idx="87">
                  <c:v>3.4130881203685792</c:v>
                </c:pt>
                <c:pt idx="88">
                  <c:v>3.2576266073712872</c:v>
                </c:pt>
                <c:pt idx="89">
                  <c:v>2.9839456891318057</c:v>
                </c:pt>
                <c:pt idx="90">
                  <c:v>2.6163005267385744</c:v>
                </c:pt>
                <c:pt idx="91">
                  <c:v>2.7187820509014204</c:v>
                </c:pt>
                <c:pt idx="92">
                  <c:v>2.6690629190994066</c:v>
                </c:pt>
                <c:pt idx="93">
                  <c:v>3.0329467241762273</c:v>
                </c:pt>
                <c:pt idx="94" formatCode="0.00">
                  <c:v>3.9103678371595065</c:v>
                </c:pt>
                <c:pt idx="95" formatCode="0.00">
                  <c:v>4.0841536110919208</c:v>
                </c:pt>
                <c:pt idx="96">
                  <c:v>3.6657750382482956</c:v>
                </c:pt>
                <c:pt idx="97" formatCode="0.00">
                  <c:v>3.8514414831092743</c:v>
                </c:pt>
                <c:pt idx="98" formatCode="0.00">
                  <c:v>3.4829013477754178</c:v>
                </c:pt>
                <c:pt idx="99" formatCode="0.00">
                  <c:v>3.3153112327282357</c:v>
                </c:pt>
                <c:pt idx="100" formatCode="0.00">
                  <c:v>3.796473395217467</c:v>
                </c:pt>
                <c:pt idx="101" formatCode="0.00">
                  <c:v>4.0769801579561298</c:v>
                </c:pt>
                <c:pt idx="102" formatCode="0.00">
                  <c:v>4.1168363428621415</c:v>
                </c:pt>
              </c:numCache>
            </c:numRef>
          </c:val>
        </c:ser>
        <c:ser>
          <c:idx val="1"/>
          <c:order val="1"/>
          <c:tx>
            <c:strRef>
              <c:f>'Base gráficos 1'!$W$3</c:f>
              <c:strCache>
                <c:ptCount val="1"/>
                <c:pt idx="0">
                  <c:v>Depósitos plazo</c:v>
                </c:pt>
              </c:strCache>
            </c:strRef>
          </c:tx>
          <c:spPr>
            <a:solidFill>
              <a:srgbClr val="FF505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1'!$W$19:$W$198</c:f>
              <c:numCache>
                <c:formatCode>0.0</c:formatCode>
                <c:ptCount val="180"/>
                <c:pt idx="0">
                  <c:v>14.618435578151637</c:v>
                </c:pt>
                <c:pt idx="1">
                  <c:v>15.328030299377517</c:v>
                </c:pt>
                <c:pt idx="2">
                  <c:v>15.906556091414545</c:v>
                </c:pt>
                <c:pt idx="3">
                  <c:v>15.378857643955525</c:v>
                </c:pt>
                <c:pt idx="4">
                  <c:v>15.855759842243312</c:v>
                </c:pt>
                <c:pt idx="5">
                  <c:v>16.300132832408828</c:v>
                </c:pt>
                <c:pt idx="6">
                  <c:v>16.672071403866767</c:v>
                </c:pt>
                <c:pt idx="7">
                  <c:v>15.404915164007909</c:v>
                </c:pt>
                <c:pt idx="8">
                  <c:v>14.963010982306281</c:v>
                </c:pt>
                <c:pt idx="9">
                  <c:v>16.074340895282024</c:v>
                </c:pt>
                <c:pt idx="10">
                  <c:v>17.577075614847004</c:v>
                </c:pt>
                <c:pt idx="11">
                  <c:v>16.419870125823948</c:v>
                </c:pt>
                <c:pt idx="12">
                  <c:v>18.480330954098402</c:v>
                </c:pt>
                <c:pt idx="13">
                  <c:v>18.213744022604775</c:v>
                </c:pt>
                <c:pt idx="14">
                  <c:v>17.466565170224769</c:v>
                </c:pt>
                <c:pt idx="15">
                  <c:v>18.16552403447988</c:v>
                </c:pt>
                <c:pt idx="16">
                  <c:v>16.070031421572924</c:v>
                </c:pt>
                <c:pt idx="17">
                  <c:v>15.037994580125636</c:v>
                </c:pt>
                <c:pt idx="18">
                  <c:v>14.491446494283849</c:v>
                </c:pt>
                <c:pt idx="19">
                  <c:v>14.154543230762638</c:v>
                </c:pt>
                <c:pt idx="20">
                  <c:v>14.218377143491383</c:v>
                </c:pt>
                <c:pt idx="21">
                  <c:v>15.878907932723783</c:v>
                </c:pt>
                <c:pt idx="22">
                  <c:v>15.533919219087103</c:v>
                </c:pt>
                <c:pt idx="23">
                  <c:v>15.637016862520975</c:v>
                </c:pt>
                <c:pt idx="24">
                  <c:v>11.749957620290353</c:v>
                </c:pt>
                <c:pt idx="25">
                  <c:v>10.27612795233587</c:v>
                </c:pt>
                <c:pt idx="26">
                  <c:v>3.6065614086862454</c:v>
                </c:pt>
                <c:pt idx="27">
                  <c:v>0.45682951025694596</c:v>
                </c:pt>
                <c:pt idx="28">
                  <c:v>0.29907459959024574</c:v>
                </c:pt>
                <c:pt idx="29">
                  <c:v>-0.48832331030962589</c:v>
                </c:pt>
                <c:pt idx="30">
                  <c:v>-0.52192923624556076</c:v>
                </c:pt>
                <c:pt idx="31">
                  <c:v>-0.76948698872895982</c:v>
                </c:pt>
                <c:pt idx="32">
                  <c:v>-1.9535539017949597</c:v>
                </c:pt>
                <c:pt idx="33">
                  <c:v>-6.9988596755862389</c:v>
                </c:pt>
                <c:pt idx="34">
                  <c:v>-8.7489276442563728</c:v>
                </c:pt>
                <c:pt idx="35">
                  <c:v>-10.374372687644227</c:v>
                </c:pt>
                <c:pt idx="36">
                  <c:v>-9.4931421457780729</c:v>
                </c:pt>
                <c:pt idx="37">
                  <c:v>-9.1732456059562164</c:v>
                </c:pt>
                <c:pt idx="38">
                  <c:v>-4.5789070242814711</c:v>
                </c:pt>
                <c:pt idx="39">
                  <c:v>-2.6902169637659505</c:v>
                </c:pt>
                <c:pt idx="40">
                  <c:v>-1.3535486275240642</c:v>
                </c:pt>
                <c:pt idx="41">
                  <c:v>-1.3605468598283263</c:v>
                </c:pt>
                <c:pt idx="42">
                  <c:v>-2.6738348496797388</c:v>
                </c:pt>
                <c:pt idx="43">
                  <c:v>-3.9250411465201167</c:v>
                </c:pt>
                <c:pt idx="44">
                  <c:v>-3.2303085765046942</c:v>
                </c:pt>
                <c:pt idx="45">
                  <c:v>-0.34151289824512676</c:v>
                </c:pt>
                <c:pt idx="46">
                  <c:v>0.87591326293781036</c:v>
                </c:pt>
                <c:pt idx="47">
                  <c:v>3.4503828602366635</c:v>
                </c:pt>
                <c:pt idx="48">
                  <c:v>2.7166248898869982</c:v>
                </c:pt>
                <c:pt idx="49">
                  <c:v>2.3825908099258712</c:v>
                </c:pt>
                <c:pt idx="50">
                  <c:v>2.8630282310515307</c:v>
                </c:pt>
                <c:pt idx="51">
                  <c:v>4.1639028367085897</c:v>
                </c:pt>
                <c:pt idx="52">
                  <c:v>4.4528647310137828</c:v>
                </c:pt>
                <c:pt idx="53">
                  <c:v>6.8846037413787542</c:v>
                </c:pt>
                <c:pt idx="54">
                  <c:v>10.641219378861869</c:v>
                </c:pt>
                <c:pt idx="55">
                  <c:v>14.595427902182031</c:v>
                </c:pt>
                <c:pt idx="56">
                  <c:v>14.070641769096316</c:v>
                </c:pt>
                <c:pt idx="57">
                  <c:v>17.907715718688596</c:v>
                </c:pt>
                <c:pt idx="58">
                  <c:v>17.972738718683274</c:v>
                </c:pt>
                <c:pt idx="59">
                  <c:v>15.279680062288762</c:v>
                </c:pt>
                <c:pt idx="60">
                  <c:v>16.90434054157312</c:v>
                </c:pt>
                <c:pt idx="61">
                  <c:v>16.936456562408861</c:v>
                </c:pt>
                <c:pt idx="62">
                  <c:v>18.297821933646965</c:v>
                </c:pt>
                <c:pt idx="63">
                  <c:v>18.098515905221621</c:v>
                </c:pt>
                <c:pt idx="64">
                  <c:v>18.398681770174843</c:v>
                </c:pt>
                <c:pt idx="65">
                  <c:v>16.134777242544811</c:v>
                </c:pt>
                <c:pt idx="66">
                  <c:v>15.136830264579981</c:v>
                </c:pt>
                <c:pt idx="67">
                  <c:v>11.850734709323222</c:v>
                </c:pt>
                <c:pt idx="68">
                  <c:v>10.954018013989581</c:v>
                </c:pt>
                <c:pt idx="69">
                  <c:v>7.7305853730102392</c:v>
                </c:pt>
                <c:pt idx="70">
                  <c:v>6.3412109303933244</c:v>
                </c:pt>
                <c:pt idx="71">
                  <c:v>5.1698658580305903</c:v>
                </c:pt>
                <c:pt idx="72">
                  <c:v>5.0774218655067207</c:v>
                </c:pt>
                <c:pt idx="73">
                  <c:v>6.1132578908631672</c:v>
                </c:pt>
                <c:pt idx="74">
                  <c:v>6.2279593961795499</c:v>
                </c:pt>
                <c:pt idx="75">
                  <c:v>6.0521029499112036</c:v>
                </c:pt>
                <c:pt idx="76">
                  <c:v>6.1005513918878318</c:v>
                </c:pt>
                <c:pt idx="77">
                  <c:v>6.4979614269867012</c:v>
                </c:pt>
                <c:pt idx="78">
                  <c:v>5.4704328168386605</c:v>
                </c:pt>
                <c:pt idx="79">
                  <c:v>7.6770881586914328</c:v>
                </c:pt>
                <c:pt idx="80">
                  <c:v>8.2561632815694903</c:v>
                </c:pt>
                <c:pt idx="81">
                  <c:v>7.5012495859988704</c:v>
                </c:pt>
                <c:pt idx="82">
                  <c:v>8.5881532830777143</c:v>
                </c:pt>
                <c:pt idx="83">
                  <c:v>10.522733621698452</c:v>
                </c:pt>
                <c:pt idx="84">
                  <c:v>9.0460926691356587</c:v>
                </c:pt>
                <c:pt idx="85">
                  <c:v>9.3580704485042006</c:v>
                </c:pt>
                <c:pt idx="86">
                  <c:v>7.407372736526403</c:v>
                </c:pt>
                <c:pt idx="87">
                  <c:v>4.7657967788296673</c:v>
                </c:pt>
                <c:pt idx="88">
                  <c:v>2.337708220893767</c:v>
                </c:pt>
                <c:pt idx="89">
                  <c:v>1.9298424820696669</c:v>
                </c:pt>
                <c:pt idx="90">
                  <c:v>3.3138918971412306</c:v>
                </c:pt>
                <c:pt idx="91">
                  <c:v>3.2816417735387686</c:v>
                </c:pt>
                <c:pt idx="92">
                  <c:v>3.120368753551062</c:v>
                </c:pt>
                <c:pt idx="93">
                  <c:v>3.540965941332253</c:v>
                </c:pt>
                <c:pt idx="94">
                  <c:v>4.0374131316052928</c:v>
                </c:pt>
                <c:pt idx="95">
                  <c:v>4.5654679153694104</c:v>
                </c:pt>
                <c:pt idx="96">
                  <c:v>4.5465411485652139</c:v>
                </c:pt>
                <c:pt idx="97">
                  <c:v>3.153027491245838</c:v>
                </c:pt>
                <c:pt idx="98">
                  <c:v>3.2011045333342496</c:v>
                </c:pt>
                <c:pt idx="99">
                  <c:v>4.9649360432420879</c:v>
                </c:pt>
                <c:pt idx="100">
                  <c:v>6.2770181753472318</c:v>
                </c:pt>
                <c:pt idx="101">
                  <c:v>7.3081577416881096</c:v>
                </c:pt>
                <c:pt idx="102">
                  <c:v>6.8283516619347502</c:v>
                </c:pt>
              </c:numCache>
            </c:numRef>
          </c:val>
        </c:ser>
        <c:ser>
          <c:idx val="2"/>
          <c:order val="2"/>
          <c:tx>
            <c:strRef>
              <c:f>'Base gráficos 1'!$X$3</c:f>
              <c:strCache>
                <c:ptCount val="1"/>
                <c:pt idx="0">
                  <c:v>Ahorro plazo</c:v>
                </c:pt>
              </c:strCache>
            </c:strRef>
          </c:tx>
          <c:spPr>
            <a:solidFill>
              <a:srgbClr val="00B050"/>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1'!$X$19:$X$198</c:f>
              <c:numCache>
                <c:formatCode>0.0</c:formatCode>
                <c:ptCount val="180"/>
                <c:pt idx="0">
                  <c:v>9.3019088437149011E-2</c:v>
                </c:pt>
                <c:pt idx="1">
                  <c:v>0.10969300423824654</c:v>
                </c:pt>
                <c:pt idx="2">
                  <c:v>0.11412228263620271</c:v>
                </c:pt>
                <c:pt idx="3">
                  <c:v>0.10956396357093465</c:v>
                </c:pt>
                <c:pt idx="4">
                  <c:v>0.10042543020200433</c:v>
                </c:pt>
                <c:pt idx="5">
                  <c:v>7.7932147153224787E-2</c:v>
                </c:pt>
                <c:pt idx="6">
                  <c:v>6.4885242568580082E-2</c:v>
                </c:pt>
                <c:pt idx="7">
                  <c:v>6.6078529759663607E-2</c:v>
                </c:pt>
                <c:pt idx="8">
                  <c:v>8.5826505709056894E-2</c:v>
                </c:pt>
                <c:pt idx="9">
                  <c:v>0.11946823924150318</c:v>
                </c:pt>
                <c:pt idx="10">
                  <c:v>0.15899698095340897</c:v>
                </c:pt>
                <c:pt idx="11">
                  <c:v>0.1929812022014156</c:v>
                </c:pt>
                <c:pt idx="12">
                  <c:v>0.22273398818488233</c:v>
                </c:pt>
                <c:pt idx="13">
                  <c:v>0.25540903090842204</c:v>
                </c:pt>
                <c:pt idx="14">
                  <c:v>0.25667016328215286</c:v>
                </c:pt>
                <c:pt idx="15">
                  <c:v>0.28256256707553196</c:v>
                </c:pt>
                <c:pt idx="16">
                  <c:v>0.32492434028685702</c:v>
                </c:pt>
                <c:pt idx="17">
                  <c:v>0.35847297386334992</c:v>
                </c:pt>
                <c:pt idx="18">
                  <c:v>0.4144526726272621</c:v>
                </c:pt>
                <c:pt idx="19">
                  <c:v>0.45846847906664984</c:v>
                </c:pt>
                <c:pt idx="20">
                  <c:v>0.47549899184224564</c:v>
                </c:pt>
                <c:pt idx="21">
                  <c:v>0.47033567034773577</c:v>
                </c:pt>
                <c:pt idx="22">
                  <c:v>0.46201263909390189</c:v>
                </c:pt>
                <c:pt idx="23">
                  <c:v>0.44982074297977837</c:v>
                </c:pt>
                <c:pt idx="24">
                  <c:v>0.40203171467258769</c:v>
                </c:pt>
                <c:pt idx="25">
                  <c:v>0.34492688171597485</c:v>
                </c:pt>
                <c:pt idx="26">
                  <c:v>0.31438033872739413</c:v>
                </c:pt>
                <c:pt idx="27">
                  <c:v>0.31721465329650694</c:v>
                </c:pt>
                <c:pt idx="28">
                  <c:v>0.32704994908083829</c:v>
                </c:pt>
                <c:pt idx="29">
                  <c:v>0.31744006125476493</c:v>
                </c:pt>
                <c:pt idx="30">
                  <c:v>0.28368765928651718</c:v>
                </c:pt>
                <c:pt idx="31">
                  <c:v>0.25769237673348883</c:v>
                </c:pt>
                <c:pt idx="32">
                  <c:v>0.22982987079940762</c:v>
                </c:pt>
                <c:pt idx="33">
                  <c:v>0.20226053661655674</c:v>
                </c:pt>
                <c:pt idx="34">
                  <c:v>0.13438322957103946</c:v>
                </c:pt>
                <c:pt idx="35">
                  <c:v>0.11813619546503526</c:v>
                </c:pt>
                <c:pt idx="36">
                  <c:v>0.18609344523313784</c:v>
                </c:pt>
                <c:pt idx="37">
                  <c:v>0.1711199608026617</c:v>
                </c:pt>
                <c:pt idx="38">
                  <c:v>0.23460728444004059</c:v>
                </c:pt>
                <c:pt idx="39">
                  <c:v>0.34888843436806749</c:v>
                </c:pt>
                <c:pt idx="40">
                  <c:v>0.29106885425962831</c:v>
                </c:pt>
                <c:pt idx="41">
                  <c:v>0.33188332621276334</c:v>
                </c:pt>
                <c:pt idx="42">
                  <c:v>0.38046509838619685</c:v>
                </c:pt>
                <c:pt idx="43">
                  <c:v>0.34495702474566226</c:v>
                </c:pt>
                <c:pt idx="44">
                  <c:v>0.39457511860227312</c:v>
                </c:pt>
                <c:pt idx="45">
                  <c:v>0.34930110573075851</c:v>
                </c:pt>
                <c:pt idx="46">
                  <c:v>0.42498663993353114</c:v>
                </c:pt>
                <c:pt idx="47">
                  <c:v>0.41128470879418377</c:v>
                </c:pt>
                <c:pt idx="48">
                  <c:v>0.38733312917531387</c:v>
                </c:pt>
                <c:pt idx="49">
                  <c:v>0.3913324586643282</c:v>
                </c:pt>
                <c:pt idx="50">
                  <c:v>0.32388299726723635</c:v>
                </c:pt>
                <c:pt idx="51">
                  <c:v>0.26347482907487363</c:v>
                </c:pt>
                <c:pt idx="52">
                  <c:v>0.25528299031201063</c:v>
                </c:pt>
                <c:pt idx="53">
                  <c:v>0.21920146474722421</c:v>
                </c:pt>
                <c:pt idx="54">
                  <c:v>0.17559585711577366</c:v>
                </c:pt>
                <c:pt idx="55">
                  <c:v>0.19382491772730917</c:v>
                </c:pt>
                <c:pt idx="56">
                  <c:v>0.17480092117310828</c:v>
                </c:pt>
                <c:pt idx="57">
                  <c:v>0.23854900454492828</c:v>
                </c:pt>
                <c:pt idx="58">
                  <c:v>0.23429374304326395</c:v>
                </c:pt>
                <c:pt idx="59">
                  <c:v>0.25481764612199376</c:v>
                </c:pt>
                <c:pt idx="60">
                  <c:v>0.24075836360864147</c:v>
                </c:pt>
                <c:pt idx="61">
                  <c:v>0.30616157233196578</c:v>
                </c:pt>
                <c:pt idx="62">
                  <c:v>0.36373761214801958</c:v>
                </c:pt>
                <c:pt idx="63">
                  <c:v>0.33433265961076469</c:v>
                </c:pt>
                <c:pt idx="64">
                  <c:v>0.37388007623415587</c:v>
                </c:pt>
                <c:pt idx="65">
                  <c:v>0.45874861940944056</c:v>
                </c:pt>
                <c:pt idx="66">
                  <c:v>0.37381758576890789</c:v>
                </c:pt>
                <c:pt idx="67">
                  <c:v>0.44719296782800538</c:v>
                </c:pt>
                <c:pt idx="68">
                  <c:v>0.32236896738956788</c:v>
                </c:pt>
                <c:pt idx="69">
                  <c:v>0.31183522018729931</c:v>
                </c:pt>
                <c:pt idx="70">
                  <c:v>0.3135468592705799</c:v>
                </c:pt>
                <c:pt idx="71">
                  <c:v>0.30619472992351887</c:v>
                </c:pt>
                <c:pt idx="72">
                  <c:v>0.27391867114318413</c:v>
                </c:pt>
                <c:pt idx="73">
                  <c:v>0.26694100138486887</c:v>
                </c:pt>
                <c:pt idx="74">
                  <c:v>0.26431745811212704</c:v>
                </c:pt>
                <c:pt idx="75">
                  <c:v>0.25599144678555419</c:v>
                </c:pt>
                <c:pt idx="76">
                  <c:v>0.2391662205062397</c:v>
                </c:pt>
                <c:pt idx="77">
                  <c:v>0.1436935199164997</c:v>
                </c:pt>
                <c:pt idx="78">
                  <c:v>0.2139359600738773</c:v>
                </c:pt>
                <c:pt idx="79">
                  <c:v>0.16958606730660622</c:v>
                </c:pt>
                <c:pt idx="80">
                  <c:v>0.25719387241555941</c:v>
                </c:pt>
                <c:pt idx="81">
                  <c:v>0.24262764740494727</c:v>
                </c:pt>
                <c:pt idx="82">
                  <c:v>0.22232917889625126</c:v>
                </c:pt>
                <c:pt idx="83">
                  <c:v>0.21646353544187832</c:v>
                </c:pt>
                <c:pt idx="84">
                  <c:v>0.2255059781683699</c:v>
                </c:pt>
                <c:pt idx="85">
                  <c:v>0.24317419595086179</c:v>
                </c:pt>
                <c:pt idx="86">
                  <c:v>0.25090004031038093</c:v>
                </c:pt>
                <c:pt idx="87">
                  <c:v>0.25303453371097723</c:v>
                </c:pt>
                <c:pt idx="88">
                  <c:v>0.26800606370776353</c:v>
                </c:pt>
                <c:pt idx="89">
                  <c:v>0.28855114789474295</c:v>
                </c:pt>
                <c:pt idx="90">
                  <c:v>0.3337411114343955</c:v>
                </c:pt>
                <c:pt idx="91">
                  <c:v>0.2788679681175899</c:v>
                </c:pt>
                <c:pt idx="92">
                  <c:v>0.2772471253366901</c:v>
                </c:pt>
                <c:pt idx="93">
                  <c:v>0.30313286860434852</c:v>
                </c:pt>
                <c:pt idx="94">
                  <c:v>0.33641869964533244</c:v>
                </c:pt>
                <c:pt idx="95">
                  <c:v>0.35192548143774738</c:v>
                </c:pt>
                <c:pt idx="96">
                  <c:v>0.35609191316465211</c:v>
                </c:pt>
                <c:pt idx="97">
                  <c:v>0.35413170871980065</c:v>
                </c:pt>
                <c:pt idx="98">
                  <c:v>0.36208950536112289</c:v>
                </c:pt>
                <c:pt idx="99">
                  <c:v>0.37618390268390012</c:v>
                </c:pt>
                <c:pt idx="100">
                  <c:v>0.39673463869897735</c:v>
                </c:pt>
                <c:pt idx="101">
                  <c:v>0.41851729202334104</c:v>
                </c:pt>
                <c:pt idx="102">
                  <c:v>0.38798510241154999</c:v>
                </c:pt>
              </c:numCache>
            </c:numRef>
          </c:val>
        </c:ser>
        <c:ser>
          <c:idx val="3"/>
          <c:order val="3"/>
          <c:tx>
            <c:strRef>
              <c:f>'Base gráficos 1'!$AC$3</c:f>
              <c:strCache>
                <c:ptCount val="1"/>
                <c:pt idx="0">
                  <c:v>Fondos mutuos neto en M2</c:v>
                </c:pt>
              </c:strCache>
            </c:strRef>
          </c:tx>
          <c:spPr>
            <a:solidFill>
              <a:srgbClr val="F79646">
                <a:lumMod val="75000"/>
              </a:srgbClr>
            </a:solidFill>
            <a:ln>
              <a:noFill/>
            </a:ln>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1'!$AC$19:$AC$198</c:f>
              <c:numCache>
                <c:formatCode>0.0</c:formatCode>
                <c:ptCount val="180"/>
                <c:pt idx="0">
                  <c:v>-5.375916077591112E-2</c:v>
                </c:pt>
                <c:pt idx="1">
                  <c:v>-0.28417720603480334</c:v>
                </c:pt>
                <c:pt idx="2">
                  <c:v>-0.2400944657391996</c:v>
                </c:pt>
                <c:pt idx="3">
                  <c:v>3.0989860715675645E-2</c:v>
                </c:pt>
                <c:pt idx="4">
                  <c:v>0.21854569357074105</c:v>
                </c:pt>
                <c:pt idx="5">
                  <c:v>8.2521421363784861E-2</c:v>
                </c:pt>
                <c:pt idx="6">
                  <c:v>0.42960561698908617</c:v>
                </c:pt>
                <c:pt idx="7">
                  <c:v>-0.67240533354089937</c:v>
                </c:pt>
                <c:pt idx="8">
                  <c:v>-1.4784984310991021</c:v>
                </c:pt>
                <c:pt idx="9">
                  <c:v>-0.70322542380339748</c:v>
                </c:pt>
                <c:pt idx="10">
                  <c:v>-0.34405104805284092</c:v>
                </c:pt>
                <c:pt idx="11">
                  <c:v>-0.2669429300835206</c:v>
                </c:pt>
                <c:pt idx="12">
                  <c:v>-0.39399905593484141</c:v>
                </c:pt>
                <c:pt idx="13">
                  <c:v>0.14832736871912494</c:v>
                </c:pt>
                <c:pt idx="14">
                  <c:v>0.27511576419302997</c:v>
                </c:pt>
                <c:pt idx="15">
                  <c:v>-8.578317267875836E-2</c:v>
                </c:pt>
                <c:pt idx="16">
                  <c:v>-5.7932620647939567E-2</c:v>
                </c:pt>
                <c:pt idx="17">
                  <c:v>-5.1193495771560307E-2</c:v>
                </c:pt>
                <c:pt idx="18">
                  <c:v>-0.2662752664096551</c:v>
                </c:pt>
                <c:pt idx="19">
                  <c:v>-7.6325828660428847E-3</c:v>
                </c:pt>
                <c:pt idx="20">
                  <c:v>0.78201594554098275</c:v>
                </c:pt>
                <c:pt idx="21">
                  <c:v>1.0876383829191876</c:v>
                </c:pt>
                <c:pt idx="22">
                  <c:v>0.86250638696491233</c:v>
                </c:pt>
                <c:pt idx="23">
                  <c:v>0.79892821616074383</c:v>
                </c:pt>
                <c:pt idx="24">
                  <c:v>0.94825908338443399</c:v>
                </c:pt>
                <c:pt idx="25">
                  <c:v>0.8427402731655157</c:v>
                </c:pt>
                <c:pt idx="26">
                  <c:v>0.63757316413358978</c:v>
                </c:pt>
                <c:pt idx="27">
                  <c:v>0.16729537129267857</c:v>
                </c:pt>
                <c:pt idx="28">
                  <c:v>-5.1925468838683042E-2</c:v>
                </c:pt>
                <c:pt idx="29">
                  <c:v>0.46240169726746427</c:v>
                </c:pt>
                <c:pt idx="30">
                  <c:v>0.89550804515779225</c:v>
                </c:pt>
                <c:pt idx="31">
                  <c:v>0.66876357522244123</c:v>
                </c:pt>
                <c:pt idx="32">
                  <c:v>0.29141955364205463</c:v>
                </c:pt>
                <c:pt idx="33">
                  <c:v>0.54018362828080568</c:v>
                </c:pt>
                <c:pt idx="34">
                  <c:v>0.60949055859688128</c:v>
                </c:pt>
                <c:pt idx="35">
                  <c:v>0.44781860141397278</c:v>
                </c:pt>
                <c:pt idx="36">
                  <c:v>0.46962088487615961</c:v>
                </c:pt>
                <c:pt idx="37">
                  <c:v>0.27684962442023875</c:v>
                </c:pt>
                <c:pt idx="38">
                  <c:v>0.71621035678889966</c:v>
                </c:pt>
                <c:pt idx="39">
                  <c:v>1.6864252112210705</c:v>
                </c:pt>
                <c:pt idx="40">
                  <c:v>1.3368768939579718</c:v>
                </c:pt>
                <c:pt idx="41">
                  <c:v>0.24177574086301126</c:v>
                </c:pt>
                <c:pt idx="42">
                  <c:v>-9.4250706880301502E-2</c:v>
                </c:pt>
                <c:pt idx="43">
                  <c:v>-0.10086913000375484</c:v>
                </c:pt>
                <c:pt idx="44">
                  <c:v>-0.15698767455306192</c:v>
                </c:pt>
                <c:pt idx="45">
                  <c:v>-0.19801517532228735</c:v>
                </c:pt>
                <c:pt idx="46">
                  <c:v>-0.41933055339930631</c:v>
                </c:pt>
                <c:pt idx="47">
                  <c:v>-0.16977337767809014</c:v>
                </c:pt>
                <c:pt idx="48">
                  <c:v>-0.48355204706220273</c:v>
                </c:pt>
                <c:pt idx="49">
                  <c:v>-0.80081366903482742</c:v>
                </c:pt>
                <c:pt idx="50">
                  <c:v>-0.89105310706507201</c:v>
                </c:pt>
                <c:pt idx="51">
                  <c:v>-1.2679031331641053</c:v>
                </c:pt>
                <c:pt idx="52">
                  <c:v>-0.83951634814035392</c:v>
                </c:pt>
                <c:pt idx="53">
                  <c:v>-0.15136207632295923</c:v>
                </c:pt>
                <c:pt idx="54">
                  <c:v>-0.36131516511348422</c:v>
                </c:pt>
                <c:pt idx="55">
                  <c:v>-0.90308192844567714</c:v>
                </c:pt>
                <c:pt idx="56">
                  <c:v>-0.73027940401209768</c:v>
                </c:pt>
                <c:pt idx="57">
                  <c:v>-0.75534392040034726</c:v>
                </c:pt>
                <c:pt idx="58">
                  <c:v>-0.68153203291790754</c:v>
                </c:pt>
                <c:pt idx="59">
                  <c:v>-0.59404363752189637</c:v>
                </c:pt>
                <c:pt idx="60">
                  <c:v>-8.6258952890435975E-2</c:v>
                </c:pt>
                <c:pt idx="61">
                  <c:v>-0.17263238619876267</c:v>
                </c:pt>
                <c:pt idx="62">
                  <c:v>-0.73716666524957364</c:v>
                </c:pt>
                <c:pt idx="63">
                  <c:v>-0.67938526152023504</c:v>
                </c:pt>
                <c:pt idx="64">
                  <c:v>-0.91334557457800158</c:v>
                </c:pt>
                <c:pt idx="65">
                  <c:v>-0.72621564153609919</c:v>
                </c:pt>
                <c:pt idx="66">
                  <c:v>-0.52868911118167761</c:v>
                </c:pt>
                <c:pt idx="67">
                  <c:v>-0.53415607137191956</c:v>
                </c:pt>
                <c:pt idx="68">
                  <c:v>-0.54895496424399359</c:v>
                </c:pt>
                <c:pt idx="69">
                  <c:v>-0.47446046706340045</c:v>
                </c:pt>
                <c:pt idx="70">
                  <c:v>-0.34421564410585864</c:v>
                </c:pt>
                <c:pt idx="71">
                  <c:v>-0.31694276323538112</c:v>
                </c:pt>
                <c:pt idx="72">
                  <c:v>-0.38741833586241392</c:v>
                </c:pt>
                <c:pt idx="73">
                  <c:v>-0.10497832552610646</c:v>
                </c:pt>
                <c:pt idx="74">
                  <c:v>0.16611576155488231</c:v>
                </c:pt>
                <c:pt idx="75">
                  <c:v>0.34378905309325719</c:v>
                </c:pt>
                <c:pt idx="76">
                  <c:v>0.96485193672228842</c:v>
                </c:pt>
                <c:pt idx="77">
                  <c:v>0.75736534904434105</c:v>
                </c:pt>
                <c:pt idx="78">
                  <c:v>0.5683607995611839</c:v>
                </c:pt>
                <c:pt idx="79">
                  <c:v>1.0676124973739389</c:v>
                </c:pt>
                <c:pt idx="80">
                  <c:v>0.96574712221828263</c:v>
                </c:pt>
                <c:pt idx="81">
                  <c:v>0.47176492536930942</c:v>
                </c:pt>
                <c:pt idx="82">
                  <c:v>0.46148002965306667</c:v>
                </c:pt>
                <c:pt idx="83">
                  <c:v>0.65833317097515864</c:v>
                </c:pt>
                <c:pt idx="84">
                  <c:v>0.63649297220081225</c:v>
                </c:pt>
                <c:pt idx="85">
                  <c:v>0.73320941811278195</c:v>
                </c:pt>
                <c:pt idx="86">
                  <c:v>0.5933299651060181</c:v>
                </c:pt>
                <c:pt idx="87">
                  <c:v>0.60469547618688246</c:v>
                </c:pt>
                <c:pt idx="88">
                  <c:v>0.64722930292404779</c:v>
                </c:pt>
                <c:pt idx="89">
                  <c:v>0.44979189439724854</c:v>
                </c:pt>
                <c:pt idx="90">
                  <c:v>0.36543167800319809</c:v>
                </c:pt>
                <c:pt idx="91">
                  <c:v>0.24395106354118937</c:v>
                </c:pt>
                <c:pt idx="92">
                  <c:v>0.2896549679022849</c:v>
                </c:pt>
                <c:pt idx="93">
                  <c:v>0.71616545896221551</c:v>
                </c:pt>
                <c:pt idx="94">
                  <c:v>0.76905139772895748</c:v>
                </c:pt>
                <c:pt idx="95">
                  <c:v>0.2733448214650166</c:v>
                </c:pt>
                <c:pt idx="96">
                  <c:v>0.28997041656390105</c:v>
                </c:pt>
                <c:pt idx="97">
                  <c:v>0.30161404782819962</c:v>
                </c:pt>
                <c:pt idx="98">
                  <c:v>-6.4925739340623526E-2</c:v>
                </c:pt>
                <c:pt idx="99">
                  <c:v>-0.3719278923907674</c:v>
                </c:pt>
                <c:pt idx="100">
                  <c:v>-0.81046410808201697</c:v>
                </c:pt>
                <c:pt idx="101">
                  <c:v>-0.90306147816178717</c:v>
                </c:pt>
                <c:pt idx="102">
                  <c:v>-0.61655319609706682</c:v>
                </c:pt>
              </c:numCache>
            </c:numRef>
          </c:val>
        </c:ser>
        <c:ser>
          <c:idx val="4"/>
          <c:order val="4"/>
          <c:tx>
            <c:strRef>
              <c:f>'Base gráficos 1'!$AD$3</c:f>
              <c:strCache>
                <c:ptCount val="1"/>
                <c:pt idx="0">
                  <c:v>Cooperativas neto en M2</c:v>
                </c:pt>
              </c:strCache>
            </c:strRef>
          </c:tx>
          <c:spPr>
            <a:solidFill>
              <a:schemeClr val="accent6">
                <a:lumMod val="60000"/>
                <a:lumOff val="40000"/>
              </a:schemeClr>
            </a:solidFill>
          </c:spPr>
          <c:invertIfNegative val="0"/>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1'!$AD$19:$AD$198</c:f>
              <c:numCache>
                <c:formatCode>0.0</c:formatCode>
                <c:ptCount val="180"/>
                <c:pt idx="0">
                  <c:v>0.17232595850071264</c:v>
                </c:pt>
                <c:pt idx="1">
                  <c:v>0.13096862538995255</c:v>
                </c:pt>
                <c:pt idx="2">
                  <c:v>0.12883045055227091</c:v>
                </c:pt>
                <c:pt idx="3">
                  <c:v>0.15093264235032736</c:v>
                </c:pt>
                <c:pt idx="4">
                  <c:v>0.17192996094953369</c:v>
                </c:pt>
                <c:pt idx="5">
                  <c:v>0.18650696372478034</c:v>
                </c:pt>
                <c:pt idx="6">
                  <c:v>0.2104439967946406</c:v>
                </c:pt>
                <c:pt idx="7">
                  <c:v>0.23092736504565309</c:v>
                </c:pt>
                <c:pt idx="8">
                  <c:v>0.18317462738603679</c:v>
                </c:pt>
                <c:pt idx="9">
                  <c:v>0.14237246813292007</c:v>
                </c:pt>
                <c:pt idx="10">
                  <c:v>0.13180226734570388</c:v>
                </c:pt>
                <c:pt idx="11">
                  <c:v>0.11294544923306267</c:v>
                </c:pt>
                <c:pt idx="12">
                  <c:v>0.13353822135671564</c:v>
                </c:pt>
                <c:pt idx="13">
                  <c:v>0.16014082861027321</c:v>
                </c:pt>
                <c:pt idx="14">
                  <c:v>0.17860618965662306</c:v>
                </c:pt>
                <c:pt idx="15">
                  <c:v>0.20016073625043498</c:v>
                </c:pt>
                <c:pt idx="16">
                  <c:v>0.2013652996626305</c:v>
                </c:pt>
                <c:pt idx="17">
                  <c:v>0.20079226674844988</c:v>
                </c:pt>
                <c:pt idx="18">
                  <c:v>0.21027636021132795</c:v>
                </c:pt>
                <c:pt idx="19">
                  <c:v>0.22426255711599494</c:v>
                </c:pt>
                <c:pt idx="20">
                  <c:v>0.22204905751123785</c:v>
                </c:pt>
                <c:pt idx="21">
                  <c:v>0.20688736327962967</c:v>
                </c:pt>
                <c:pt idx="22">
                  <c:v>0.21697939139320996</c:v>
                </c:pt>
                <c:pt idx="23">
                  <c:v>0.2510662767611952</c:v>
                </c:pt>
                <c:pt idx="24">
                  <c:v>0.23669852644179953</c:v>
                </c:pt>
                <c:pt idx="25">
                  <c:v>0.22042174303050888</c:v>
                </c:pt>
                <c:pt idx="26">
                  <c:v>0.20760579082845579</c:v>
                </c:pt>
                <c:pt idx="27">
                  <c:v>0.20144140722077533</c:v>
                </c:pt>
                <c:pt idx="28">
                  <c:v>0.1905946472489565</c:v>
                </c:pt>
                <c:pt idx="29">
                  <c:v>0.14655681219990754</c:v>
                </c:pt>
                <c:pt idx="30">
                  <c:v>0.11892058547367039</c:v>
                </c:pt>
                <c:pt idx="31">
                  <c:v>9.3742582867445828E-2</c:v>
                </c:pt>
                <c:pt idx="32">
                  <c:v>7.280569537309961E-2</c:v>
                </c:pt>
                <c:pt idx="33">
                  <c:v>4.7813935485340048E-2</c:v>
                </c:pt>
                <c:pt idx="34">
                  <c:v>2.2241452460297167E-2</c:v>
                </c:pt>
                <c:pt idx="35">
                  <c:v>3.4799809516832089E-3</c:v>
                </c:pt>
                <c:pt idx="36">
                  <c:v>5.3012867502563914E-3</c:v>
                </c:pt>
                <c:pt idx="37">
                  <c:v>5.3417425869507502E-3</c:v>
                </c:pt>
                <c:pt idx="38">
                  <c:v>7.5492443012884144E-3</c:v>
                </c:pt>
                <c:pt idx="39">
                  <c:v>2.4976793215752319E-2</c:v>
                </c:pt>
                <c:pt idx="40">
                  <c:v>4.7857682236758174E-2</c:v>
                </c:pt>
                <c:pt idx="41">
                  <c:v>7.5931176447741652E-2</c:v>
                </c:pt>
                <c:pt idx="42">
                  <c:v>7.3861778453134283E-2</c:v>
                </c:pt>
                <c:pt idx="43">
                  <c:v>7.0454392330866214E-2</c:v>
                </c:pt>
                <c:pt idx="44">
                  <c:v>7.6387905056917602E-2</c:v>
                </c:pt>
                <c:pt idx="45">
                  <c:v>8.8785565336246042E-2</c:v>
                </c:pt>
                <c:pt idx="46">
                  <c:v>0.10375993228299159</c:v>
                </c:pt>
                <c:pt idx="47">
                  <c:v>0.11485807100317104</c:v>
                </c:pt>
                <c:pt idx="48">
                  <c:v>0.1291110430584384</c:v>
                </c:pt>
                <c:pt idx="49">
                  <c:v>0.13327989534219856</c:v>
                </c:pt>
                <c:pt idx="50">
                  <c:v>0.14488516023586481</c:v>
                </c:pt>
                <c:pt idx="51">
                  <c:v>0.17620574011969398</c:v>
                </c:pt>
                <c:pt idx="52">
                  <c:v>0.16994553355056713</c:v>
                </c:pt>
                <c:pt idx="53">
                  <c:v>0.15847427027066455</c:v>
                </c:pt>
                <c:pt idx="54">
                  <c:v>0.16344771605744957</c:v>
                </c:pt>
                <c:pt idx="55">
                  <c:v>0.16071004278741191</c:v>
                </c:pt>
                <c:pt idx="56">
                  <c:v>0.16055788315159583</c:v>
                </c:pt>
                <c:pt idx="57">
                  <c:v>0.1670578159717564</c:v>
                </c:pt>
                <c:pt idx="58">
                  <c:v>0.17006368264511063</c:v>
                </c:pt>
                <c:pt idx="59">
                  <c:v>0.15271363097450061</c:v>
                </c:pt>
                <c:pt idx="60">
                  <c:v>0.1374577621464888</c:v>
                </c:pt>
                <c:pt idx="61">
                  <c:v>0.14214146141103698</c:v>
                </c:pt>
                <c:pt idx="62">
                  <c:v>0.11866867870821061</c:v>
                </c:pt>
                <c:pt idx="63">
                  <c:v>1.1898687934823833E-2</c:v>
                </c:pt>
                <c:pt idx="64">
                  <c:v>1.6015707638259689E-2</c:v>
                </c:pt>
                <c:pt idx="65">
                  <c:v>9.4570984697900373E-2</c:v>
                </c:pt>
                <c:pt idx="66">
                  <c:v>8.5001356388710314E-2</c:v>
                </c:pt>
                <c:pt idx="67">
                  <c:v>8.6308901372248323E-2</c:v>
                </c:pt>
                <c:pt idx="68">
                  <c:v>8.4813998562713683E-2</c:v>
                </c:pt>
                <c:pt idx="69">
                  <c:v>5.7798349302821996E-2</c:v>
                </c:pt>
                <c:pt idx="70">
                  <c:v>4.2926563198159226E-2</c:v>
                </c:pt>
                <c:pt idx="71">
                  <c:v>4.3694329380527183E-2</c:v>
                </c:pt>
                <c:pt idx="72">
                  <c:v>3.5561958811020894E-2</c:v>
                </c:pt>
                <c:pt idx="73">
                  <c:v>2.4827326984732705E-2</c:v>
                </c:pt>
                <c:pt idx="74">
                  <c:v>3.5111784499546474E-2</c:v>
                </c:pt>
                <c:pt idx="75">
                  <c:v>7.9076099582971904E-2</c:v>
                </c:pt>
                <c:pt idx="76">
                  <c:v>5.4852546149950353E-2</c:v>
                </c:pt>
                <c:pt idx="77">
                  <c:v>-8.8513762927575866E-3</c:v>
                </c:pt>
                <c:pt idx="78">
                  <c:v>-6.5384481612386271E-3</c:v>
                </c:pt>
                <c:pt idx="79">
                  <c:v>-2.1770202276757123E-2</c:v>
                </c:pt>
                <c:pt idx="80">
                  <c:v>-4.1087268808249734E-2</c:v>
                </c:pt>
                <c:pt idx="81">
                  <c:v>-2.6667318310688592E-2</c:v>
                </c:pt>
                <c:pt idx="82">
                  <c:v>-1.6928270914037608E-2</c:v>
                </c:pt>
                <c:pt idx="83">
                  <c:v>-7.318246805164655E-3</c:v>
                </c:pt>
                <c:pt idx="84">
                  <c:v>1.3329894705763264E-2</c:v>
                </c:pt>
                <c:pt idx="85">
                  <c:v>2.6336901140489106E-2</c:v>
                </c:pt>
                <c:pt idx="86">
                  <c:v>2.0110597407365354E-2</c:v>
                </c:pt>
                <c:pt idx="87">
                  <c:v>1.8814714899160787E-2</c:v>
                </c:pt>
                <c:pt idx="88">
                  <c:v>2.3083123245035864E-2</c:v>
                </c:pt>
                <c:pt idx="89">
                  <c:v>1.7400364334401546E-2</c:v>
                </c:pt>
                <c:pt idx="90">
                  <c:v>1.6468368181950105E-2</c:v>
                </c:pt>
                <c:pt idx="91">
                  <c:v>3.6138491124913213E-2</c:v>
                </c:pt>
                <c:pt idx="92">
                  <c:v>5.7586092556629734E-2</c:v>
                </c:pt>
                <c:pt idx="93">
                  <c:v>7.0411113289081576E-2</c:v>
                </c:pt>
                <c:pt idx="94">
                  <c:v>7.6970531735479242E-2</c:v>
                </c:pt>
                <c:pt idx="95">
                  <c:v>7.217257562208676E-2</c:v>
                </c:pt>
                <c:pt idx="96">
                  <c:v>7.1088645101968703E-2</c:v>
                </c:pt>
                <c:pt idx="97">
                  <c:v>7.8323911158556955E-2</c:v>
                </c:pt>
                <c:pt idx="98">
                  <c:v>6.8360019603560862E-2</c:v>
                </c:pt>
                <c:pt idx="99">
                  <c:v>4.5024440958689391E-2</c:v>
                </c:pt>
                <c:pt idx="100">
                  <c:v>4.1797214399246656E-2</c:v>
                </c:pt>
                <c:pt idx="101">
                  <c:v>4.0615643556137115E-2</c:v>
                </c:pt>
                <c:pt idx="102">
                  <c:v>4.7598784091476352E-2</c:v>
                </c:pt>
              </c:numCache>
            </c:numRef>
          </c:val>
        </c:ser>
        <c:dLbls>
          <c:showLegendKey val="0"/>
          <c:showVal val="0"/>
          <c:showCatName val="0"/>
          <c:showSerName val="0"/>
          <c:showPercent val="0"/>
          <c:showBubbleSize val="0"/>
        </c:dLbls>
        <c:gapWidth val="99"/>
        <c:overlap val="100"/>
        <c:axId val="237706624"/>
        <c:axId val="237745280"/>
      </c:barChart>
      <c:lineChart>
        <c:grouping val="standard"/>
        <c:varyColors val="0"/>
        <c:ser>
          <c:idx val="7"/>
          <c:order val="5"/>
          <c:tx>
            <c:strRef>
              <c:f>'Base gráficos 1'!$AE$3</c:f>
              <c:strCache>
                <c:ptCount val="1"/>
                <c:pt idx="0">
                  <c:v>M2</c:v>
                </c:pt>
              </c:strCache>
            </c:strRef>
          </c:tx>
          <c:spPr>
            <a:ln w="19050">
              <a:solidFill>
                <a:sysClr val="windowText" lastClr="000000"/>
              </a:solidFill>
            </a:ln>
          </c:spPr>
          <c:marker>
            <c:symbol val="none"/>
          </c:marker>
          <c:cat>
            <c:numRef>
              <c:f>'Base gráficos 1'!$A$19:$A$198</c:f>
              <c:numCache>
                <c:formatCode>mmm</c:formatCode>
                <c:ptCount val="180"/>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1'!$AE$19:$AE$198</c:f>
              <c:numCache>
                <c:formatCode>0.0</c:formatCode>
                <c:ptCount val="180"/>
                <c:pt idx="0">
                  <c:v>18.505773812568791</c:v>
                </c:pt>
                <c:pt idx="1">
                  <c:v>18.873856661378909</c:v>
                </c:pt>
                <c:pt idx="2">
                  <c:v>19.607119229649285</c:v>
                </c:pt>
                <c:pt idx="3">
                  <c:v>19.656044796620591</c:v>
                </c:pt>
                <c:pt idx="4">
                  <c:v>20.272535240275545</c:v>
                </c:pt>
                <c:pt idx="5">
                  <c:v>20.26994053896891</c:v>
                </c:pt>
                <c:pt idx="6">
                  <c:v>21.497403738412245</c:v>
                </c:pt>
                <c:pt idx="7">
                  <c:v>19.098807834350566</c:v>
                </c:pt>
                <c:pt idx="8">
                  <c:v>17.796130044452198</c:v>
                </c:pt>
                <c:pt idx="9">
                  <c:v>19.59973356751405</c:v>
                </c:pt>
                <c:pt idx="10">
                  <c:v>22.137417813187483</c:v>
                </c:pt>
                <c:pt idx="11">
                  <c:v>20.516171699074988</c:v>
                </c:pt>
                <c:pt idx="12">
                  <c:v>22.049796372092473</c:v>
                </c:pt>
                <c:pt idx="13">
                  <c:v>22.370966470308034</c:v>
                </c:pt>
                <c:pt idx="14">
                  <c:v>21.463161819946052</c:v>
                </c:pt>
                <c:pt idx="15">
                  <c:v>21.270845482478279</c:v>
                </c:pt>
                <c:pt idx="16">
                  <c:v>19.836592384923435</c:v>
                </c:pt>
                <c:pt idx="17">
                  <c:v>18.861816904566325</c:v>
                </c:pt>
                <c:pt idx="18">
                  <c:v>16.740657987147827</c:v>
                </c:pt>
                <c:pt idx="19">
                  <c:v>17.026635146666976</c:v>
                </c:pt>
                <c:pt idx="20">
                  <c:v>17.51096024713739</c:v>
                </c:pt>
                <c:pt idx="21">
                  <c:v>20.444644432769138</c:v>
                </c:pt>
                <c:pt idx="22">
                  <c:v>18.654949542977178</c:v>
                </c:pt>
                <c:pt idx="23">
                  <c:v>18.60964418627438</c:v>
                </c:pt>
                <c:pt idx="24">
                  <c:v>14.485280114184533</c:v>
                </c:pt>
                <c:pt idx="25">
                  <c:v>12.467708421809336</c:v>
                </c:pt>
                <c:pt idx="26">
                  <c:v>5.8744446083976811</c:v>
                </c:pt>
                <c:pt idx="27">
                  <c:v>2.7355217776951548</c:v>
                </c:pt>
                <c:pt idx="28">
                  <c:v>2.6121731009970688</c:v>
                </c:pt>
                <c:pt idx="29">
                  <c:v>2.6775032302317925</c:v>
                </c:pt>
                <c:pt idx="30">
                  <c:v>4.0835407102802037</c:v>
                </c:pt>
                <c:pt idx="31">
                  <c:v>3.6124801295642044</c:v>
                </c:pt>
                <c:pt idx="32">
                  <c:v>2.7807840189530992</c:v>
                </c:pt>
                <c:pt idx="33">
                  <c:v>-2.5512149862534983</c:v>
                </c:pt>
                <c:pt idx="34">
                  <c:v>-4.1707395937103371</c:v>
                </c:pt>
                <c:pt idx="35">
                  <c:v>-5.2785816330268469</c:v>
                </c:pt>
                <c:pt idx="36">
                  <c:v>-3.2968519496853048</c:v>
                </c:pt>
                <c:pt idx="37">
                  <c:v>-2.5662468179792057</c:v>
                </c:pt>
                <c:pt idx="38">
                  <c:v>3.2748234638255695</c:v>
                </c:pt>
                <c:pt idx="39">
                  <c:v>6.1435044604226059</c:v>
                </c:pt>
                <c:pt idx="40">
                  <c:v>7.564259725995143</c:v>
                </c:pt>
                <c:pt idx="41">
                  <c:v>6.4889113294752869</c:v>
                </c:pt>
                <c:pt idx="42">
                  <c:v>4.5015291696320503</c:v>
                </c:pt>
                <c:pt idx="43">
                  <c:v>2.8909400656419422</c:v>
                </c:pt>
                <c:pt idx="44">
                  <c:v>3.4998679006153139</c:v>
                </c:pt>
                <c:pt idx="45">
                  <c:v>5.9435705426628402</c:v>
                </c:pt>
                <c:pt idx="46">
                  <c:v>6.8863828741501294</c:v>
                </c:pt>
                <c:pt idx="47">
                  <c:v>9.2717920952896549</c:v>
                </c:pt>
                <c:pt idx="48">
                  <c:v>7.8629192328195359</c:v>
                </c:pt>
                <c:pt idx="49">
                  <c:v>6.3070693168885583</c:v>
                </c:pt>
                <c:pt idx="50">
                  <c:v>5.855572174551952</c:v>
                </c:pt>
                <c:pt idx="51">
                  <c:v>6.9813418317244498</c:v>
                </c:pt>
                <c:pt idx="52">
                  <c:v>6.8703946492685324</c:v>
                </c:pt>
                <c:pt idx="53">
                  <c:v>9.6357462515090457</c:v>
                </c:pt>
                <c:pt idx="54">
                  <c:v>12.741743405492059</c:v>
                </c:pt>
                <c:pt idx="55">
                  <c:v>16.678110319305972</c:v>
                </c:pt>
                <c:pt idx="56">
                  <c:v>15.827344783256109</c:v>
                </c:pt>
                <c:pt idx="57">
                  <c:v>20.25810340676648</c:v>
                </c:pt>
                <c:pt idx="58">
                  <c:v>20.356914767439733</c:v>
                </c:pt>
                <c:pt idx="59">
                  <c:v>18.461892374935857</c:v>
                </c:pt>
                <c:pt idx="60">
                  <c:v>20.180037551836165</c:v>
                </c:pt>
                <c:pt idx="61">
                  <c:v>20.125378289401976</c:v>
                </c:pt>
                <c:pt idx="62">
                  <c:v>21.295347900346485</c:v>
                </c:pt>
                <c:pt idx="63">
                  <c:v>21.174524618176076</c:v>
                </c:pt>
                <c:pt idx="64">
                  <c:v>21.559341389473502</c:v>
                </c:pt>
                <c:pt idx="65">
                  <c:v>18.828679166499438</c:v>
                </c:pt>
                <c:pt idx="66">
                  <c:v>18.399299716595635</c:v>
                </c:pt>
                <c:pt idx="67">
                  <c:v>13.896282852064076</c:v>
                </c:pt>
                <c:pt idx="68">
                  <c:v>13.729517407310524</c:v>
                </c:pt>
                <c:pt idx="69">
                  <c:v>9.7573283338618069</c:v>
                </c:pt>
                <c:pt idx="70">
                  <c:v>8.5753482949246376</c:v>
                </c:pt>
                <c:pt idx="71">
                  <c:v>7.576909907445355</c:v>
                </c:pt>
                <c:pt idx="72">
                  <c:v>7.8070054408712508</c:v>
                </c:pt>
                <c:pt idx="73">
                  <c:v>9.1124359088913707</c:v>
                </c:pt>
                <c:pt idx="74">
                  <c:v>9.7049360329264971</c:v>
                </c:pt>
                <c:pt idx="75">
                  <c:v>9.1924088419086161</c:v>
                </c:pt>
                <c:pt idx="76">
                  <c:v>9.649726432838861</c:v>
                </c:pt>
                <c:pt idx="77">
                  <c:v>10.67072278891446</c:v>
                </c:pt>
                <c:pt idx="78">
                  <c:v>9.7057411273918888</c:v>
                </c:pt>
                <c:pt idx="79">
                  <c:v>12.604684424828932</c:v>
                </c:pt>
                <c:pt idx="80">
                  <c:v>12.899510714992829</c:v>
                </c:pt>
                <c:pt idx="81">
                  <c:v>11.096052388537331</c:v>
                </c:pt>
                <c:pt idx="82">
                  <c:v>12.789437479395758</c:v>
                </c:pt>
                <c:pt idx="83">
                  <c:v>14.880362878812647</c:v>
                </c:pt>
                <c:pt idx="84">
                  <c:v>12.951667835057279</c:v>
                </c:pt>
                <c:pt idx="85">
                  <c:v>13.715466639684109</c:v>
                </c:pt>
                <c:pt idx="86">
                  <c:v>11.262095932091995</c:v>
                </c:pt>
                <c:pt idx="87">
                  <c:v>9.0554296239952521</c:v>
                </c:pt>
                <c:pt idx="88">
                  <c:v>6.5336533181419014</c:v>
                </c:pt>
                <c:pt idx="89">
                  <c:v>5.6695315778278541</c:v>
                </c:pt>
                <c:pt idx="90">
                  <c:v>6.6458335814993745</c:v>
                </c:pt>
                <c:pt idx="91">
                  <c:v>6.559381347223848</c:v>
                </c:pt>
                <c:pt idx="92">
                  <c:v>6.4139198584460644</c:v>
                </c:pt>
                <c:pt idx="93">
                  <c:v>7.6636221063641159</c:v>
                </c:pt>
                <c:pt idx="94">
                  <c:v>9.1302215978745522</c:v>
                </c:pt>
                <c:pt idx="95">
                  <c:v>9.3470644049861988</c:v>
                </c:pt>
                <c:pt idx="96">
                  <c:v>8.9294671616440269</c:v>
                </c:pt>
                <c:pt idx="97">
                  <c:v>7.7385386420616697</c:v>
                </c:pt>
                <c:pt idx="98">
                  <c:v>7.0495296667337328</c:v>
                </c:pt>
                <c:pt idx="99">
                  <c:v>8.3295277272221568</c:v>
                </c:pt>
                <c:pt idx="100">
                  <c:v>9.7015593155808801</c:v>
                </c:pt>
                <c:pt idx="101">
                  <c:v>10.941209357061908</c:v>
                </c:pt>
                <c:pt idx="102">
                  <c:v>10.764218695202857</c:v>
                </c:pt>
              </c:numCache>
            </c:numRef>
          </c:val>
          <c:smooth val="0"/>
        </c:ser>
        <c:dLbls>
          <c:showLegendKey val="0"/>
          <c:showVal val="0"/>
          <c:showCatName val="0"/>
          <c:showSerName val="0"/>
          <c:showPercent val="0"/>
          <c:showBubbleSize val="0"/>
        </c:dLbls>
        <c:marker val="1"/>
        <c:smooth val="0"/>
        <c:axId val="237706624"/>
        <c:axId val="237745280"/>
      </c:lineChart>
      <c:dateAx>
        <c:axId val="237706624"/>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37745280"/>
        <c:crosses val="autoZero"/>
        <c:auto val="1"/>
        <c:lblOffset val="100"/>
        <c:baseTimeUnit val="months"/>
        <c:majorUnit val="4"/>
        <c:majorTimeUnit val="months"/>
        <c:minorUnit val="4"/>
        <c:minorTimeUnit val="months"/>
      </c:dateAx>
      <c:valAx>
        <c:axId val="237745280"/>
        <c:scaling>
          <c:orientation val="minMax"/>
          <c:max val="25"/>
          <c:min val="-5"/>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37706624"/>
        <c:crosses val="autoZero"/>
        <c:crossBetween val="between"/>
        <c:majorUnit val="5"/>
        <c:minorUnit val="4"/>
      </c:valAx>
      <c:spPr>
        <a:noFill/>
        <a:ln w="25400">
          <a:noFill/>
        </a:ln>
      </c:spPr>
    </c:plotArea>
    <c:legend>
      <c:legendPos val="t"/>
      <c:layout>
        <c:manualLayout>
          <c:xMode val="edge"/>
          <c:yMode val="edge"/>
          <c:x val="7.7019444444444904E-2"/>
          <c:y val="0"/>
          <c:w val="0.74654191919191915"/>
          <c:h val="0.14293589277330368"/>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40877016541817E-2"/>
          <c:y val="2.4847428422592212E-2"/>
          <c:w val="0.85407085796519289"/>
          <c:h val="0.89198853960048885"/>
        </c:manualLayout>
      </c:layout>
      <c:lineChart>
        <c:grouping val="standard"/>
        <c:varyColors val="0"/>
        <c:ser>
          <c:idx val="2"/>
          <c:order val="0"/>
          <c:tx>
            <c:strRef>
              <c:f>'Base gráficos 1'!$D$2</c:f>
              <c:strCache>
                <c:ptCount val="1"/>
              </c:strCache>
            </c:strRef>
          </c:tx>
          <c:spPr>
            <a:ln w="19050">
              <a:solidFill>
                <a:srgbClr val="0070C0"/>
              </a:solidFill>
            </a:ln>
          </c:spPr>
          <c:marker>
            <c:symbol val="none"/>
          </c:marker>
          <c:cat>
            <c:numRef>
              <c:f>'Base gráficos 1'!$A$8:$A$198</c:f>
              <c:numCache>
                <c:formatCode>mmm</c:formatCode>
                <c:ptCount val="191"/>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numCache>
            </c:numRef>
          </c:cat>
          <c:val>
            <c:numRef>
              <c:f>'Base gráficos 1'!$D$8:$D$198</c:f>
              <c:numCache>
                <c:formatCode>0.0</c:formatCode>
                <c:ptCount val="191"/>
                <c:pt idx="11">
                  <c:v>17.295155089011118</c:v>
                </c:pt>
                <c:pt idx="12">
                  <c:v>17.646439315981894</c:v>
                </c:pt>
                <c:pt idx="13">
                  <c:v>17.789927471159288</c:v>
                </c:pt>
                <c:pt idx="14">
                  <c:v>18.237454989643169</c:v>
                </c:pt>
                <c:pt idx="15">
                  <c:v>18.589736129834833</c:v>
                </c:pt>
                <c:pt idx="16">
                  <c:v>19.501132624459288</c:v>
                </c:pt>
                <c:pt idx="17">
                  <c:v>19.625362946297514</c:v>
                </c:pt>
                <c:pt idx="18">
                  <c:v>19.914026810454573</c:v>
                </c:pt>
                <c:pt idx="19">
                  <c:v>21.368938626626814</c:v>
                </c:pt>
                <c:pt idx="20">
                  <c:v>22.668910501435846</c:v>
                </c:pt>
                <c:pt idx="21">
                  <c:v>23.25184645539278</c:v>
                </c:pt>
                <c:pt idx="22">
                  <c:v>24.371381241764766</c:v>
                </c:pt>
                <c:pt idx="23">
                  <c:v>25.460520312908045</c:v>
                </c:pt>
                <c:pt idx="24">
                  <c:v>25.151657909401564</c:v>
                </c:pt>
                <c:pt idx="25">
                  <c:v>25.072411031963554</c:v>
                </c:pt>
                <c:pt idx="26">
                  <c:v>25.823273661464825</c:v>
                </c:pt>
                <c:pt idx="27">
                  <c:v>25.070389970006033</c:v>
                </c:pt>
                <c:pt idx="28">
                  <c:v>24.878763966050485</c:v>
                </c:pt>
                <c:pt idx="29">
                  <c:v>25.20579870004957</c:v>
                </c:pt>
                <c:pt idx="30">
                  <c:v>24.760985488975962</c:v>
                </c:pt>
                <c:pt idx="31">
                  <c:v>23.746253447441518</c:v>
                </c:pt>
                <c:pt idx="32">
                  <c:v>23.135581434273121</c:v>
                </c:pt>
                <c:pt idx="33">
                  <c:v>22.722753146790396</c:v>
                </c:pt>
                <c:pt idx="34">
                  <c:v>21.169572403209756</c:v>
                </c:pt>
                <c:pt idx="35">
                  <c:v>18.634299654171627</c:v>
                </c:pt>
                <c:pt idx="36">
                  <c:v>16.59682268912745</c:v>
                </c:pt>
                <c:pt idx="37">
                  <c:v>15.106332198349961</c:v>
                </c:pt>
                <c:pt idx="38">
                  <c:v>13.139920898412583</c:v>
                </c:pt>
                <c:pt idx="39">
                  <c:v>12.170297178094259</c:v>
                </c:pt>
                <c:pt idx="40">
                  <c:v>10.738033433344469</c:v>
                </c:pt>
                <c:pt idx="41">
                  <c:v>9.2314420787089375</c:v>
                </c:pt>
                <c:pt idx="42">
                  <c:v>7.8153888356481218</c:v>
                </c:pt>
                <c:pt idx="43">
                  <c:v>6.790161494633324</c:v>
                </c:pt>
                <c:pt idx="44">
                  <c:v>6.6654999428540833</c:v>
                </c:pt>
                <c:pt idx="45">
                  <c:v>6.8865164757758066</c:v>
                </c:pt>
                <c:pt idx="46">
                  <c:v>7.1319000877443841</c:v>
                </c:pt>
                <c:pt idx="47">
                  <c:v>7.4818988417938499</c:v>
                </c:pt>
                <c:pt idx="48">
                  <c:v>8.937570740927697</c:v>
                </c:pt>
                <c:pt idx="49">
                  <c:v>9.4825979533006404</c:v>
                </c:pt>
                <c:pt idx="50">
                  <c:v>9.8934363733884823</c:v>
                </c:pt>
                <c:pt idx="51">
                  <c:v>10.698265960912764</c:v>
                </c:pt>
                <c:pt idx="52">
                  <c:v>11.283072227321213</c:v>
                </c:pt>
                <c:pt idx="53">
                  <c:v>11.193379609157134</c:v>
                </c:pt>
                <c:pt idx="54">
                  <c:v>11.926454941377386</c:v>
                </c:pt>
                <c:pt idx="55">
                  <c:v>12.136183492239965</c:v>
                </c:pt>
                <c:pt idx="56">
                  <c:v>11.82372393152022</c:v>
                </c:pt>
                <c:pt idx="57">
                  <c:v>11.288977093021018</c:v>
                </c:pt>
                <c:pt idx="58">
                  <c:v>11.732182242389968</c:v>
                </c:pt>
                <c:pt idx="59">
                  <c:v>12.10419442552633</c:v>
                </c:pt>
                <c:pt idx="60">
                  <c:v>12.243384170295471</c:v>
                </c:pt>
                <c:pt idx="61">
                  <c:v>12.639898219269341</c:v>
                </c:pt>
                <c:pt idx="62">
                  <c:v>13.169709934082704</c:v>
                </c:pt>
                <c:pt idx="63">
                  <c:v>12.939603793113434</c:v>
                </c:pt>
                <c:pt idx="64">
                  <c:v>12.676304603767093</c:v>
                </c:pt>
                <c:pt idx="65">
                  <c:v>12.826064611698868</c:v>
                </c:pt>
                <c:pt idx="66">
                  <c:v>12.256788858208949</c:v>
                </c:pt>
                <c:pt idx="67">
                  <c:v>12.13321307685311</c:v>
                </c:pt>
                <c:pt idx="68">
                  <c:v>11.884133383645917</c:v>
                </c:pt>
                <c:pt idx="69">
                  <c:v>12.247254713659288</c:v>
                </c:pt>
                <c:pt idx="70">
                  <c:v>12.392925608811893</c:v>
                </c:pt>
                <c:pt idx="71">
                  <c:v>12.765775694553128</c:v>
                </c:pt>
                <c:pt idx="72">
                  <c:v>12.821499601797683</c:v>
                </c:pt>
                <c:pt idx="73">
                  <c:v>12.863688815859575</c:v>
                </c:pt>
                <c:pt idx="74">
                  <c:v>12.603150533748746</c:v>
                </c:pt>
                <c:pt idx="75">
                  <c:v>12.317496470118812</c:v>
                </c:pt>
                <c:pt idx="76">
                  <c:v>11.972170696872951</c:v>
                </c:pt>
                <c:pt idx="77">
                  <c:v>11.406169053728647</c:v>
                </c:pt>
                <c:pt idx="78">
                  <c:v>11.263214832546069</c:v>
                </c:pt>
                <c:pt idx="79">
                  <c:v>11.186938571416334</c:v>
                </c:pt>
                <c:pt idx="80">
                  <c:v>11.516184283929533</c:v>
                </c:pt>
                <c:pt idx="81">
                  <c:v>11.629699800585882</c:v>
                </c:pt>
                <c:pt idx="82">
                  <c:v>10.951721531361343</c:v>
                </c:pt>
                <c:pt idx="83">
                  <c:v>10.584707149563584</c:v>
                </c:pt>
                <c:pt idx="84">
                  <c:v>10.598185467217718</c:v>
                </c:pt>
                <c:pt idx="85">
                  <c:v>10.514497389348193</c:v>
                </c:pt>
                <c:pt idx="86">
                  <c:v>10.638889810491037</c:v>
                </c:pt>
                <c:pt idx="87">
                  <c:v>10.285565812562993</c:v>
                </c:pt>
                <c:pt idx="88">
                  <c:v>10.078986304374553</c:v>
                </c:pt>
                <c:pt idx="89">
                  <c:v>10.80702455788385</c:v>
                </c:pt>
                <c:pt idx="90">
                  <c:v>11.129304272929048</c:v>
                </c:pt>
                <c:pt idx="91">
                  <c:v>11.390851946324474</c:v>
                </c:pt>
                <c:pt idx="92">
                  <c:v>11.319330338618585</c:v>
                </c:pt>
                <c:pt idx="93">
                  <c:v>10.782447771735121</c:v>
                </c:pt>
                <c:pt idx="94">
                  <c:v>11.342144201315406</c:v>
                </c:pt>
                <c:pt idx="95">
                  <c:v>12.220495809732938</c:v>
                </c:pt>
                <c:pt idx="96">
                  <c:v>12.498940970695287</c:v>
                </c:pt>
                <c:pt idx="97">
                  <c:v>12.880964406179871</c:v>
                </c:pt>
                <c:pt idx="98">
                  <c:v>13.473467156097541</c:v>
                </c:pt>
                <c:pt idx="99">
                  <c:v>14.460377102131616</c:v>
                </c:pt>
                <c:pt idx="100">
                  <c:v>15.00664138254983</c:v>
                </c:pt>
                <c:pt idx="101">
                  <c:v>14.798262886551768</c:v>
                </c:pt>
                <c:pt idx="102">
                  <c:v>14.916275364476931</c:v>
                </c:pt>
                <c:pt idx="103">
                  <c:v>15.251453669224574</c:v>
                </c:pt>
                <c:pt idx="104">
                  <c:v>15.735572064263991</c:v>
                </c:pt>
                <c:pt idx="105">
                  <c:v>16.773846500890116</c:v>
                </c:pt>
                <c:pt idx="106">
                  <c:v>16.747055315979082</c:v>
                </c:pt>
                <c:pt idx="107">
                  <c:v>15.709729845180377</c:v>
                </c:pt>
                <c:pt idx="108">
                  <c:v>15.189970443244533</c:v>
                </c:pt>
                <c:pt idx="109">
                  <c:v>15.085529859651743</c:v>
                </c:pt>
                <c:pt idx="110">
                  <c:v>15.096306100914461</c:v>
                </c:pt>
                <c:pt idx="111">
                  <c:v>15.187539778684894</c:v>
                </c:pt>
                <c:pt idx="112">
                  <c:v>15.179103059860878</c:v>
                </c:pt>
                <c:pt idx="113">
                  <c:v>15.566916901211144</c:v>
                </c:pt>
              </c:numCache>
            </c:numRef>
          </c:val>
          <c:smooth val="0"/>
        </c:ser>
        <c:ser>
          <c:idx val="0"/>
          <c:order val="2"/>
          <c:tx>
            <c:strRef>
              <c:f>'Base gráficos 1'!$B$2</c:f>
              <c:strCache>
                <c:ptCount val="1"/>
                <c:pt idx="0">
                  <c:v>Colocaciones balances individuales</c:v>
                </c:pt>
              </c:strCache>
            </c:strRef>
          </c:tx>
          <c:spPr>
            <a:ln w="19050">
              <a:solidFill>
                <a:schemeClr val="accent3">
                  <a:lumMod val="75000"/>
                </a:schemeClr>
              </a:solidFill>
            </a:ln>
          </c:spPr>
          <c:marker>
            <c:symbol val="none"/>
          </c:marker>
          <c:cat>
            <c:numRef>
              <c:f>'Base gráficos 1'!$A$8:$A$198</c:f>
              <c:numCache>
                <c:formatCode>mmm</c:formatCode>
                <c:ptCount val="191"/>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numCache>
            </c:numRef>
          </c:cat>
          <c:val>
            <c:numRef>
              <c:f>'Base gráficos 1'!$B$8:$B$198</c:f>
              <c:numCache>
                <c:formatCode>0.0</c:formatCode>
                <c:ptCount val="191"/>
                <c:pt idx="11">
                  <c:v>16.334927259680327</c:v>
                </c:pt>
                <c:pt idx="12">
                  <c:v>17.148599362846142</c:v>
                </c:pt>
                <c:pt idx="13">
                  <c:v>16.07735531692957</c:v>
                </c:pt>
                <c:pt idx="14">
                  <c:v>15.263719298679931</c:v>
                </c:pt>
                <c:pt idx="15">
                  <c:v>16.386867192204761</c:v>
                </c:pt>
                <c:pt idx="16">
                  <c:v>16.895094532343705</c:v>
                </c:pt>
                <c:pt idx="17">
                  <c:v>17.248305315525684</c:v>
                </c:pt>
                <c:pt idx="18">
                  <c:v>18.04252987791115</c:v>
                </c:pt>
                <c:pt idx="19">
                  <c:v>20.425432161125229</c:v>
                </c:pt>
                <c:pt idx="20">
                  <c:v>21.678263528384647</c:v>
                </c:pt>
                <c:pt idx="21">
                  <c:v>22.698203113868914</c:v>
                </c:pt>
                <c:pt idx="22">
                  <c:v>22.595112091629517</c:v>
                </c:pt>
                <c:pt idx="23">
                  <c:v>21.354915885682317</c:v>
                </c:pt>
                <c:pt idx="24">
                  <c:v>21.175434866948706</c:v>
                </c:pt>
                <c:pt idx="25">
                  <c:v>20.3520151581493</c:v>
                </c:pt>
                <c:pt idx="26">
                  <c:v>21.227801295798017</c:v>
                </c:pt>
                <c:pt idx="27">
                  <c:v>21.444244360127044</c:v>
                </c:pt>
                <c:pt idx="28">
                  <c:v>22.024724614340158</c:v>
                </c:pt>
                <c:pt idx="29">
                  <c:v>21.58154513120887</c:v>
                </c:pt>
                <c:pt idx="30">
                  <c:v>20.734256172211005</c:v>
                </c:pt>
                <c:pt idx="31">
                  <c:v>20.23680606588465</c:v>
                </c:pt>
                <c:pt idx="32">
                  <c:v>22.170368028786982</c:v>
                </c:pt>
                <c:pt idx="33">
                  <c:v>19.537224889747606</c:v>
                </c:pt>
                <c:pt idx="34">
                  <c:v>15.253573325265492</c:v>
                </c:pt>
                <c:pt idx="35">
                  <c:v>13.926050673060146</c:v>
                </c:pt>
                <c:pt idx="36">
                  <c:v>11.426824592664261</c:v>
                </c:pt>
                <c:pt idx="37">
                  <c:v>9.1165123696176096</c:v>
                </c:pt>
                <c:pt idx="38">
                  <c:v>7.7294743446649505</c:v>
                </c:pt>
                <c:pt idx="39">
                  <c:v>5.8085295833944883</c:v>
                </c:pt>
                <c:pt idx="40">
                  <c:v>2.8482618713180869</c:v>
                </c:pt>
                <c:pt idx="41">
                  <c:v>1.7684456582876606</c:v>
                </c:pt>
                <c:pt idx="42">
                  <c:v>1.4775135503445966</c:v>
                </c:pt>
                <c:pt idx="43">
                  <c:v>0.19040925602686798</c:v>
                </c:pt>
                <c:pt idx="44">
                  <c:v>-3.1248495223663326</c:v>
                </c:pt>
                <c:pt idx="45">
                  <c:v>-4.1589298953574172</c:v>
                </c:pt>
                <c:pt idx="46">
                  <c:v>0.53953450855439655</c:v>
                </c:pt>
                <c:pt idx="47">
                  <c:v>1.7022024242270106</c:v>
                </c:pt>
                <c:pt idx="48">
                  <c:v>3.5174415884268342</c:v>
                </c:pt>
                <c:pt idx="49">
                  <c:v>4.8614049734068772</c:v>
                </c:pt>
                <c:pt idx="50">
                  <c:v>4.553444536309101</c:v>
                </c:pt>
                <c:pt idx="51">
                  <c:v>5.6505067440419054</c:v>
                </c:pt>
                <c:pt idx="52">
                  <c:v>7.1738427552971586</c:v>
                </c:pt>
                <c:pt idx="53">
                  <c:v>6.222826541513669</c:v>
                </c:pt>
                <c:pt idx="54">
                  <c:v>5.6624471383373418</c:v>
                </c:pt>
                <c:pt idx="55">
                  <c:v>5.9634056589052733</c:v>
                </c:pt>
                <c:pt idx="56">
                  <c:v>7.0834825471705472</c:v>
                </c:pt>
                <c:pt idx="57">
                  <c:v>7.916894991597772</c:v>
                </c:pt>
                <c:pt idx="58">
                  <c:v>5.4972714014115667</c:v>
                </c:pt>
                <c:pt idx="59">
                  <c:v>6.6413992101191042</c:v>
                </c:pt>
                <c:pt idx="60">
                  <c:v>6.4575175252161756</c:v>
                </c:pt>
                <c:pt idx="61">
                  <c:v>8.2035231140571625</c:v>
                </c:pt>
                <c:pt idx="62">
                  <c:v>8.8543120419594601</c:v>
                </c:pt>
                <c:pt idx="63">
                  <c:v>9.9920773991111389</c:v>
                </c:pt>
                <c:pt idx="64">
                  <c:v>10.020583411672206</c:v>
                </c:pt>
                <c:pt idx="65">
                  <c:v>11.248296822379118</c:v>
                </c:pt>
                <c:pt idx="66">
                  <c:v>11.737279838085229</c:v>
                </c:pt>
                <c:pt idx="67">
                  <c:v>13.754569266109158</c:v>
                </c:pt>
                <c:pt idx="68">
                  <c:v>14.015088342973428</c:v>
                </c:pt>
                <c:pt idx="69">
                  <c:v>15.287564811146126</c:v>
                </c:pt>
                <c:pt idx="70">
                  <c:v>15.569854725386008</c:v>
                </c:pt>
                <c:pt idx="71">
                  <c:v>15.911833996848543</c:v>
                </c:pt>
                <c:pt idx="72">
                  <c:v>16.240271699794803</c:v>
                </c:pt>
                <c:pt idx="73">
                  <c:v>16.926108451801497</c:v>
                </c:pt>
                <c:pt idx="74">
                  <c:v>16.603698344029112</c:v>
                </c:pt>
                <c:pt idx="75">
                  <c:v>17.101473200796008</c:v>
                </c:pt>
                <c:pt idx="76">
                  <c:v>17.778368808158334</c:v>
                </c:pt>
                <c:pt idx="77">
                  <c:v>17.357014848829351</c:v>
                </c:pt>
                <c:pt idx="78">
                  <c:v>16.353560309777521</c:v>
                </c:pt>
                <c:pt idx="79">
                  <c:v>14.547131813598725</c:v>
                </c:pt>
                <c:pt idx="80">
                  <c:v>14.320998170273597</c:v>
                </c:pt>
                <c:pt idx="81">
                  <c:v>14.426238309818643</c:v>
                </c:pt>
                <c:pt idx="82">
                  <c:v>14.126870693979726</c:v>
                </c:pt>
                <c:pt idx="83">
                  <c:v>12.873180930696833</c:v>
                </c:pt>
                <c:pt idx="84">
                  <c:v>12.887861446613627</c:v>
                </c:pt>
                <c:pt idx="85">
                  <c:v>11.733207654473148</c:v>
                </c:pt>
                <c:pt idx="86">
                  <c:v>10.771729540869288</c:v>
                </c:pt>
                <c:pt idx="87">
                  <c:v>9.8147731043772239</c:v>
                </c:pt>
                <c:pt idx="88">
                  <c:v>9.40134325108788</c:v>
                </c:pt>
                <c:pt idx="89">
                  <c:v>9.8928127275763558</c:v>
                </c:pt>
                <c:pt idx="90">
                  <c:v>11.054962735275069</c:v>
                </c:pt>
                <c:pt idx="91">
                  <c:v>10.620346190305725</c:v>
                </c:pt>
                <c:pt idx="92">
                  <c:v>10.008016601017047</c:v>
                </c:pt>
                <c:pt idx="93">
                  <c:v>10.472881465167958</c:v>
                </c:pt>
                <c:pt idx="94">
                  <c:v>9.8351553928431628</c:v>
                </c:pt>
                <c:pt idx="95">
                  <c:v>11.01727310358676</c:v>
                </c:pt>
                <c:pt idx="96">
                  <c:v>10.4818536690467</c:v>
                </c:pt>
                <c:pt idx="97">
                  <c:v>8.8494460935687727</c:v>
                </c:pt>
                <c:pt idx="98">
                  <c:v>8.8590801887445707</c:v>
                </c:pt>
                <c:pt idx="99">
                  <c:v>8.0892820022049108</c:v>
                </c:pt>
                <c:pt idx="100">
                  <c:v>7.8021011285882764</c:v>
                </c:pt>
                <c:pt idx="101">
                  <c:v>7.8188365090886975</c:v>
                </c:pt>
                <c:pt idx="102">
                  <c:v>8.0283115404260315</c:v>
                </c:pt>
                <c:pt idx="103">
                  <c:v>8.0629015418861769</c:v>
                </c:pt>
                <c:pt idx="104">
                  <c:v>7.8623673037180026</c:v>
                </c:pt>
                <c:pt idx="105">
                  <c:v>8.3552506663502726</c:v>
                </c:pt>
                <c:pt idx="106">
                  <c:v>8.1868146153407224</c:v>
                </c:pt>
                <c:pt idx="107">
                  <c:v>7.4772718984927451</c:v>
                </c:pt>
                <c:pt idx="108">
                  <c:v>6.7473255790444711</c:v>
                </c:pt>
                <c:pt idx="109">
                  <c:v>7.4085891490645537</c:v>
                </c:pt>
                <c:pt idx="110">
                  <c:v>7.3291480235368738</c:v>
                </c:pt>
                <c:pt idx="111">
                  <c:v>8.4477951045304422</c:v>
                </c:pt>
                <c:pt idx="112">
                  <c:v>8.1518512910184739</c:v>
                </c:pt>
                <c:pt idx="113">
                  <c:v>8.5349800406780929</c:v>
                </c:pt>
              </c:numCache>
            </c:numRef>
          </c:val>
          <c:smooth val="0"/>
        </c:ser>
        <c:ser>
          <c:idx val="1"/>
          <c:order val="3"/>
          <c:tx>
            <c:strRef>
              <c:f>'Base gráficos 1'!$C$2</c:f>
              <c:strCache>
                <c:ptCount val="1"/>
              </c:strCache>
            </c:strRef>
          </c:tx>
          <c:spPr>
            <a:ln w="19050">
              <a:solidFill>
                <a:srgbClr val="FF5050"/>
              </a:solidFill>
            </a:ln>
          </c:spPr>
          <c:marker>
            <c:symbol val="none"/>
          </c:marker>
          <c:cat>
            <c:numRef>
              <c:f>'Base gráficos 1'!$A$8:$A$198</c:f>
              <c:numCache>
                <c:formatCode>mmm</c:formatCode>
                <c:ptCount val="191"/>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numCache>
            </c:numRef>
          </c:cat>
          <c:val>
            <c:numRef>
              <c:f>'Base gráficos 1'!$C$8:$C$198</c:f>
              <c:numCache>
                <c:formatCode>0.0</c:formatCode>
                <c:ptCount val="191"/>
                <c:pt idx="11">
                  <c:v>23.214257827540223</c:v>
                </c:pt>
                <c:pt idx="12">
                  <c:v>22.57287340079057</c:v>
                </c:pt>
                <c:pt idx="13">
                  <c:v>21.01775333011058</c:v>
                </c:pt>
                <c:pt idx="14">
                  <c:v>20.405017756871374</c:v>
                </c:pt>
                <c:pt idx="15">
                  <c:v>19.585566213036017</c:v>
                </c:pt>
                <c:pt idx="16">
                  <c:v>18.785661186306157</c:v>
                </c:pt>
                <c:pt idx="17">
                  <c:v>18.442387104270438</c:v>
                </c:pt>
                <c:pt idx="18">
                  <c:v>17.645878229400623</c:v>
                </c:pt>
                <c:pt idx="19">
                  <c:v>16.698932492226206</c:v>
                </c:pt>
                <c:pt idx="20">
                  <c:v>16.156534294621579</c:v>
                </c:pt>
                <c:pt idx="21">
                  <c:v>15.694917600053444</c:v>
                </c:pt>
                <c:pt idx="22">
                  <c:v>15.338343844092321</c:v>
                </c:pt>
                <c:pt idx="23">
                  <c:v>15.327279259120033</c:v>
                </c:pt>
                <c:pt idx="24">
                  <c:v>15.171233180741865</c:v>
                </c:pt>
                <c:pt idx="25">
                  <c:v>14.2047277011837</c:v>
                </c:pt>
                <c:pt idx="26">
                  <c:v>14.165146235544015</c:v>
                </c:pt>
                <c:pt idx="27">
                  <c:v>13.473326754138498</c:v>
                </c:pt>
                <c:pt idx="28">
                  <c:v>13.126290554044658</c:v>
                </c:pt>
                <c:pt idx="29">
                  <c:v>12.294786004141756</c:v>
                </c:pt>
                <c:pt idx="30">
                  <c:v>11.167500211905775</c:v>
                </c:pt>
                <c:pt idx="31">
                  <c:v>10.44001468610152</c:v>
                </c:pt>
                <c:pt idx="32">
                  <c:v>9.1482328450985619</c:v>
                </c:pt>
                <c:pt idx="33">
                  <c:v>8.0771603229327269</c:v>
                </c:pt>
                <c:pt idx="34">
                  <c:v>6.7645485344274334</c:v>
                </c:pt>
                <c:pt idx="35">
                  <c:v>5.3804837092024513</c:v>
                </c:pt>
                <c:pt idx="36">
                  <c:v>3.8502626047412605</c:v>
                </c:pt>
                <c:pt idx="37">
                  <c:v>2.8200315586999238</c:v>
                </c:pt>
                <c:pt idx="38">
                  <c:v>2.0225450144623522</c:v>
                </c:pt>
                <c:pt idx="39">
                  <c:v>1.336348610294209</c:v>
                </c:pt>
                <c:pt idx="40">
                  <c:v>0.16224256091280154</c:v>
                </c:pt>
                <c:pt idx="41">
                  <c:v>-0.20002631485553479</c:v>
                </c:pt>
                <c:pt idx="42">
                  <c:v>-0.82355648258108261</c:v>
                </c:pt>
                <c:pt idx="43">
                  <c:v>-0.88472493277458852</c:v>
                </c:pt>
                <c:pt idx="44">
                  <c:v>-0.30103087100995651</c:v>
                </c:pt>
                <c:pt idx="45">
                  <c:v>-0.2367642624623727</c:v>
                </c:pt>
                <c:pt idx="46">
                  <c:v>0.80779557560781257</c:v>
                </c:pt>
                <c:pt idx="47">
                  <c:v>1.4064852978419111</c:v>
                </c:pt>
                <c:pt idx="48">
                  <c:v>2.3118128147396675</c:v>
                </c:pt>
                <c:pt idx="49">
                  <c:v>2.9526078120792647</c:v>
                </c:pt>
                <c:pt idx="50">
                  <c:v>3.9336442785218111</c:v>
                </c:pt>
                <c:pt idx="51">
                  <c:v>4.8357446863036557</c:v>
                </c:pt>
                <c:pt idx="52">
                  <c:v>6.2691507530492316</c:v>
                </c:pt>
                <c:pt idx="53">
                  <c:v>7.126986628044321</c:v>
                </c:pt>
                <c:pt idx="54">
                  <c:v>8.6020547155698495</c:v>
                </c:pt>
                <c:pt idx="55">
                  <c:v>9.2511837128430159</c:v>
                </c:pt>
                <c:pt idx="56">
                  <c:v>9.8272422891534603</c:v>
                </c:pt>
                <c:pt idx="57">
                  <c:v>10.983849433468933</c:v>
                </c:pt>
                <c:pt idx="58">
                  <c:v>11.474994866011002</c:v>
                </c:pt>
                <c:pt idx="59">
                  <c:v>12.475975450034611</c:v>
                </c:pt>
                <c:pt idx="60">
                  <c:v>13.512796300290518</c:v>
                </c:pt>
                <c:pt idx="61">
                  <c:v>15.24757224739632</c:v>
                </c:pt>
                <c:pt idx="62">
                  <c:v>15.582002455314381</c:v>
                </c:pt>
                <c:pt idx="63">
                  <c:v>16.123681239131656</c:v>
                </c:pt>
                <c:pt idx="64">
                  <c:v>16.739563119408942</c:v>
                </c:pt>
                <c:pt idx="65">
                  <c:v>17.020027254733122</c:v>
                </c:pt>
                <c:pt idx="66">
                  <c:v>17.274914686564429</c:v>
                </c:pt>
                <c:pt idx="67">
                  <c:v>17.352151178709292</c:v>
                </c:pt>
                <c:pt idx="68">
                  <c:v>17.234479025918944</c:v>
                </c:pt>
                <c:pt idx="69">
                  <c:v>18.101772472356743</c:v>
                </c:pt>
                <c:pt idx="70">
                  <c:v>17.71566490830692</c:v>
                </c:pt>
                <c:pt idx="71">
                  <c:v>17.2436283594445</c:v>
                </c:pt>
                <c:pt idx="72">
                  <c:v>16.970955632180093</c:v>
                </c:pt>
                <c:pt idx="73">
                  <c:v>15.955980044480839</c:v>
                </c:pt>
                <c:pt idx="74">
                  <c:v>15.053279950196938</c:v>
                </c:pt>
                <c:pt idx="75">
                  <c:v>14.970362393794389</c:v>
                </c:pt>
                <c:pt idx="76">
                  <c:v>14.42767446945372</c:v>
                </c:pt>
                <c:pt idx="77">
                  <c:v>13.990203975613014</c:v>
                </c:pt>
                <c:pt idx="78">
                  <c:v>13.657751759824606</c:v>
                </c:pt>
                <c:pt idx="79">
                  <c:v>13.319415348940595</c:v>
                </c:pt>
                <c:pt idx="80">
                  <c:v>13.246211443462158</c:v>
                </c:pt>
                <c:pt idx="81">
                  <c:v>11.933243645897335</c:v>
                </c:pt>
                <c:pt idx="82">
                  <c:v>11.565110643533203</c:v>
                </c:pt>
                <c:pt idx="83">
                  <c:v>11.42271621760915</c:v>
                </c:pt>
                <c:pt idx="84">
                  <c:v>11.001522577444405</c:v>
                </c:pt>
                <c:pt idx="85">
                  <c:v>10.897038368448577</c:v>
                </c:pt>
                <c:pt idx="86">
                  <c:v>10.999970817742692</c:v>
                </c:pt>
                <c:pt idx="87">
                  <c:v>10.7789133143946</c:v>
                </c:pt>
                <c:pt idx="88">
                  <c:v>10.647731451508307</c:v>
                </c:pt>
                <c:pt idx="89">
                  <c:v>10.485660187884463</c:v>
                </c:pt>
                <c:pt idx="90">
                  <c:v>10.263818164196707</c:v>
                </c:pt>
                <c:pt idx="91">
                  <c:v>10.103639121283152</c:v>
                </c:pt>
                <c:pt idx="92">
                  <c:v>10.243643667531344</c:v>
                </c:pt>
                <c:pt idx="93">
                  <c:v>10.408234025971311</c:v>
                </c:pt>
                <c:pt idx="94">
                  <c:v>10.397704852451966</c:v>
                </c:pt>
                <c:pt idx="95">
                  <c:v>10.809090356488312</c:v>
                </c:pt>
                <c:pt idx="96">
                  <c:v>10.839167082191679</c:v>
                </c:pt>
                <c:pt idx="97">
                  <c:v>10.450260864939025</c:v>
                </c:pt>
                <c:pt idx="98">
                  <c:v>10.346302893740017</c:v>
                </c:pt>
                <c:pt idx="99">
                  <c:v>10.172961967836287</c:v>
                </c:pt>
                <c:pt idx="100">
                  <c:v>9.7965398163549509</c:v>
                </c:pt>
                <c:pt idx="101">
                  <c:v>9.8145472604617083</c:v>
                </c:pt>
                <c:pt idx="102">
                  <c:v>9.3955426649378353</c:v>
                </c:pt>
                <c:pt idx="103">
                  <c:v>9.4204846839571559</c:v>
                </c:pt>
                <c:pt idx="104">
                  <c:v>8.9854273997387963</c:v>
                </c:pt>
                <c:pt idx="105">
                  <c:v>8.6654794085740434</c:v>
                </c:pt>
                <c:pt idx="106">
                  <c:v>8.4139552614156656</c:v>
                </c:pt>
                <c:pt idx="107">
                  <c:v>7.6602146829355462</c:v>
                </c:pt>
                <c:pt idx="108">
                  <c:v>7.5092392543177908</c:v>
                </c:pt>
                <c:pt idx="109">
                  <c:v>7.305032885386936</c:v>
                </c:pt>
                <c:pt idx="110">
                  <c:v>7.0734290537052971</c:v>
                </c:pt>
                <c:pt idx="111">
                  <c:v>5.759415355364311</c:v>
                </c:pt>
                <c:pt idx="112">
                  <c:v>5.808109526190421</c:v>
                </c:pt>
                <c:pt idx="113">
                  <c:v>5.9769014623138048</c:v>
                </c:pt>
              </c:numCache>
            </c:numRef>
          </c:val>
          <c:smooth val="0"/>
        </c:ser>
        <c:ser>
          <c:idx val="4"/>
          <c:order val="4"/>
          <c:tx>
            <c:strRef>
              <c:f>'Base gráficos 1'!$F$2</c:f>
              <c:strCache>
                <c:ptCount val="1"/>
              </c:strCache>
            </c:strRef>
          </c:tx>
          <c:spPr>
            <a:ln w="19050" cmpd="sng">
              <a:solidFill>
                <a:srgbClr val="002060"/>
              </a:solidFill>
              <a:prstDash val="solid"/>
            </a:ln>
          </c:spPr>
          <c:marker>
            <c:symbol val="none"/>
          </c:marker>
          <c:cat>
            <c:numRef>
              <c:f>'Base gráficos 1'!$A$8:$A$198</c:f>
              <c:numCache>
                <c:formatCode>mmm</c:formatCode>
                <c:ptCount val="191"/>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numCache>
            </c:numRef>
          </c:cat>
          <c:val>
            <c:numRef>
              <c:f>'Base gráficos 1'!$F$8:$F$198</c:f>
              <c:numCache>
                <c:formatCode>0.0</c:formatCode>
                <c:ptCount val="191"/>
                <c:pt idx="11">
                  <c:v>18.304232270407624</c:v>
                </c:pt>
                <c:pt idx="12">
                  <c:v>18.664579829045593</c:v>
                </c:pt>
                <c:pt idx="13">
                  <c:v>17.563509790005426</c:v>
                </c:pt>
                <c:pt idx="14">
                  <c:v>17.352727665242739</c:v>
                </c:pt>
                <c:pt idx="15">
                  <c:v>17.762457336702894</c:v>
                </c:pt>
                <c:pt idx="16">
                  <c:v>17.241856891066348</c:v>
                </c:pt>
                <c:pt idx="17">
                  <c:v>17.855956291539826</c:v>
                </c:pt>
                <c:pt idx="18">
                  <c:v>18.422651004628435</c:v>
                </c:pt>
                <c:pt idx="19">
                  <c:v>19.588369736338535</c:v>
                </c:pt>
                <c:pt idx="20">
                  <c:v>20.49779021607074</c:v>
                </c:pt>
                <c:pt idx="21">
                  <c:v>21.471026734848394</c:v>
                </c:pt>
                <c:pt idx="22">
                  <c:v>21.086771179857351</c:v>
                </c:pt>
                <c:pt idx="23">
                  <c:v>19.695887865474219</c:v>
                </c:pt>
                <c:pt idx="24">
                  <c:v>19.648714019045002</c:v>
                </c:pt>
                <c:pt idx="25">
                  <c:v>18.983967703436178</c:v>
                </c:pt>
                <c:pt idx="26">
                  <c:v>20.505495859526391</c:v>
                </c:pt>
                <c:pt idx="27">
                  <c:v>20.949325194862752</c:v>
                </c:pt>
                <c:pt idx="28">
                  <c:v>22.488679070659259</c:v>
                </c:pt>
                <c:pt idx="29">
                  <c:v>21.675957902137895</c:v>
                </c:pt>
                <c:pt idx="30">
                  <c:v>20.771601713138523</c:v>
                </c:pt>
                <c:pt idx="31">
                  <c:v>21.229827816531468</c:v>
                </c:pt>
                <c:pt idx="32">
                  <c:v>24.147095820818549</c:v>
                </c:pt>
                <c:pt idx="33">
                  <c:v>21.62517544784464</c:v>
                </c:pt>
                <c:pt idx="34">
                  <c:v>17.986616265955831</c:v>
                </c:pt>
                <c:pt idx="35">
                  <c:v>16.538155933640894</c:v>
                </c:pt>
                <c:pt idx="36">
                  <c:v>13.601158631138972</c:v>
                </c:pt>
                <c:pt idx="37">
                  <c:v>11.366673377021669</c:v>
                </c:pt>
                <c:pt idx="38">
                  <c:v>8.3938579433057896</c:v>
                </c:pt>
                <c:pt idx="39">
                  <c:v>5.8671669964797815</c:v>
                </c:pt>
                <c:pt idx="40">
                  <c:v>1.6025548793120237</c:v>
                </c:pt>
                <c:pt idx="41">
                  <c:v>1.0823944056955099</c:v>
                </c:pt>
                <c:pt idx="42">
                  <c:v>0.59274798600704059</c:v>
                </c:pt>
                <c:pt idx="43">
                  <c:v>-1.312811187995834</c:v>
                </c:pt>
                <c:pt idx="44">
                  <c:v>-4.686929542154644</c:v>
                </c:pt>
                <c:pt idx="45">
                  <c:v>-5.6255162561757999</c:v>
                </c:pt>
                <c:pt idx="46">
                  <c:v>-2.3390240260607271</c:v>
                </c:pt>
                <c:pt idx="47">
                  <c:v>-0.27167636702625941</c:v>
                </c:pt>
                <c:pt idx="48">
                  <c:v>1.5578769430916424</c:v>
                </c:pt>
                <c:pt idx="49">
                  <c:v>3.0046348715761013</c:v>
                </c:pt>
                <c:pt idx="50">
                  <c:v>3.8160146536283293</c:v>
                </c:pt>
                <c:pt idx="51">
                  <c:v>5.4507006336250896</c:v>
                </c:pt>
                <c:pt idx="52">
                  <c:v>8.1141264486020361</c:v>
                </c:pt>
                <c:pt idx="53">
                  <c:v>7.3221570039791857</c:v>
                </c:pt>
                <c:pt idx="54">
                  <c:v>7.2068589138805521</c:v>
                </c:pt>
                <c:pt idx="55">
                  <c:v>7.4632624711362467</c:v>
                </c:pt>
                <c:pt idx="56">
                  <c:v>8.6863538457360363</c:v>
                </c:pt>
                <c:pt idx="57">
                  <c:v>9.9645593344987304</c:v>
                </c:pt>
                <c:pt idx="58">
                  <c:v>8.2328128838838239</c:v>
                </c:pt>
                <c:pt idx="59">
                  <c:v>9.1784800783972287</c:v>
                </c:pt>
                <c:pt idx="60">
                  <c:v>9.6433676184100676</c:v>
                </c:pt>
                <c:pt idx="61">
                  <c:v>11.314920048241177</c:v>
                </c:pt>
                <c:pt idx="62">
                  <c:v>11.629987680018132</c:v>
                </c:pt>
                <c:pt idx="63">
                  <c:v>12.427053581933407</c:v>
                </c:pt>
                <c:pt idx="64">
                  <c:v>11.908836515628423</c:v>
                </c:pt>
                <c:pt idx="65">
                  <c:v>13.309131062443598</c:v>
                </c:pt>
                <c:pt idx="66">
                  <c:v>13.911022206568774</c:v>
                </c:pt>
                <c:pt idx="67">
                  <c:v>16.553744090807541</c:v>
                </c:pt>
                <c:pt idx="68">
                  <c:v>15.454617394643861</c:v>
                </c:pt>
                <c:pt idx="69">
                  <c:v>16.585731333614319</c:v>
                </c:pt>
                <c:pt idx="70">
                  <c:v>16.937997631403405</c:v>
                </c:pt>
                <c:pt idx="71">
                  <c:v>15.410465404287393</c:v>
                </c:pt>
                <c:pt idx="72">
                  <c:v>15.453087649510294</c:v>
                </c:pt>
                <c:pt idx="73">
                  <c:v>15.713502920320039</c:v>
                </c:pt>
                <c:pt idx="74">
                  <c:v>15.543699423101074</c:v>
                </c:pt>
                <c:pt idx="75">
                  <c:v>16.185675971790218</c:v>
                </c:pt>
                <c:pt idx="76">
                  <c:v>16.32617140211714</c:v>
                </c:pt>
                <c:pt idx="77">
                  <c:v>15.450783858350832</c:v>
                </c:pt>
                <c:pt idx="78">
                  <c:v>14.777438494206379</c:v>
                </c:pt>
                <c:pt idx="79">
                  <c:v>12.30486469608465</c:v>
                </c:pt>
                <c:pt idx="80">
                  <c:v>12.751338683889628</c:v>
                </c:pt>
                <c:pt idx="81">
                  <c:v>12.321201152703253</c:v>
                </c:pt>
                <c:pt idx="82">
                  <c:v>12.388964337547947</c:v>
                </c:pt>
                <c:pt idx="83">
                  <c:v>12.130276420488542</c:v>
                </c:pt>
                <c:pt idx="84">
                  <c:v>12.065884751131264</c:v>
                </c:pt>
                <c:pt idx="85">
                  <c:v>11.196389610344355</c:v>
                </c:pt>
                <c:pt idx="86">
                  <c:v>10.679277218685627</c:v>
                </c:pt>
                <c:pt idx="87">
                  <c:v>9.7660467132638047</c:v>
                </c:pt>
                <c:pt idx="88">
                  <c:v>9.8922242248196284</c:v>
                </c:pt>
                <c:pt idx="89">
                  <c:v>10.813367315449767</c:v>
                </c:pt>
                <c:pt idx="90">
                  <c:v>11.135056436796376</c:v>
                </c:pt>
                <c:pt idx="91">
                  <c:v>10.655079012796762</c:v>
                </c:pt>
                <c:pt idx="92">
                  <c:v>10.278353984996613</c:v>
                </c:pt>
                <c:pt idx="93">
                  <c:v>10.678124607964335</c:v>
                </c:pt>
                <c:pt idx="94">
                  <c:v>10.084698851076681</c:v>
                </c:pt>
                <c:pt idx="95">
                  <c:v>11.427737634954951</c:v>
                </c:pt>
                <c:pt idx="96">
                  <c:v>11.139751956183687</c:v>
                </c:pt>
                <c:pt idx="97">
                  <c:v>9.8261912385824388</c:v>
                </c:pt>
                <c:pt idx="98">
                  <c:v>10.055393628039198</c:v>
                </c:pt>
                <c:pt idx="99">
                  <c:v>9.0360988673035223</c:v>
                </c:pt>
                <c:pt idx="100">
                  <c:v>8.5507506142370033</c:v>
                </c:pt>
                <c:pt idx="101">
                  <c:v>8.5375953163018039</c:v>
                </c:pt>
                <c:pt idx="102">
                  <c:v>8.7273621587996786</c:v>
                </c:pt>
                <c:pt idx="103">
                  <c:v>9.3119428795189805</c:v>
                </c:pt>
                <c:pt idx="104">
                  <c:v>9.0484553388988189</c:v>
                </c:pt>
                <c:pt idx="105">
                  <c:v>9.5876245531855204</c:v>
                </c:pt>
                <c:pt idx="106">
                  <c:v>9.7526474114466595</c:v>
                </c:pt>
                <c:pt idx="107">
                  <c:v>9.3441361670302854</c:v>
                </c:pt>
                <c:pt idx="108">
                  <c:v>8.4184642830764886</c:v>
                </c:pt>
                <c:pt idx="109">
                  <c:v>9.0248332251138237</c:v>
                </c:pt>
                <c:pt idx="110">
                  <c:v>8.6371621800236369</c:v>
                </c:pt>
                <c:pt idx="111">
                  <c:v>9.4753771805579277</c:v>
                </c:pt>
                <c:pt idx="112">
                  <c:v>9.6190034568770244</c:v>
                </c:pt>
                <c:pt idx="113">
                  <c:v>10.018060082095019</c:v>
                </c:pt>
              </c:numCache>
            </c:numRef>
          </c:val>
          <c:smooth val="0"/>
        </c:ser>
        <c:dLbls>
          <c:showLegendKey val="0"/>
          <c:showVal val="0"/>
          <c:showCatName val="0"/>
          <c:showSerName val="0"/>
          <c:showPercent val="0"/>
          <c:showBubbleSize val="0"/>
        </c:dLbls>
        <c:marker val="1"/>
        <c:smooth val="0"/>
        <c:axId val="229381248"/>
        <c:axId val="229382784"/>
      </c:lineChart>
      <c:lineChart>
        <c:grouping val="standard"/>
        <c:varyColors val="0"/>
        <c:ser>
          <c:idx val="3"/>
          <c:order val="1"/>
          <c:tx>
            <c:strRef>
              <c:f>'Base gráficos 1'!$E$2</c:f>
              <c:strCache>
                <c:ptCount val="1"/>
              </c:strCache>
            </c:strRef>
          </c:tx>
          <c:spPr>
            <a:ln w="19050">
              <a:solidFill>
                <a:srgbClr val="FFC000"/>
              </a:solidFill>
            </a:ln>
          </c:spPr>
          <c:marker>
            <c:symbol val="none"/>
          </c:marker>
          <c:cat>
            <c:numRef>
              <c:f>'Base gráficos 1'!$A$8:$A$198</c:f>
              <c:numCache>
                <c:formatCode>mmm</c:formatCode>
                <c:ptCount val="191"/>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numCache>
            </c:numRef>
          </c:cat>
          <c:val>
            <c:numRef>
              <c:f>'Base gráficos 1'!$E$8:$E$198</c:f>
              <c:numCache>
                <c:formatCode>0.0</c:formatCode>
                <c:ptCount val="191"/>
                <c:pt idx="11">
                  <c:v>26.756159251257117</c:v>
                </c:pt>
                <c:pt idx="12">
                  <c:v>25.4400765873892</c:v>
                </c:pt>
                <c:pt idx="13">
                  <c:v>21.755344820328474</c:v>
                </c:pt>
                <c:pt idx="14">
                  <c:v>24.639127838557286</c:v>
                </c:pt>
                <c:pt idx="15">
                  <c:v>21.979331343792879</c:v>
                </c:pt>
                <c:pt idx="16">
                  <c:v>12.4891037257226</c:v>
                </c:pt>
                <c:pt idx="17">
                  <c:v>16.830530860497902</c:v>
                </c:pt>
                <c:pt idx="18">
                  <c:v>18.472808789883572</c:v>
                </c:pt>
                <c:pt idx="19">
                  <c:v>14.480162084175902</c:v>
                </c:pt>
                <c:pt idx="20">
                  <c:v>14.353572673801082</c:v>
                </c:pt>
                <c:pt idx="21">
                  <c:v>18.028021299883946</c:v>
                </c:pt>
                <c:pt idx="22">
                  <c:v>12.434797573086968</c:v>
                </c:pt>
                <c:pt idx="23">
                  <c:v>2.9379687934311107</c:v>
                </c:pt>
                <c:pt idx="24">
                  <c:v>4.3115513833416941</c:v>
                </c:pt>
                <c:pt idx="25">
                  <c:v>3.5419583520437783</c:v>
                </c:pt>
                <c:pt idx="26">
                  <c:v>13.141608434914431</c:v>
                </c:pt>
                <c:pt idx="27">
                  <c:v>19.102425910113439</c:v>
                </c:pt>
                <c:pt idx="28">
                  <c:v>32.759707009036731</c:v>
                </c:pt>
                <c:pt idx="29">
                  <c:v>27.195672635264344</c:v>
                </c:pt>
                <c:pt idx="30">
                  <c:v>25.127798665210932</c:v>
                </c:pt>
                <c:pt idx="31">
                  <c:v>36.869184904918569</c:v>
                </c:pt>
                <c:pt idx="32">
                  <c:v>61.59700315725425</c:v>
                </c:pt>
                <c:pt idx="33">
                  <c:v>51.40255611334689</c:v>
                </c:pt>
                <c:pt idx="34">
                  <c:v>44.878598765652583</c:v>
                </c:pt>
                <c:pt idx="35">
                  <c:v>46.958229600124781</c:v>
                </c:pt>
                <c:pt idx="36">
                  <c:v>36.021299317779551</c:v>
                </c:pt>
                <c:pt idx="37">
                  <c:v>30.726654615906256</c:v>
                </c:pt>
                <c:pt idx="38">
                  <c:v>9.9657637161243713</c:v>
                </c:pt>
                <c:pt idx="39">
                  <c:v>-2.399493264783672</c:v>
                </c:pt>
                <c:pt idx="40">
                  <c:v>-23.012163922237633</c:v>
                </c:pt>
                <c:pt idx="41">
                  <c:v>-19.890239153391477</c:v>
                </c:pt>
                <c:pt idx="42">
                  <c:v>-19.640616038706426</c:v>
                </c:pt>
                <c:pt idx="43">
                  <c:v>-27.820902425585373</c:v>
                </c:pt>
                <c:pt idx="44">
                  <c:v>-38.268903639298671</c:v>
                </c:pt>
                <c:pt idx="45">
                  <c:v>-42.583719472286653</c:v>
                </c:pt>
                <c:pt idx="46">
                  <c:v>-40.92991793839871</c:v>
                </c:pt>
                <c:pt idx="47">
                  <c:v>-29.953398635007261</c:v>
                </c:pt>
                <c:pt idx="48">
                  <c:v>-27.590566856748978</c:v>
                </c:pt>
                <c:pt idx="49">
                  <c:v>-23.646317707537079</c:v>
                </c:pt>
                <c:pt idx="50">
                  <c:v>-16.448253981031385</c:v>
                </c:pt>
                <c:pt idx="51">
                  <c:v>-8.8741830502587646</c:v>
                </c:pt>
                <c:pt idx="52">
                  <c:v>8.3030123702168623</c:v>
                </c:pt>
                <c:pt idx="53">
                  <c:v>3.9436598914136596</c:v>
                </c:pt>
                <c:pt idx="54">
                  <c:v>2.1682592350613845</c:v>
                </c:pt>
                <c:pt idx="55">
                  <c:v>1.4130090492484868</c:v>
                </c:pt>
                <c:pt idx="56">
                  <c:v>9.2366733943575667</c:v>
                </c:pt>
                <c:pt idx="57">
                  <c:v>20.856961231225426</c:v>
                </c:pt>
                <c:pt idx="58">
                  <c:v>14.268152149442813</c:v>
                </c:pt>
                <c:pt idx="59">
                  <c:v>14.5819435022688</c:v>
                </c:pt>
                <c:pt idx="60">
                  <c:v>20.792284002031352</c:v>
                </c:pt>
                <c:pt idx="61">
                  <c:v>25.89001155491178</c:v>
                </c:pt>
                <c:pt idx="62">
                  <c:v>22.283118630898556</c:v>
                </c:pt>
                <c:pt idx="63">
                  <c:v>23.691101925593699</c:v>
                </c:pt>
                <c:pt idx="64">
                  <c:v>16.28320501983373</c:v>
                </c:pt>
                <c:pt idx="65">
                  <c:v>24.93166533780186</c:v>
                </c:pt>
                <c:pt idx="66">
                  <c:v>31.110256444694727</c:v>
                </c:pt>
                <c:pt idx="67">
                  <c:v>53.739933410933929</c:v>
                </c:pt>
                <c:pt idx="68">
                  <c:v>35.634797748585015</c:v>
                </c:pt>
                <c:pt idx="69">
                  <c:v>38.36536602609857</c:v>
                </c:pt>
                <c:pt idx="70">
                  <c:v>43.920502370324016</c:v>
                </c:pt>
                <c:pt idx="71">
                  <c:v>17.367214757638337</c:v>
                </c:pt>
                <c:pt idx="72">
                  <c:v>15.729348735249914</c:v>
                </c:pt>
                <c:pt idx="73">
                  <c:v>15.531903240227152</c:v>
                </c:pt>
                <c:pt idx="74">
                  <c:v>17.825094983654211</c:v>
                </c:pt>
                <c:pt idx="75">
                  <c:v>23.031683635036956</c:v>
                </c:pt>
                <c:pt idx="76">
                  <c:v>22.1899436231447</c:v>
                </c:pt>
                <c:pt idx="77">
                  <c:v>16.608365350408533</c:v>
                </c:pt>
                <c:pt idx="78">
                  <c:v>16.080273022699274</c:v>
                </c:pt>
                <c:pt idx="79">
                  <c:v>0.3244158312569283</c:v>
                </c:pt>
                <c:pt idx="80">
                  <c:v>5.302834566766478</c:v>
                </c:pt>
                <c:pt idx="81">
                  <c:v>1.3854213203778869</c:v>
                </c:pt>
                <c:pt idx="82">
                  <c:v>5.8853330726463611</c:v>
                </c:pt>
                <c:pt idx="83">
                  <c:v>12.581433479378902</c:v>
                </c:pt>
                <c:pt idx="84">
                  <c:v>12.259796341476843</c:v>
                </c:pt>
                <c:pt idx="85">
                  <c:v>9.8541480675197022</c:v>
                </c:pt>
                <c:pt idx="86">
                  <c:v>9.6686401332793253</c:v>
                </c:pt>
                <c:pt idx="87">
                  <c:v>6.6982561280424022</c:v>
                </c:pt>
                <c:pt idx="88">
                  <c:v>11.627699676451769</c:v>
                </c:pt>
                <c:pt idx="89">
                  <c:v>17.663241534745879</c:v>
                </c:pt>
                <c:pt idx="90">
                  <c:v>12.924569093994293</c:v>
                </c:pt>
                <c:pt idx="91">
                  <c:v>9.5923379884182367</c:v>
                </c:pt>
                <c:pt idx="92">
                  <c:v>9.1932362684713667</c:v>
                </c:pt>
                <c:pt idx="93">
                  <c:v>12.240040219752558</c:v>
                </c:pt>
                <c:pt idx="94">
                  <c:v>7.6438001478593236</c:v>
                </c:pt>
                <c:pt idx="95">
                  <c:v>13.008616373607325</c:v>
                </c:pt>
                <c:pt idx="96">
                  <c:v>12.306941074646957</c:v>
                </c:pt>
                <c:pt idx="97">
                  <c:v>6.7406485234794218</c:v>
                </c:pt>
                <c:pt idx="98">
                  <c:v>7.9554647014397943</c:v>
                </c:pt>
                <c:pt idx="99">
                  <c:v>-1.2233582247140191</c:v>
                </c:pt>
                <c:pt idx="100">
                  <c:v>-5.9011162680432108</c:v>
                </c:pt>
                <c:pt idx="101">
                  <c:v>-5.3825847649971621</c:v>
                </c:pt>
                <c:pt idx="102">
                  <c:v>-4.5542669195978078</c:v>
                </c:pt>
                <c:pt idx="103">
                  <c:v>0.56806621214791164</c:v>
                </c:pt>
                <c:pt idx="104">
                  <c:v>-2.3486572880015189</c:v>
                </c:pt>
                <c:pt idx="105">
                  <c:v>-1.3262774396251586</c:v>
                </c:pt>
                <c:pt idx="106">
                  <c:v>1.7593315736509965</c:v>
                </c:pt>
                <c:pt idx="107">
                  <c:v>6.1127170983521211</c:v>
                </c:pt>
                <c:pt idx="108">
                  <c:v>1.1701802740905549</c:v>
                </c:pt>
                <c:pt idx="109">
                  <c:v>4.3772653567467614</c:v>
                </c:pt>
                <c:pt idx="110">
                  <c:v>0.2377839180454373</c:v>
                </c:pt>
                <c:pt idx="111">
                  <c:v>4.4985089494463466</c:v>
                </c:pt>
                <c:pt idx="112">
                  <c:v>8.3034370190418798</c:v>
                </c:pt>
                <c:pt idx="113">
                  <c:v>9.194113941786398</c:v>
                </c:pt>
              </c:numCache>
            </c:numRef>
          </c:val>
          <c:smooth val="0"/>
        </c:ser>
        <c:dLbls>
          <c:showLegendKey val="0"/>
          <c:showVal val="0"/>
          <c:showCatName val="0"/>
          <c:showSerName val="0"/>
          <c:showPercent val="0"/>
          <c:showBubbleSize val="0"/>
        </c:dLbls>
        <c:marker val="1"/>
        <c:smooth val="0"/>
        <c:axId val="229402496"/>
        <c:axId val="229400960"/>
      </c:lineChart>
      <c:dateAx>
        <c:axId val="229381248"/>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29382784"/>
        <c:crosses val="autoZero"/>
        <c:auto val="1"/>
        <c:lblOffset val="100"/>
        <c:baseTimeUnit val="months"/>
        <c:majorUnit val="4"/>
        <c:majorTimeUnit val="months"/>
        <c:minorUnit val="4"/>
        <c:minorTimeUnit val="months"/>
      </c:dateAx>
      <c:valAx>
        <c:axId val="229382784"/>
        <c:scaling>
          <c:orientation val="minMax"/>
          <c:max val="25"/>
          <c:min val="5"/>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9381248"/>
        <c:crosses val="autoZero"/>
        <c:crossBetween val="midCat"/>
        <c:majorUnit val="5"/>
        <c:minorUnit val="2"/>
      </c:valAx>
      <c:valAx>
        <c:axId val="229400960"/>
        <c:scaling>
          <c:orientation val="minMax"/>
          <c:max val="30"/>
          <c:min val="-10"/>
        </c:scaling>
        <c:delete val="0"/>
        <c:axPos val="r"/>
        <c:numFmt formatCode="0" sourceLinked="0"/>
        <c:majorTickMark val="out"/>
        <c:minorTickMark val="none"/>
        <c:tickLblPos val="nextTo"/>
        <c:txPr>
          <a:bodyPr/>
          <a:lstStyle/>
          <a:p>
            <a:pPr>
              <a:defRPr sz="800"/>
            </a:pPr>
            <a:endParaRPr lang="es-CL"/>
          </a:p>
        </c:txPr>
        <c:crossAx val="229402496"/>
        <c:crosses val="max"/>
        <c:crossBetween val="between"/>
        <c:majorUnit val="10"/>
        <c:minorUnit val="1.4"/>
      </c:valAx>
      <c:dateAx>
        <c:axId val="229402496"/>
        <c:scaling>
          <c:orientation val="minMax"/>
        </c:scaling>
        <c:delete val="1"/>
        <c:axPos val="b"/>
        <c:numFmt formatCode="mmm" sourceLinked="1"/>
        <c:majorTickMark val="out"/>
        <c:minorTickMark val="none"/>
        <c:tickLblPos val="none"/>
        <c:crossAx val="229400960"/>
        <c:crosses val="autoZero"/>
        <c:auto val="1"/>
        <c:lblOffset val="100"/>
        <c:baseTimeUnit val="months"/>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1" l="0.70000000000000062" r="0.70000000000000062" t="0.7500000000000101"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'Base gráficos 1'!$U$3</c:f>
              <c:strCache>
                <c:ptCount val="1"/>
                <c:pt idx="0">
                  <c:v>M1</c:v>
                </c:pt>
              </c:strCache>
            </c:strRef>
          </c:tx>
          <c:spPr>
            <a:ln w="19050">
              <a:solidFill>
                <a:srgbClr val="0070C0"/>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1'!$U$7:$U$198</c:f>
              <c:numCache>
                <c:formatCode>0.0</c:formatCode>
                <c:ptCount val="192"/>
                <c:pt idx="12">
                  <c:v>16.025190133512439</c:v>
                </c:pt>
                <c:pt idx="13">
                  <c:v>15.779147313728245</c:v>
                </c:pt>
                <c:pt idx="14">
                  <c:v>16.47218294821225</c:v>
                </c:pt>
                <c:pt idx="15">
                  <c:v>17.801901369719488</c:v>
                </c:pt>
                <c:pt idx="16">
                  <c:v>17.586725783312886</c:v>
                </c:pt>
                <c:pt idx="17">
                  <c:v>16.249031555315781</c:v>
                </c:pt>
                <c:pt idx="18">
                  <c:v>18.868918201961979</c:v>
                </c:pt>
                <c:pt idx="19">
                  <c:v>19.115991652758964</c:v>
                </c:pt>
                <c:pt idx="20">
                  <c:v>18.727878632636092</c:v>
                </c:pt>
                <c:pt idx="21">
                  <c:v>18.752099602561373</c:v>
                </c:pt>
                <c:pt idx="22">
                  <c:v>21.650331055118215</c:v>
                </c:pt>
                <c:pt idx="23">
                  <c:v>18.061476852359064</c:v>
                </c:pt>
                <c:pt idx="24">
                  <c:v>16.061506684000832</c:v>
                </c:pt>
                <c:pt idx="25">
                  <c:v>16.217839795410455</c:v>
                </c:pt>
                <c:pt idx="26">
                  <c:v>15.033092070201674</c:v>
                </c:pt>
                <c:pt idx="27">
                  <c:v>12.285822904693816</c:v>
                </c:pt>
                <c:pt idx="28">
                  <c:v>15.113311990062899</c:v>
                </c:pt>
                <c:pt idx="29">
                  <c:v>15.385926651775733</c:v>
                </c:pt>
                <c:pt idx="30">
                  <c:v>8.8510164409306924</c:v>
                </c:pt>
                <c:pt idx="31">
                  <c:v>10.319083040525356</c:v>
                </c:pt>
                <c:pt idx="32">
                  <c:v>8.3331030627406051</c:v>
                </c:pt>
                <c:pt idx="33">
                  <c:v>13.335052426914046</c:v>
                </c:pt>
                <c:pt idx="34">
                  <c:v>7.4419887655476629</c:v>
                </c:pt>
                <c:pt idx="35">
                  <c:v>6.692701957780173</c:v>
                </c:pt>
                <c:pt idx="36">
                  <c:v>5.3782830262641994</c:v>
                </c:pt>
                <c:pt idx="37">
                  <c:v>3.7255828607435575</c:v>
                </c:pt>
                <c:pt idx="38">
                  <c:v>5.3535543522377509</c:v>
                </c:pt>
                <c:pt idx="39">
                  <c:v>7.8049359983368731</c:v>
                </c:pt>
                <c:pt idx="40">
                  <c:v>8.8110209763356124</c:v>
                </c:pt>
                <c:pt idx="41">
                  <c:v>10.703597094874098</c:v>
                </c:pt>
                <c:pt idx="42">
                  <c:v>16.601509502226079</c:v>
                </c:pt>
                <c:pt idx="43">
                  <c:v>16.749977640195965</c:v>
                </c:pt>
                <c:pt idx="44">
                  <c:v>20.641990326979482</c:v>
                </c:pt>
                <c:pt idx="45">
                  <c:v>18.506216099457589</c:v>
                </c:pt>
                <c:pt idx="46">
                  <c:v>19.835064379351934</c:v>
                </c:pt>
                <c:pt idx="47">
                  <c:v>22.865893151242631</c:v>
                </c:pt>
                <c:pt idx="48">
                  <c:v>28.159177144557702</c:v>
                </c:pt>
                <c:pt idx="49">
                  <c:v>31.710836054370105</c:v>
                </c:pt>
                <c:pt idx="50">
                  <c:v>33.471458773784377</c:v>
                </c:pt>
                <c:pt idx="51">
                  <c:v>31.627133897168878</c:v>
                </c:pt>
                <c:pt idx="52">
                  <c:v>32.576339076961091</c:v>
                </c:pt>
                <c:pt idx="53">
                  <c:v>31.921341736405282</c:v>
                </c:pt>
                <c:pt idx="54">
                  <c:v>30.538173794625127</c:v>
                </c:pt>
                <c:pt idx="55">
                  <c:v>28.748233771982083</c:v>
                </c:pt>
                <c:pt idx="56">
                  <c:v>27.252915250378123</c:v>
                </c:pt>
                <c:pt idx="57">
                  <c:v>25.151893196804977</c:v>
                </c:pt>
                <c:pt idx="58">
                  <c:v>24.554469908459396</c:v>
                </c:pt>
                <c:pt idx="59">
                  <c:v>21.283821945764387</c:v>
                </c:pt>
                <c:pt idx="60">
                  <c:v>19.630352594570667</c:v>
                </c:pt>
                <c:pt idx="61">
                  <c:v>16.012539636782932</c:v>
                </c:pt>
                <c:pt idx="62">
                  <c:v>12.825332460382825</c:v>
                </c:pt>
                <c:pt idx="63">
                  <c:v>13.727692586752994</c:v>
                </c:pt>
                <c:pt idx="64">
                  <c:v>10.334340436292976</c:v>
                </c:pt>
                <c:pt idx="65">
                  <c:v>9.0364433770166528</c:v>
                </c:pt>
                <c:pt idx="66">
                  <c:v>7.6155639043135466</c:v>
                </c:pt>
                <c:pt idx="67">
                  <c:v>9.2981435447188971</c:v>
                </c:pt>
                <c:pt idx="68">
                  <c:v>7.4331578140177044</c:v>
                </c:pt>
                <c:pt idx="69">
                  <c:v>9.5087060651174955</c:v>
                </c:pt>
                <c:pt idx="70">
                  <c:v>9.5015018145568604</c:v>
                </c:pt>
                <c:pt idx="71">
                  <c:v>11.820259043550593</c:v>
                </c:pt>
                <c:pt idx="72">
                  <c:v>10.326478991137861</c:v>
                </c:pt>
                <c:pt idx="73">
                  <c:v>10.176426738891408</c:v>
                </c:pt>
                <c:pt idx="74">
                  <c:v>11.461541821358395</c:v>
                </c:pt>
                <c:pt idx="75">
                  <c:v>12.074428733552111</c:v>
                </c:pt>
                <c:pt idx="76">
                  <c:v>13.024011580566366</c:v>
                </c:pt>
                <c:pt idx="77">
                  <c:v>10.315412701262943</c:v>
                </c:pt>
                <c:pt idx="78">
                  <c:v>12.523195101449787</c:v>
                </c:pt>
                <c:pt idx="79">
                  <c:v>7.7190297604645508</c:v>
                </c:pt>
                <c:pt idx="80">
                  <c:v>10.865673328574843</c:v>
                </c:pt>
                <c:pt idx="81">
                  <c:v>8.244455609410096</c:v>
                </c:pt>
                <c:pt idx="82">
                  <c:v>8.7206897372429353</c:v>
                </c:pt>
                <c:pt idx="83">
                  <c:v>8.825071769272185</c:v>
                </c:pt>
                <c:pt idx="84">
                  <c:v>10.585038865341716</c:v>
                </c:pt>
                <c:pt idx="85">
                  <c:v>10.711214540140219</c:v>
                </c:pt>
                <c:pt idx="86">
                  <c:v>11.548424270562066</c:v>
                </c:pt>
                <c:pt idx="87">
                  <c:v>9.4261993814605631</c:v>
                </c:pt>
                <c:pt idx="88">
                  <c:v>8.7076899629090718</c:v>
                </c:pt>
                <c:pt idx="89">
                  <c:v>12.715896066476276</c:v>
                </c:pt>
                <c:pt idx="90">
                  <c:v>13.680204187413452</c:v>
                </c:pt>
                <c:pt idx="91">
                  <c:v>14.806720084276193</c:v>
                </c:pt>
                <c:pt idx="92">
                  <c:v>13.225723978852628</c:v>
                </c:pt>
                <c:pt idx="93">
                  <c:v>11.401103730196851</c:v>
                </c:pt>
                <c:pt idx="94">
                  <c:v>13.852744208271517</c:v>
                </c:pt>
                <c:pt idx="95">
                  <c:v>12.824898706099532</c:v>
                </c:pt>
                <c:pt idx="96">
                  <c:v>11.137762184532988</c:v>
                </c:pt>
                <c:pt idx="97">
                  <c:v>12.592056263350855</c:v>
                </c:pt>
                <c:pt idx="98">
                  <c:v>11.278184825512156</c:v>
                </c:pt>
                <c:pt idx="99">
                  <c:v>13.04260557317987</c:v>
                </c:pt>
                <c:pt idx="100">
                  <c:v>12.49275868154416</c:v>
                </c:pt>
                <c:pt idx="101">
                  <c:v>11.35633744048927</c:v>
                </c:pt>
                <c:pt idx="102">
                  <c:v>9.9840122993630729</c:v>
                </c:pt>
                <c:pt idx="103">
                  <c:v>10.636403322842213</c:v>
                </c:pt>
                <c:pt idx="104">
                  <c:v>10.168611930731714</c:v>
                </c:pt>
                <c:pt idx="105">
                  <c:v>11.862171407805519</c:v>
                </c:pt>
                <c:pt idx="106">
                  <c:v>15.183163053571574</c:v>
                </c:pt>
                <c:pt idx="107">
                  <c:v>15.281031343630346</c:v>
                </c:pt>
                <c:pt idx="108">
                  <c:v>13.693574148724482</c:v>
                </c:pt>
                <c:pt idx="109">
                  <c:v>14.600953126230593</c:v>
                </c:pt>
                <c:pt idx="110">
                  <c:v>13.133813011809567</c:v>
                </c:pt>
                <c:pt idx="111">
                  <c:v>12.222113106186256</c:v>
                </c:pt>
                <c:pt idx="112">
                  <c:v>13.787948779031142</c:v>
                </c:pt>
                <c:pt idx="113">
                  <c:v>14.723830730710034</c:v>
                </c:pt>
                <c:pt idx="114">
                  <c:v>15.233349829212045</c:v>
                </c:pt>
              </c:numCache>
            </c:numRef>
          </c:val>
          <c:smooth val="0"/>
        </c:ser>
        <c:ser>
          <c:idx val="1"/>
          <c:order val="1"/>
          <c:tx>
            <c:strRef>
              <c:f>'Base gráficos 1'!$AE$3</c:f>
              <c:strCache>
                <c:ptCount val="1"/>
                <c:pt idx="0">
                  <c:v>M2</c:v>
                </c:pt>
              </c:strCache>
            </c:strRef>
          </c:tx>
          <c:spPr>
            <a:ln w="19050">
              <a:solidFill>
                <a:srgbClr val="FF5050"/>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1'!$AE$7:$AE$198</c:f>
              <c:numCache>
                <c:formatCode>0.0</c:formatCode>
                <c:ptCount val="192"/>
                <c:pt idx="12">
                  <c:v>18.505773812568791</c:v>
                </c:pt>
                <c:pt idx="13">
                  <c:v>18.873856661378909</c:v>
                </c:pt>
                <c:pt idx="14">
                  <c:v>19.607119229649285</c:v>
                </c:pt>
                <c:pt idx="15">
                  <c:v>19.656044796620591</c:v>
                </c:pt>
                <c:pt idx="16">
                  <c:v>20.272535240275545</c:v>
                </c:pt>
                <c:pt idx="17">
                  <c:v>20.26994053896891</c:v>
                </c:pt>
                <c:pt idx="18">
                  <c:v>21.497403738412245</c:v>
                </c:pt>
                <c:pt idx="19">
                  <c:v>19.098807834350566</c:v>
                </c:pt>
                <c:pt idx="20">
                  <c:v>17.796130044452198</c:v>
                </c:pt>
                <c:pt idx="21">
                  <c:v>19.59973356751405</c:v>
                </c:pt>
                <c:pt idx="22">
                  <c:v>22.137417813187483</c:v>
                </c:pt>
                <c:pt idx="23">
                  <c:v>20.516171699074988</c:v>
                </c:pt>
                <c:pt idx="24">
                  <c:v>22.049796372092473</c:v>
                </c:pt>
                <c:pt idx="25">
                  <c:v>22.370966470308034</c:v>
                </c:pt>
                <c:pt idx="26">
                  <c:v>21.463161819946052</c:v>
                </c:pt>
                <c:pt idx="27">
                  <c:v>21.270845482478279</c:v>
                </c:pt>
                <c:pt idx="28">
                  <c:v>19.836592384923435</c:v>
                </c:pt>
                <c:pt idx="29">
                  <c:v>18.861816904566325</c:v>
                </c:pt>
                <c:pt idx="30">
                  <c:v>16.740657987147827</c:v>
                </c:pt>
                <c:pt idx="31">
                  <c:v>17.026635146666976</c:v>
                </c:pt>
                <c:pt idx="32">
                  <c:v>17.51096024713739</c:v>
                </c:pt>
                <c:pt idx="33">
                  <c:v>20.444644432769138</c:v>
                </c:pt>
                <c:pt idx="34">
                  <c:v>18.654949542977178</c:v>
                </c:pt>
                <c:pt idx="35">
                  <c:v>18.60964418627438</c:v>
                </c:pt>
                <c:pt idx="36">
                  <c:v>14.485280114184533</c:v>
                </c:pt>
                <c:pt idx="37">
                  <c:v>12.467708421809336</c:v>
                </c:pt>
                <c:pt idx="38">
                  <c:v>5.8744446083976811</c:v>
                </c:pt>
                <c:pt idx="39">
                  <c:v>2.7355217776951548</c:v>
                </c:pt>
                <c:pt idx="40">
                  <c:v>2.6121731009970688</c:v>
                </c:pt>
                <c:pt idx="41">
                  <c:v>2.6775032302317925</c:v>
                </c:pt>
                <c:pt idx="42">
                  <c:v>4.0835407102802037</c:v>
                </c:pt>
                <c:pt idx="43">
                  <c:v>3.6124801295642044</c:v>
                </c:pt>
                <c:pt idx="44">
                  <c:v>2.7807840189530992</c:v>
                </c:pt>
                <c:pt idx="45">
                  <c:v>-2.5512149862534983</c:v>
                </c:pt>
                <c:pt idx="46">
                  <c:v>-4.1707395937103371</c:v>
                </c:pt>
                <c:pt idx="47">
                  <c:v>-5.2785816330268469</c:v>
                </c:pt>
                <c:pt idx="48">
                  <c:v>-3.2968519496853048</c:v>
                </c:pt>
                <c:pt idx="49">
                  <c:v>-2.5662468179792057</c:v>
                </c:pt>
                <c:pt idx="50">
                  <c:v>3.2748234638255695</c:v>
                </c:pt>
                <c:pt idx="51">
                  <c:v>6.1435044604226059</c:v>
                </c:pt>
                <c:pt idx="52">
                  <c:v>7.564259725995143</c:v>
                </c:pt>
                <c:pt idx="53">
                  <c:v>6.4889113294752869</c:v>
                </c:pt>
                <c:pt idx="54">
                  <c:v>4.5015291696320503</c:v>
                </c:pt>
                <c:pt idx="55">
                  <c:v>2.8909400656419422</c:v>
                </c:pt>
                <c:pt idx="56">
                  <c:v>3.4998679006153139</c:v>
                </c:pt>
                <c:pt idx="57">
                  <c:v>5.9435705426628402</c:v>
                </c:pt>
                <c:pt idx="58">
                  <c:v>6.8863828741501294</c:v>
                </c:pt>
                <c:pt idx="59">
                  <c:v>9.2717920952896549</c:v>
                </c:pt>
                <c:pt idx="60">
                  <c:v>7.8629192328195359</c:v>
                </c:pt>
                <c:pt idx="61">
                  <c:v>6.3070693168885583</c:v>
                </c:pt>
                <c:pt idx="62">
                  <c:v>5.855572174551952</c:v>
                </c:pt>
                <c:pt idx="63">
                  <c:v>6.9813418317244498</c:v>
                </c:pt>
                <c:pt idx="64">
                  <c:v>6.8703946492685324</c:v>
                </c:pt>
                <c:pt idx="65">
                  <c:v>9.6357462515090457</c:v>
                </c:pt>
                <c:pt idx="66">
                  <c:v>12.741743405492059</c:v>
                </c:pt>
                <c:pt idx="67">
                  <c:v>16.678110319305972</c:v>
                </c:pt>
                <c:pt idx="68">
                  <c:v>15.827344783256109</c:v>
                </c:pt>
                <c:pt idx="69">
                  <c:v>20.25810340676648</c:v>
                </c:pt>
                <c:pt idx="70">
                  <c:v>20.356914767439733</c:v>
                </c:pt>
                <c:pt idx="71">
                  <c:v>18.461892374935857</c:v>
                </c:pt>
                <c:pt idx="72">
                  <c:v>20.180037551836165</c:v>
                </c:pt>
                <c:pt idx="73">
                  <c:v>20.125378289401976</c:v>
                </c:pt>
                <c:pt idx="74">
                  <c:v>21.295347900346485</c:v>
                </c:pt>
                <c:pt idx="75">
                  <c:v>21.174524618176076</c:v>
                </c:pt>
                <c:pt idx="76">
                  <c:v>21.559341389473502</c:v>
                </c:pt>
                <c:pt idx="77">
                  <c:v>18.828679166499438</c:v>
                </c:pt>
                <c:pt idx="78">
                  <c:v>18.399299716595635</c:v>
                </c:pt>
                <c:pt idx="79">
                  <c:v>13.896282852064076</c:v>
                </c:pt>
                <c:pt idx="80">
                  <c:v>13.729517407310524</c:v>
                </c:pt>
                <c:pt idx="81">
                  <c:v>9.7573283338618069</c:v>
                </c:pt>
                <c:pt idx="82">
                  <c:v>8.5753482949246376</c:v>
                </c:pt>
                <c:pt idx="83">
                  <c:v>7.576909907445355</c:v>
                </c:pt>
                <c:pt idx="84">
                  <c:v>7.8070054408712508</c:v>
                </c:pt>
                <c:pt idx="85">
                  <c:v>9.1124359088913707</c:v>
                </c:pt>
                <c:pt idx="86">
                  <c:v>9.7049360329264971</c:v>
                </c:pt>
                <c:pt idx="87">
                  <c:v>9.1924088419086161</c:v>
                </c:pt>
                <c:pt idx="88">
                  <c:v>9.649726432838861</c:v>
                </c:pt>
                <c:pt idx="89">
                  <c:v>10.67072278891446</c:v>
                </c:pt>
                <c:pt idx="90">
                  <c:v>9.7057411273918888</c:v>
                </c:pt>
                <c:pt idx="91">
                  <c:v>12.604684424828932</c:v>
                </c:pt>
                <c:pt idx="92">
                  <c:v>12.899510714992829</c:v>
                </c:pt>
                <c:pt idx="93">
                  <c:v>11.096052388537331</c:v>
                </c:pt>
                <c:pt idx="94">
                  <c:v>12.789437479395758</c:v>
                </c:pt>
                <c:pt idx="95">
                  <c:v>14.880362878812647</c:v>
                </c:pt>
                <c:pt idx="96">
                  <c:v>12.951667835057279</c:v>
                </c:pt>
                <c:pt idx="97">
                  <c:v>13.715466639684109</c:v>
                </c:pt>
                <c:pt idx="98">
                  <c:v>11.262095932091995</c:v>
                </c:pt>
                <c:pt idx="99">
                  <c:v>9.0554296239952521</c:v>
                </c:pt>
                <c:pt idx="100">
                  <c:v>6.5336533181419014</c:v>
                </c:pt>
                <c:pt idx="101">
                  <c:v>5.6695315778278541</c:v>
                </c:pt>
                <c:pt idx="102">
                  <c:v>6.6458335814993745</c:v>
                </c:pt>
                <c:pt idx="103">
                  <c:v>6.559381347223848</c:v>
                </c:pt>
                <c:pt idx="104">
                  <c:v>6.4139198584460644</c:v>
                </c:pt>
                <c:pt idx="105">
                  <c:v>7.6636221063641159</c:v>
                </c:pt>
                <c:pt idx="106">
                  <c:v>9.1302215978745522</c:v>
                </c:pt>
                <c:pt idx="107">
                  <c:v>9.3470644049861988</c:v>
                </c:pt>
                <c:pt idx="108">
                  <c:v>8.9294671616440269</c:v>
                </c:pt>
                <c:pt idx="109">
                  <c:v>7.7385386420616697</c:v>
                </c:pt>
                <c:pt idx="110">
                  <c:v>7.0495296667337328</c:v>
                </c:pt>
                <c:pt idx="111">
                  <c:v>8.3295277272221568</c:v>
                </c:pt>
                <c:pt idx="112">
                  <c:v>9.7015593155808801</c:v>
                </c:pt>
                <c:pt idx="113">
                  <c:v>10.941209357061908</c:v>
                </c:pt>
                <c:pt idx="114">
                  <c:v>10.764218695202857</c:v>
                </c:pt>
              </c:numCache>
            </c:numRef>
          </c:val>
          <c:smooth val="0"/>
        </c:ser>
        <c:ser>
          <c:idx val="2"/>
          <c:order val="2"/>
          <c:tx>
            <c:strRef>
              <c:f>'Base gráficos 1'!$AS$3</c:f>
              <c:strCache>
                <c:ptCount val="1"/>
                <c:pt idx="0">
                  <c:v>M3</c:v>
                </c:pt>
              </c:strCache>
            </c:strRef>
          </c:tx>
          <c:spPr>
            <a:ln w="19050">
              <a:solidFill>
                <a:schemeClr val="accent3">
                  <a:lumMod val="75000"/>
                </a:schemeClr>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1'!$AS$7:$AS$198</c:f>
              <c:numCache>
                <c:formatCode>0.0</c:formatCode>
                <c:ptCount val="192"/>
                <c:pt idx="12">
                  <c:v>12.391934402557879</c:v>
                </c:pt>
                <c:pt idx="13">
                  <c:v>12.808565436222935</c:v>
                </c:pt>
                <c:pt idx="14">
                  <c:v>13.427839079210216</c:v>
                </c:pt>
                <c:pt idx="15">
                  <c:v>13.225867222330635</c:v>
                </c:pt>
                <c:pt idx="16">
                  <c:v>14.320901074029123</c:v>
                </c:pt>
                <c:pt idx="17">
                  <c:v>14.660500384841455</c:v>
                </c:pt>
                <c:pt idx="18">
                  <c:v>16.073959275429402</c:v>
                </c:pt>
                <c:pt idx="19">
                  <c:v>15.064676522603705</c:v>
                </c:pt>
                <c:pt idx="20">
                  <c:v>13.483126327707382</c:v>
                </c:pt>
                <c:pt idx="21">
                  <c:v>14.759361822026861</c:v>
                </c:pt>
                <c:pt idx="22">
                  <c:v>16.304320636419405</c:v>
                </c:pt>
                <c:pt idx="23">
                  <c:v>14.702972764853058</c:v>
                </c:pt>
                <c:pt idx="24">
                  <c:v>15.789786019831809</c:v>
                </c:pt>
                <c:pt idx="25">
                  <c:v>15.156444526272878</c:v>
                </c:pt>
                <c:pt idx="26">
                  <c:v>14.373161867386244</c:v>
                </c:pt>
                <c:pt idx="27">
                  <c:v>15.710834307872673</c:v>
                </c:pt>
                <c:pt idx="28">
                  <c:v>15.661880858448411</c:v>
                </c:pt>
                <c:pt idx="29">
                  <c:v>16.552149192657595</c:v>
                </c:pt>
                <c:pt idx="30">
                  <c:v>16.31791348926042</c:v>
                </c:pt>
                <c:pt idx="31">
                  <c:v>17.686207324092962</c:v>
                </c:pt>
                <c:pt idx="32">
                  <c:v>19.295298542237191</c:v>
                </c:pt>
                <c:pt idx="33">
                  <c:v>20.668368121748244</c:v>
                </c:pt>
                <c:pt idx="34">
                  <c:v>19.017736307362171</c:v>
                </c:pt>
                <c:pt idx="35">
                  <c:v>19.112134358128003</c:v>
                </c:pt>
                <c:pt idx="36">
                  <c:v>16.352730452517264</c:v>
                </c:pt>
                <c:pt idx="37">
                  <c:v>15.89833954948692</c:v>
                </c:pt>
                <c:pt idx="38">
                  <c:v>12.359671197865254</c:v>
                </c:pt>
                <c:pt idx="39">
                  <c:v>9.9456083466558027</c:v>
                </c:pt>
                <c:pt idx="40">
                  <c:v>8.6581328708718956</c:v>
                </c:pt>
                <c:pt idx="41">
                  <c:v>7.0185575377701932</c:v>
                </c:pt>
                <c:pt idx="42">
                  <c:v>5.9829668346742153</c:v>
                </c:pt>
                <c:pt idx="43">
                  <c:v>4.3875718650891287</c:v>
                </c:pt>
                <c:pt idx="44">
                  <c:v>2.9351737155665774</c:v>
                </c:pt>
                <c:pt idx="45">
                  <c:v>-0.84938071271916726</c:v>
                </c:pt>
                <c:pt idx="46">
                  <c:v>-1.2765276070111184</c:v>
                </c:pt>
                <c:pt idx="47">
                  <c:v>-1.4109707165786745</c:v>
                </c:pt>
                <c:pt idx="48">
                  <c:v>-0.17823632320035188</c:v>
                </c:pt>
                <c:pt idx="49">
                  <c:v>0.29623990091248231</c:v>
                </c:pt>
                <c:pt idx="50">
                  <c:v>4.2459371336544933</c:v>
                </c:pt>
                <c:pt idx="51">
                  <c:v>5.9772798790880728</c:v>
                </c:pt>
                <c:pt idx="52">
                  <c:v>6.6796490566827913</c:v>
                </c:pt>
                <c:pt idx="53">
                  <c:v>6.3902794316565794</c:v>
                </c:pt>
                <c:pt idx="54">
                  <c:v>5.1853979564181003</c:v>
                </c:pt>
                <c:pt idx="55">
                  <c:v>3.9376041193396958</c:v>
                </c:pt>
                <c:pt idx="56">
                  <c:v>5.3903017661283741</c:v>
                </c:pt>
                <c:pt idx="57">
                  <c:v>8.3113163574991091</c:v>
                </c:pt>
                <c:pt idx="58">
                  <c:v>9.5599445760017829</c:v>
                </c:pt>
                <c:pt idx="59">
                  <c:v>11.151631897073869</c:v>
                </c:pt>
                <c:pt idx="60">
                  <c:v>12.005008626346706</c:v>
                </c:pt>
                <c:pt idx="61">
                  <c:v>11.861501387320047</c:v>
                </c:pt>
                <c:pt idx="62">
                  <c:v>10.984222657935533</c:v>
                </c:pt>
                <c:pt idx="63">
                  <c:v>10.863496527888913</c:v>
                </c:pt>
                <c:pt idx="64">
                  <c:v>10.821921692041613</c:v>
                </c:pt>
                <c:pt idx="65">
                  <c:v>12.735100690686394</c:v>
                </c:pt>
                <c:pt idx="66">
                  <c:v>16.284867357590542</c:v>
                </c:pt>
                <c:pt idx="67">
                  <c:v>19.234016237085001</c:v>
                </c:pt>
                <c:pt idx="68">
                  <c:v>18.206276466404674</c:v>
                </c:pt>
                <c:pt idx="69">
                  <c:v>21.274488235451955</c:v>
                </c:pt>
                <c:pt idx="70">
                  <c:v>20.675449041009571</c:v>
                </c:pt>
                <c:pt idx="71">
                  <c:v>18.91205237998237</c:v>
                </c:pt>
                <c:pt idx="72">
                  <c:v>19.60101152119978</c:v>
                </c:pt>
                <c:pt idx="73">
                  <c:v>18.910196679168706</c:v>
                </c:pt>
                <c:pt idx="74">
                  <c:v>19.678447403635829</c:v>
                </c:pt>
                <c:pt idx="75">
                  <c:v>20.112993934844241</c:v>
                </c:pt>
                <c:pt idx="76">
                  <c:v>20.063271467080199</c:v>
                </c:pt>
                <c:pt idx="77">
                  <c:v>17.284274716086358</c:v>
                </c:pt>
                <c:pt idx="78">
                  <c:v>15.755536277622298</c:v>
                </c:pt>
                <c:pt idx="79">
                  <c:v>12.732950331647757</c:v>
                </c:pt>
                <c:pt idx="80">
                  <c:v>11.294983036823922</c:v>
                </c:pt>
                <c:pt idx="81">
                  <c:v>7.7351550351233129</c:v>
                </c:pt>
                <c:pt idx="82">
                  <c:v>7.0881294201319065</c:v>
                </c:pt>
                <c:pt idx="83">
                  <c:v>6.2379621817244981</c:v>
                </c:pt>
                <c:pt idx="84">
                  <c:v>5.865430321117187</c:v>
                </c:pt>
                <c:pt idx="85">
                  <c:v>6.5522884671295003</c:v>
                </c:pt>
                <c:pt idx="86">
                  <c:v>6.7621287772605854</c:v>
                </c:pt>
                <c:pt idx="87">
                  <c:v>6.9283965896472068</c:v>
                </c:pt>
                <c:pt idx="88">
                  <c:v>8.0486337623520967</c:v>
                </c:pt>
                <c:pt idx="89">
                  <c:v>9.423634946244249</c:v>
                </c:pt>
                <c:pt idx="90">
                  <c:v>9.8653815352363097</c:v>
                </c:pt>
                <c:pt idx="91">
                  <c:v>12.738219885565854</c:v>
                </c:pt>
                <c:pt idx="92">
                  <c:v>13.565285536266941</c:v>
                </c:pt>
                <c:pt idx="93">
                  <c:v>12.433964297195162</c:v>
                </c:pt>
                <c:pt idx="94">
                  <c:v>12.971268064261679</c:v>
                </c:pt>
                <c:pt idx="95">
                  <c:v>13.891781541050136</c:v>
                </c:pt>
                <c:pt idx="96">
                  <c:v>11.840280525835027</c:v>
                </c:pt>
                <c:pt idx="97">
                  <c:v>13.346196205886201</c:v>
                </c:pt>
                <c:pt idx="98">
                  <c:v>12.212404230377217</c:v>
                </c:pt>
                <c:pt idx="99">
                  <c:v>10.566659775209317</c:v>
                </c:pt>
                <c:pt idx="100">
                  <c:v>9.6351014701762381</c:v>
                </c:pt>
                <c:pt idx="101">
                  <c:v>9.5129947478937567</c:v>
                </c:pt>
                <c:pt idx="102">
                  <c:v>9.5321946814752323</c:v>
                </c:pt>
                <c:pt idx="103">
                  <c:v>9.0501772115794523</c:v>
                </c:pt>
                <c:pt idx="104">
                  <c:v>9.00819067664969</c:v>
                </c:pt>
                <c:pt idx="105">
                  <c:v>9.3821842534927526</c:v>
                </c:pt>
                <c:pt idx="106">
                  <c:v>9.8051980435826209</c:v>
                </c:pt>
                <c:pt idx="107">
                  <c:v>11.111177885244743</c:v>
                </c:pt>
                <c:pt idx="108">
                  <c:v>11.563653606765456</c:v>
                </c:pt>
                <c:pt idx="109">
                  <c:v>10.218662575302332</c:v>
                </c:pt>
                <c:pt idx="110">
                  <c:v>9.3130357815672795</c:v>
                </c:pt>
                <c:pt idx="111">
                  <c:v>9.5897589225755411</c:v>
                </c:pt>
                <c:pt idx="112">
                  <c:v>9.9826303935460601</c:v>
                </c:pt>
                <c:pt idx="113">
                  <c:v>10.564229712434027</c:v>
                </c:pt>
                <c:pt idx="114">
                  <c:v>11.727867925534014</c:v>
                </c:pt>
              </c:numCache>
            </c:numRef>
          </c:val>
          <c:smooth val="0"/>
        </c:ser>
        <c:dLbls>
          <c:showLegendKey val="0"/>
          <c:showVal val="0"/>
          <c:showCatName val="0"/>
          <c:showSerName val="0"/>
          <c:showPercent val="0"/>
          <c:showBubbleSize val="0"/>
        </c:dLbls>
        <c:marker val="1"/>
        <c:smooth val="0"/>
        <c:axId val="229432320"/>
        <c:axId val="229434112"/>
      </c:lineChart>
      <c:dateAx>
        <c:axId val="229432320"/>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29434112"/>
        <c:crosses val="autoZero"/>
        <c:auto val="1"/>
        <c:lblOffset val="100"/>
        <c:baseTimeUnit val="months"/>
        <c:majorUnit val="4"/>
        <c:majorTimeUnit val="months"/>
        <c:minorUnit val="4"/>
        <c:minorTimeUnit val="months"/>
      </c:dateAx>
      <c:valAx>
        <c:axId val="229434112"/>
        <c:scaling>
          <c:orientation val="minMax"/>
          <c:max val="20"/>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9432320"/>
        <c:crosses val="autoZero"/>
        <c:crossBetween val="midCat"/>
        <c:majorUnit val="5"/>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33" l="0.70000000000000062" r="0.70000000000000062" t="0.75000000000001033"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80269989615779E-2"/>
          <c:y val="2.5135236473819152E-2"/>
          <c:w val="0.85407085796519289"/>
          <c:h val="0.89198853960048885"/>
        </c:manualLayout>
      </c:layout>
      <c:lineChart>
        <c:grouping val="standard"/>
        <c:varyColors val="0"/>
        <c:ser>
          <c:idx val="0"/>
          <c:order val="0"/>
          <c:tx>
            <c:strRef>
              <c:f>'Base gráficos 1'!$Q$2</c:f>
              <c:strCache>
                <c:ptCount val="1"/>
                <c:pt idx="0">
                  <c:v>vivienda  (UF)</c:v>
                </c:pt>
              </c:strCache>
            </c:strRef>
          </c:tx>
          <c:spPr>
            <a:ln w="19050">
              <a:solidFill>
                <a:srgbClr val="0070C0"/>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1'!$Q$7:$Q$198</c:f>
              <c:numCache>
                <c:formatCode>0.0</c:formatCode>
                <c:ptCount val="192"/>
                <c:pt idx="0">
                  <c:v>5.31</c:v>
                </c:pt>
                <c:pt idx="1">
                  <c:v>5.33</c:v>
                </c:pt>
                <c:pt idx="2">
                  <c:v>5.22</c:v>
                </c:pt>
                <c:pt idx="3">
                  <c:v>5.04</c:v>
                </c:pt>
                <c:pt idx="4">
                  <c:v>5.03</c:v>
                </c:pt>
                <c:pt idx="5">
                  <c:v>5</c:v>
                </c:pt>
                <c:pt idx="6">
                  <c:v>5.0999999999999996</c:v>
                </c:pt>
                <c:pt idx="7">
                  <c:v>5.05</c:v>
                </c:pt>
                <c:pt idx="8">
                  <c:v>5.01</c:v>
                </c:pt>
                <c:pt idx="9">
                  <c:v>4.95</c:v>
                </c:pt>
                <c:pt idx="10">
                  <c:v>4.82</c:v>
                </c:pt>
                <c:pt idx="11">
                  <c:v>4.7699999999999996</c:v>
                </c:pt>
                <c:pt idx="12">
                  <c:v>4.68</c:v>
                </c:pt>
                <c:pt idx="13">
                  <c:v>4.58</c:v>
                </c:pt>
                <c:pt idx="14">
                  <c:v>4.5599999999999996</c:v>
                </c:pt>
                <c:pt idx="15">
                  <c:v>4.54</c:v>
                </c:pt>
                <c:pt idx="16">
                  <c:v>4.3899999999999997</c:v>
                </c:pt>
                <c:pt idx="17">
                  <c:v>4.42</c:v>
                </c:pt>
                <c:pt idx="18">
                  <c:v>4.51</c:v>
                </c:pt>
                <c:pt idx="19">
                  <c:v>4.6900000000000004</c:v>
                </c:pt>
                <c:pt idx="20">
                  <c:v>4.79</c:v>
                </c:pt>
                <c:pt idx="21">
                  <c:v>4.83</c:v>
                </c:pt>
                <c:pt idx="22">
                  <c:v>4.8099999999999996</c:v>
                </c:pt>
                <c:pt idx="23">
                  <c:v>4.83</c:v>
                </c:pt>
                <c:pt idx="24">
                  <c:v>4.8</c:v>
                </c:pt>
                <c:pt idx="25">
                  <c:v>4.9000000000000004</c:v>
                </c:pt>
                <c:pt idx="26">
                  <c:v>4.82</c:v>
                </c:pt>
                <c:pt idx="27">
                  <c:v>4.76</c:v>
                </c:pt>
                <c:pt idx="28">
                  <c:v>4.63</c:v>
                </c:pt>
                <c:pt idx="29">
                  <c:v>4.72</c:v>
                </c:pt>
                <c:pt idx="30">
                  <c:v>4.87</c:v>
                </c:pt>
                <c:pt idx="31">
                  <c:v>4.82</c:v>
                </c:pt>
                <c:pt idx="32">
                  <c:v>4.8</c:v>
                </c:pt>
                <c:pt idx="33">
                  <c:v>5.34</c:v>
                </c:pt>
                <c:pt idx="34">
                  <c:v>5.69</c:v>
                </c:pt>
                <c:pt idx="35">
                  <c:v>5.77</c:v>
                </c:pt>
                <c:pt idx="36">
                  <c:v>5.92</c:v>
                </c:pt>
                <c:pt idx="37">
                  <c:v>5.53</c:v>
                </c:pt>
                <c:pt idx="38">
                  <c:v>4.9000000000000004</c:v>
                </c:pt>
                <c:pt idx="39">
                  <c:v>4.42</c:v>
                </c:pt>
                <c:pt idx="40">
                  <c:v>4.4556453691489804</c:v>
                </c:pt>
                <c:pt idx="41">
                  <c:v>4.6100000000000003</c:v>
                </c:pt>
                <c:pt idx="42">
                  <c:v>4.62</c:v>
                </c:pt>
                <c:pt idx="43">
                  <c:v>4.5599999999999996</c:v>
                </c:pt>
                <c:pt idx="44">
                  <c:v>4.49</c:v>
                </c:pt>
                <c:pt idx="45">
                  <c:v>4.3499999999999996</c:v>
                </c:pt>
                <c:pt idx="46">
                  <c:v>4.28</c:v>
                </c:pt>
                <c:pt idx="47">
                  <c:v>4.5414325420879997</c:v>
                </c:pt>
                <c:pt idx="48">
                  <c:v>4.5838309984722203</c:v>
                </c:pt>
                <c:pt idx="49">
                  <c:v>4.6029839655247002</c:v>
                </c:pt>
                <c:pt idx="50">
                  <c:v>4.2755855149842201</c:v>
                </c:pt>
                <c:pt idx="51">
                  <c:v>4.1275277843385396</c:v>
                </c:pt>
                <c:pt idx="52">
                  <c:v>4.18098759676288</c:v>
                </c:pt>
                <c:pt idx="53">
                  <c:v>4.0648042155850499</c:v>
                </c:pt>
                <c:pt idx="54">
                  <c:v>4.0258767077034898</c:v>
                </c:pt>
                <c:pt idx="55">
                  <c:v>4.0647273420175303</c:v>
                </c:pt>
                <c:pt idx="56">
                  <c:v>4.0002791868918797</c:v>
                </c:pt>
                <c:pt idx="57">
                  <c:v>4.1404423827680903</c:v>
                </c:pt>
                <c:pt idx="58">
                  <c:v>4.3502802608229301</c:v>
                </c:pt>
                <c:pt idx="59">
                  <c:v>4.37113062194567</c:v>
                </c:pt>
                <c:pt idx="60">
                  <c:v>4.3373107206554904</c:v>
                </c:pt>
                <c:pt idx="61">
                  <c:v>4.3533094044596599</c:v>
                </c:pt>
                <c:pt idx="62">
                  <c:v>4.3926488605217502</c:v>
                </c:pt>
                <c:pt idx="63">
                  <c:v>4.3059766507292601</c:v>
                </c:pt>
                <c:pt idx="64">
                  <c:v>4.16</c:v>
                </c:pt>
                <c:pt idx="65">
                  <c:v>4.13</c:v>
                </c:pt>
                <c:pt idx="66">
                  <c:v>4.13</c:v>
                </c:pt>
                <c:pt idx="67">
                  <c:v>4.17</c:v>
                </c:pt>
                <c:pt idx="68">
                  <c:v>4.17</c:v>
                </c:pt>
                <c:pt idx="69">
                  <c:v>4.1100000000000003</c:v>
                </c:pt>
                <c:pt idx="70">
                  <c:v>4.1500000000000004</c:v>
                </c:pt>
                <c:pt idx="71">
                  <c:v>4.26</c:v>
                </c:pt>
                <c:pt idx="72">
                  <c:v>4.33</c:v>
                </c:pt>
                <c:pt idx="73">
                  <c:v>4.32</c:v>
                </c:pt>
                <c:pt idx="74">
                  <c:v>4.29</c:v>
                </c:pt>
                <c:pt idx="75">
                  <c:v>4.37</c:v>
                </c:pt>
                <c:pt idx="76">
                  <c:v>4.3499999999999996</c:v>
                </c:pt>
                <c:pt idx="77">
                  <c:v>4.3</c:v>
                </c:pt>
                <c:pt idx="78">
                  <c:v>4.3499999999999996</c:v>
                </c:pt>
                <c:pt idx="79">
                  <c:v>4.2699999999999996</c:v>
                </c:pt>
                <c:pt idx="80">
                  <c:v>4.3099999999999996</c:v>
                </c:pt>
                <c:pt idx="81">
                  <c:v>4.34</c:v>
                </c:pt>
                <c:pt idx="82">
                  <c:v>4.34</c:v>
                </c:pt>
                <c:pt idx="83">
                  <c:v>4.38</c:v>
                </c:pt>
                <c:pt idx="84">
                  <c:v>4.43</c:v>
                </c:pt>
                <c:pt idx="85">
                  <c:v>4.5199999999999996</c:v>
                </c:pt>
                <c:pt idx="86">
                  <c:v>4.53</c:v>
                </c:pt>
                <c:pt idx="87">
                  <c:v>4.53</c:v>
                </c:pt>
                <c:pt idx="88">
                  <c:v>4.51</c:v>
                </c:pt>
                <c:pt idx="89">
                  <c:v>4.45</c:v>
                </c:pt>
                <c:pt idx="90">
                  <c:v>4.46</c:v>
                </c:pt>
                <c:pt idx="91">
                  <c:v>4.49</c:v>
                </c:pt>
                <c:pt idx="92">
                  <c:v>4.37</c:v>
                </c:pt>
                <c:pt idx="93">
                  <c:v>4.3899999999999997</c:v>
                </c:pt>
                <c:pt idx="94">
                  <c:v>4.3600000000000003</c:v>
                </c:pt>
                <c:pt idx="95">
                  <c:v>4.3600000000000003</c:v>
                </c:pt>
                <c:pt idx="96">
                  <c:v>4.32</c:v>
                </c:pt>
                <c:pt idx="97">
                  <c:v>4.3</c:v>
                </c:pt>
                <c:pt idx="98">
                  <c:v>4.3</c:v>
                </c:pt>
                <c:pt idx="99">
                  <c:v>4.25</c:v>
                </c:pt>
                <c:pt idx="100">
                  <c:v>4.1399999999999997</c:v>
                </c:pt>
                <c:pt idx="101">
                  <c:v>3.94</c:v>
                </c:pt>
                <c:pt idx="102">
                  <c:v>3.86</c:v>
                </c:pt>
                <c:pt idx="103">
                  <c:v>3.67</c:v>
                </c:pt>
                <c:pt idx="104">
                  <c:v>3.58</c:v>
                </c:pt>
                <c:pt idx="105">
                  <c:v>3.57</c:v>
                </c:pt>
                <c:pt idx="106">
                  <c:v>3.65</c:v>
                </c:pt>
                <c:pt idx="107">
                  <c:v>3.73</c:v>
                </c:pt>
                <c:pt idx="108">
                  <c:v>3.75</c:v>
                </c:pt>
                <c:pt idx="109">
                  <c:v>3.73</c:v>
                </c:pt>
                <c:pt idx="110">
                  <c:v>3.67</c:v>
                </c:pt>
                <c:pt idx="111">
                  <c:v>3.6</c:v>
                </c:pt>
                <c:pt idx="112">
                  <c:v>3.61</c:v>
                </c:pt>
                <c:pt idx="113">
                  <c:v>3.66</c:v>
                </c:pt>
                <c:pt idx="114">
                  <c:v>3.67</c:v>
                </c:pt>
              </c:numCache>
            </c:numRef>
          </c:val>
          <c:smooth val="0"/>
        </c:ser>
        <c:ser>
          <c:idx val="3"/>
          <c:order val="1"/>
          <c:tx>
            <c:strRef>
              <c:f>'Base gráficos 1'!$N$2:$P$2</c:f>
              <c:strCache>
                <c:ptCount val="1"/>
                <c:pt idx="0">
                  <c:v> comercio exterior (US$)</c:v>
                </c:pt>
              </c:strCache>
            </c:strRef>
          </c:tx>
          <c:spPr>
            <a:ln w="19050">
              <a:solidFill>
                <a:srgbClr val="FFC000"/>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1'!$N$7:$N$198</c:f>
              <c:numCache>
                <c:formatCode>0.0</c:formatCode>
                <c:ptCount val="192"/>
                <c:pt idx="0">
                  <c:v>5.28923438819597</c:v>
                </c:pt>
                <c:pt idx="1">
                  <c:v>5.4882926812584802</c:v>
                </c:pt>
                <c:pt idx="2">
                  <c:v>5.8475082006758301</c:v>
                </c:pt>
                <c:pt idx="3">
                  <c:v>5.6534729872904501</c:v>
                </c:pt>
                <c:pt idx="4">
                  <c:v>6.0693249259096804</c:v>
                </c:pt>
                <c:pt idx="5">
                  <c:v>6.0986268480947396</c:v>
                </c:pt>
                <c:pt idx="6">
                  <c:v>6.2949303717057496</c:v>
                </c:pt>
                <c:pt idx="7">
                  <c:v>6.2227574390990599</c:v>
                </c:pt>
                <c:pt idx="8">
                  <c:v>6.2888466043057596</c:v>
                </c:pt>
                <c:pt idx="9">
                  <c:v>6.1776341040460299</c:v>
                </c:pt>
                <c:pt idx="10">
                  <c:v>6.1078112166577503</c:v>
                </c:pt>
                <c:pt idx="11">
                  <c:v>6.0777325619925202</c:v>
                </c:pt>
                <c:pt idx="12">
                  <c:v>6.10488173655519</c:v>
                </c:pt>
                <c:pt idx="13">
                  <c:v>6.0921878167335102</c:v>
                </c:pt>
                <c:pt idx="14">
                  <c:v>5.9929048908901699</c:v>
                </c:pt>
                <c:pt idx="15">
                  <c:v>6.0265213090979604</c:v>
                </c:pt>
                <c:pt idx="16">
                  <c:v>6.0731379801827003</c:v>
                </c:pt>
                <c:pt idx="17">
                  <c:v>6.1352687019551402</c:v>
                </c:pt>
                <c:pt idx="18">
                  <c:v>6.06253095516304</c:v>
                </c:pt>
                <c:pt idx="19">
                  <c:v>6.1999090900244802</c:v>
                </c:pt>
                <c:pt idx="20">
                  <c:v>6.1441163891756796</c:v>
                </c:pt>
                <c:pt idx="21">
                  <c:v>5.8533606967078802</c:v>
                </c:pt>
                <c:pt idx="22">
                  <c:v>5.6824301269678097</c:v>
                </c:pt>
                <c:pt idx="23">
                  <c:v>5.8907807742312901</c:v>
                </c:pt>
                <c:pt idx="24">
                  <c:v>4.9099747135160499</c:v>
                </c:pt>
                <c:pt idx="25">
                  <c:v>4.1944529702062496</c:v>
                </c:pt>
                <c:pt idx="26">
                  <c:v>3.9099521988548198</c:v>
                </c:pt>
                <c:pt idx="27">
                  <c:v>4.01635492774912</c:v>
                </c:pt>
                <c:pt idx="28">
                  <c:v>4.1160037726979901</c:v>
                </c:pt>
                <c:pt idx="29">
                  <c:v>4.2386793668557603</c:v>
                </c:pt>
                <c:pt idx="30">
                  <c:v>4.4044248683942699</c:v>
                </c:pt>
                <c:pt idx="31">
                  <c:v>4.6828430653168001</c:v>
                </c:pt>
                <c:pt idx="32">
                  <c:v>5.1263856274647104</c:v>
                </c:pt>
                <c:pt idx="33">
                  <c:v>8.0271257425205302</c:v>
                </c:pt>
                <c:pt idx="34">
                  <c:v>5.9275972440875204</c:v>
                </c:pt>
                <c:pt idx="35">
                  <c:v>5.8315002485440504</c:v>
                </c:pt>
                <c:pt idx="36">
                  <c:v>5.3235662820483602</c:v>
                </c:pt>
                <c:pt idx="37">
                  <c:v>5.1172565620763102</c:v>
                </c:pt>
                <c:pt idx="38">
                  <c:v>4.6835907984627498</c:v>
                </c:pt>
                <c:pt idx="39">
                  <c:v>3.94729968911175</c:v>
                </c:pt>
                <c:pt idx="40">
                  <c:v>3.7768421556343399</c:v>
                </c:pt>
                <c:pt idx="41">
                  <c:v>3.49696459618111</c:v>
                </c:pt>
                <c:pt idx="42">
                  <c:v>2.7133157939572001</c:v>
                </c:pt>
                <c:pt idx="43">
                  <c:v>3.3949739058076802</c:v>
                </c:pt>
                <c:pt idx="44">
                  <c:v>2.5450470118040398</c:v>
                </c:pt>
                <c:pt idx="45">
                  <c:v>2.6609289121842599</c:v>
                </c:pt>
                <c:pt idx="46">
                  <c:v>2.5465993614059901</c:v>
                </c:pt>
                <c:pt idx="47">
                  <c:v>2.2207973644244801</c:v>
                </c:pt>
                <c:pt idx="48">
                  <c:v>1.83706570409307</c:v>
                </c:pt>
                <c:pt idx="49">
                  <c:v>1.9782439184533001</c:v>
                </c:pt>
                <c:pt idx="50">
                  <c:v>2.2012315029075702</c:v>
                </c:pt>
                <c:pt idx="51">
                  <c:v>1.82082148908182</c:v>
                </c:pt>
                <c:pt idx="52">
                  <c:v>2.3431927319747898</c:v>
                </c:pt>
                <c:pt idx="53">
                  <c:v>2.1711366096890399</c:v>
                </c:pt>
                <c:pt idx="54">
                  <c:v>2.04966951250272</c:v>
                </c:pt>
                <c:pt idx="55">
                  <c:v>2.1077787977831299</c:v>
                </c:pt>
                <c:pt idx="56">
                  <c:v>1.95942499863764</c:v>
                </c:pt>
                <c:pt idx="57">
                  <c:v>1.7650550466581301</c:v>
                </c:pt>
                <c:pt idx="58">
                  <c:v>1.8657389296077</c:v>
                </c:pt>
                <c:pt idx="59">
                  <c:v>1.93437911813958</c:v>
                </c:pt>
                <c:pt idx="60">
                  <c:v>1.7777270464467601</c:v>
                </c:pt>
                <c:pt idx="61">
                  <c:v>1.74237777338487</c:v>
                </c:pt>
                <c:pt idx="62">
                  <c:v>1.89461768162144</c:v>
                </c:pt>
                <c:pt idx="63">
                  <c:v>1.6399518332446801</c:v>
                </c:pt>
                <c:pt idx="64">
                  <c:v>1.6287831033851501</c:v>
                </c:pt>
                <c:pt idx="65">
                  <c:v>1.7759442266732399</c:v>
                </c:pt>
                <c:pt idx="66">
                  <c:v>1.7864255577894801</c:v>
                </c:pt>
                <c:pt idx="67">
                  <c:v>1.75</c:v>
                </c:pt>
                <c:pt idx="68">
                  <c:v>1.81</c:v>
                </c:pt>
                <c:pt idx="69">
                  <c:v>2.02</c:v>
                </c:pt>
                <c:pt idx="70">
                  <c:v>2.2200000000000002</c:v>
                </c:pt>
                <c:pt idx="71">
                  <c:v>2.75</c:v>
                </c:pt>
                <c:pt idx="72">
                  <c:v>2.7</c:v>
                </c:pt>
                <c:pt idx="73">
                  <c:v>2.5</c:v>
                </c:pt>
                <c:pt idx="74">
                  <c:v>2.34</c:v>
                </c:pt>
                <c:pt idx="75">
                  <c:v>2.4500000000000002</c:v>
                </c:pt>
                <c:pt idx="76">
                  <c:v>2.2949663942874898</c:v>
                </c:pt>
                <c:pt idx="77">
                  <c:v>2.3694759377230001</c:v>
                </c:pt>
                <c:pt idx="78">
                  <c:v>2.17729347799188</c:v>
                </c:pt>
                <c:pt idx="79">
                  <c:v>1.77855340825422</c:v>
                </c:pt>
                <c:pt idx="80">
                  <c:v>1.79598059436146</c:v>
                </c:pt>
                <c:pt idx="81">
                  <c:v>1.8064579251033399</c:v>
                </c:pt>
                <c:pt idx="82">
                  <c:v>1.99207197945793</c:v>
                </c:pt>
                <c:pt idx="83">
                  <c:v>1.93347585976437</c:v>
                </c:pt>
                <c:pt idx="84">
                  <c:v>1.8710290952025586</c:v>
                </c:pt>
                <c:pt idx="85">
                  <c:v>1.8413967970039411</c:v>
                </c:pt>
                <c:pt idx="86">
                  <c:v>1.7211954079737886</c:v>
                </c:pt>
                <c:pt idx="87">
                  <c:v>1.52</c:v>
                </c:pt>
                <c:pt idx="88">
                  <c:v>1.44</c:v>
                </c:pt>
                <c:pt idx="89">
                  <c:v>1.43</c:v>
                </c:pt>
                <c:pt idx="90">
                  <c:v>1.48</c:v>
                </c:pt>
                <c:pt idx="91">
                  <c:v>1.6821505055583721</c:v>
                </c:pt>
                <c:pt idx="92">
                  <c:v>1.4553408483150525</c:v>
                </c:pt>
                <c:pt idx="93">
                  <c:v>1.6687795377367145</c:v>
                </c:pt>
                <c:pt idx="94">
                  <c:v>1.5710335556046542</c:v>
                </c:pt>
                <c:pt idx="95">
                  <c:v>1.6486526813059557</c:v>
                </c:pt>
                <c:pt idx="96">
                  <c:v>1.9783569076592389</c:v>
                </c:pt>
                <c:pt idx="97">
                  <c:v>1.573835960313003</c:v>
                </c:pt>
                <c:pt idx="98">
                  <c:v>1.5645734390072867</c:v>
                </c:pt>
                <c:pt idx="99">
                  <c:v>1.5915439607837103</c:v>
                </c:pt>
                <c:pt idx="100">
                  <c:v>1.241849285992547</c:v>
                </c:pt>
                <c:pt idx="101">
                  <c:v>1.367077825268709</c:v>
                </c:pt>
                <c:pt idx="102">
                  <c:v>1.2390792352240154</c:v>
                </c:pt>
                <c:pt idx="103">
                  <c:v>1.3430400832379437</c:v>
                </c:pt>
                <c:pt idx="104">
                  <c:v>1.2830019285065295</c:v>
                </c:pt>
                <c:pt idx="105">
                  <c:v>1.4164985210673096</c:v>
                </c:pt>
                <c:pt idx="106">
                  <c:v>1.5128841476348087</c:v>
                </c:pt>
                <c:pt idx="107">
                  <c:v>1.3937931498209903</c:v>
                </c:pt>
                <c:pt idx="108">
                  <c:v>1.597160986435902</c:v>
                </c:pt>
                <c:pt idx="109">
                  <c:v>1.684601636833142</c:v>
                </c:pt>
                <c:pt idx="110">
                  <c:v>1.4588164771542831</c:v>
                </c:pt>
                <c:pt idx="111">
                  <c:v>1.62</c:v>
                </c:pt>
                <c:pt idx="112">
                  <c:v>1.3818396097605696</c:v>
                </c:pt>
                <c:pt idx="113">
                  <c:v>1.681825336480314</c:v>
                </c:pt>
                <c:pt idx="114">
                  <c:v>1.5486261039288127</c:v>
                </c:pt>
              </c:numCache>
            </c:numRef>
          </c:val>
          <c:smooth val="0"/>
        </c:ser>
        <c:ser>
          <c:idx val="2"/>
          <c:order val="2"/>
          <c:tx>
            <c:strRef>
              <c:f>'Base gráficos 1'!$K$2:$M$2</c:f>
              <c:strCache>
                <c:ptCount val="1"/>
                <c:pt idx="0">
                  <c:v>comerciales ($)</c:v>
                </c:pt>
              </c:strCache>
            </c:strRef>
          </c:tx>
          <c:spPr>
            <a:ln w="19050">
              <a:solidFill>
                <a:schemeClr val="accent3">
                  <a:lumMod val="75000"/>
                </a:schemeClr>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1'!$K$7:$K$198</c:f>
              <c:numCache>
                <c:formatCode>0.0</c:formatCode>
                <c:ptCount val="192"/>
                <c:pt idx="0">
                  <c:v>10.2731725726366</c:v>
                </c:pt>
                <c:pt idx="1">
                  <c:v>10.6917516556947</c:v>
                </c:pt>
                <c:pt idx="2">
                  <c:v>10.242012151611499</c:v>
                </c:pt>
                <c:pt idx="3">
                  <c:v>10.6963342219099</c:v>
                </c:pt>
                <c:pt idx="4">
                  <c:v>10.699763036027299</c:v>
                </c:pt>
                <c:pt idx="5">
                  <c:v>10.0914888005923</c:v>
                </c:pt>
                <c:pt idx="6">
                  <c:v>9.9566969940811703</c:v>
                </c:pt>
                <c:pt idx="7">
                  <c:v>10.308394808512</c:v>
                </c:pt>
                <c:pt idx="8">
                  <c:v>10.345094933528101</c:v>
                </c:pt>
                <c:pt idx="9">
                  <c:v>10.3284256051627</c:v>
                </c:pt>
                <c:pt idx="10">
                  <c:v>10.169422469712799</c:v>
                </c:pt>
                <c:pt idx="11">
                  <c:v>10.2462156294828</c:v>
                </c:pt>
                <c:pt idx="12">
                  <c:v>10.0813509695242</c:v>
                </c:pt>
                <c:pt idx="13">
                  <c:v>9.9487011377282997</c:v>
                </c:pt>
                <c:pt idx="14">
                  <c:v>9.8189661910433408</c:v>
                </c:pt>
                <c:pt idx="15">
                  <c:v>9.9490411209631109</c:v>
                </c:pt>
                <c:pt idx="16">
                  <c:v>10.029254363779399</c:v>
                </c:pt>
                <c:pt idx="17">
                  <c:v>9.8249166514255304</c:v>
                </c:pt>
                <c:pt idx="18">
                  <c:v>9.98563879156446</c:v>
                </c:pt>
                <c:pt idx="19">
                  <c:v>9.9113971326751198</c:v>
                </c:pt>
                <c:pt idx="20">
                  <c:v>10.126112936643199</c:v>
                </c:pt>
                <c:pt idx="21">
                  <c:v>10.150835175765</c:v>
                </c:pt>
                <c:pt idx="22">
                  <c:v>10.1663921671149</c:v>
                </c:pt>
                <c:pt idx="23">
                  <c:v>10.207594462623099</c:v>
                </c:pt>
                <c:pt idx="24">
                  <c:v>10.546072555411</c:v>
                </c:pt>
                <c:pt idx="25">
                  <c:v>10.5242958634587</c:v>
                </c:pt>
                <c:pt idx="26">
                  <c:v>10.6081632164383</c:v>
                </c:pt>
                <c:pt idx="27">
                  <c:v>10.592877402859299</c:v>
                </c:pt>
                <c:pt idx="28">
                  <c:v>10.6795696146953</c:v>
                </c:pt>
                <c:pt idx="29">
                  <c:v>10.8763012727232</c:v>
                </c:pt>
                <c:pt idx="30">
                  <c:v>11.428753715123401</c:v>
                </c:pt>
                <c:pt idx="31">
                  <c:v>11.872771857100901</c:v>
                </c:pt>
                <c:pt idx="32">
                  <c:v>12.804720313383299</c:v>
                </c:pt>
                <c:pt idx="33">
                  <c:v>15.1485057621497</c:v>
                </c:pt>
                <c:pt idx="34">
                  <c:v>15.128786233759699</c:v>
                </c:pt>
                <c:pt idx="35">
                  <c:v>14.910910610780199</c:v>
                </c:pt>
                <c:pt idx="36">
                  <c:v>13.5112458646691</c:v>
                </c:pt>
                <c:pt idx="37">
                  <c:v>12.2157947060754</c:v>
                </c:pt>
                <c:pt idx="38">
                  <c:v>10.0588162851225</c:v>
                </c:pt>
                <c:pt idx="39">
                  <c:v>8.7663514466743102</c:v>
                </c:pt>
                <c:pt idx="40">
                  <c:v>8.0713683339428606</c:v>
                </c:pt>
                <c:pt idx="41">
                  <c:v>7.9845183487956701</c:v>
                </c:pt>
                <c:pt idx="42">
                  <c:v>7.2408472343698298</c:v>
                </c:pt>
                <c:pt idx="43">
                  <c:v>5.9873966986875997</c:v>
                </c:pt>
                <c:pt idx="44">
                  <c:v>5.7749809206789102</c:v>
                </c:pt>
                <c:pt idx="45">
                  <c:v>5.6134654537822497</c:v>
                </c:pt>
                <c:pt idx="46">
                  <c:v>5.2475719388473099</c:v>
                </c:pt>
                <c:pt idx="47">
                  <c:v>4.7397666361242097</c:v>
                </c:pt>
                <c:pt idx="48">
                  <c:v>7.0406248867057499</c:v>
                </c:pt>
                <c:pt idx="49">
                  <c:v>5.6279494904808596</c:v>
                </c:pt>
                <c:pt idx="50">
                  <c:v>5.4203586919209599</c:v>
                </c:pt>
                <c:pt idx="51">
                  <c:v>5.4443365264185601</c:v>
                </c:pt>
                <c:pt idx="52">
                  <c:v>5.1043360239322801</c:v>
                </c:pt>
                <c:pt idx="53">
                  <c:v>5.2645016387231296</c:v>
                </c:pt>
                <c:pt idx="54">
                  <c:v>5.8647111374861103</c:v>
                </c:pt>
                <c:pt idx="55">
                  <c:v>6.9137059213616698</c:v>
                </c:pt>
                <c:pt idx="56">
                  <c:v>6.8686859812019003</c:v>
                </c:pt>
                <c:pt idx="57">
                  <c:v>7.1399747697498004</c:v>
                </c:pt>
                <c:pt idx="58">
                  <c:v>7.1872391337535504</c:v>
                </c:pt>
                <c:pt idx="59">
                  <c:v>7.3797969271821202</c:v>
                </c:pt>
                <c:pt idx="60">
                  <c:v>7.5991038176093504</c:v>
                </c:pt>
                <c:pt idx="61">
                  <c:v>7.9065708323920303</c:v>
                </c:pt>
                <c:pt idx="62">
                  <c:v>8.2523413456186905</c:v>
                </c:pt>
                <c:pt idx="63">
                  <c:v>8.4234255582339106</c:v>
                </c:pt>
                <c:pt idx="64">
                  <c:v>8.6587811839057807</c:v>
                </c:pt>
                <c:pt idx="65">
                  <c:v>9.0991380381480607</c:v>
                </c:pt>
                <c:pt idx="66">
                  <c:v>9.4809083494664108</c:v>
                </c:pt>
                <c:pt idx="67">
                  <c:v>9.61</c:v>
                </c:pt>
                <c:pt idx="68">
                  <c:v>9.3000000000000007</c:v>
                </c:pt>
                <c:pt idx="69">
                  <c:v>9.59</c:v>
                </c:pt>
                <c:pt idx="70">
                  <c:v>9.5</c:v>
                </c:pt>
                <c:pt idx="71">
                  <c:v>9.2799999999999994</c:v>
                </c:pt>
                <c:pt idx="72">
                  <c:v>9.39</c:v>
                </c:pt>
                <c:pt idx="73">
                  <c:v>9.4600000000000009</c:v>
                </c:pt>
                <c:pt idx="74">
                  <c:v>9.33</c:v>
                </c:pt>
                <c:pt idx="75">
                  <c:v>9.84</c:v>
                </c:pt>
                <c:pt idx="76">
                  <c:v>9.9690185256623103</c:v>
                </c:pt>
                <c:pt idx="77">
                  <c:v>9.4490771800013693</c:v>
                </c:pt>
                <c:pt idx="78">
                  <c:v>9.4289346983885807</c:v>
                </c:pt>
                <c:pt idx="79">
                  <c:v>9.6431246179204493</c:v>
                </c:pt>
                <c:pt idx="80">
                  <c:v>9.5346932300959608</c:v>
                </c:pt>
                <c:pt idx="81">
                  <c:v>9.4280744323333803</c:v>
                </c:pt>
                <c:pt idx="82">
                  <c:v>9.1915253581540899</c:v>
                </c:pt>
                <c:pt idx="83">
                  <c:v>8.9380054820874104</c:v>
                </c:pt>
                <c:pt idx="84">
                  <c:v>9.3112663279834216</c:v>
                </c:pt>
                <c:pt idx="85">
                  <c:v>9.676705483834187</c:v>
                </c:pt>
                <c:pt idx="86">
                  <c:v>9.2852544936548362</c:v>
                </c:pt>
                <c:pt idx="87">
                  <c:v>9.2200000000000006</c:v>
                </c:pt>
                <c:pt idx="88">
                  <c:v>9.1300000000000008</c:v>
                </c:pt>
                <c:pt idx="89">
                  <c:v>9.0359999999999996</c:v>
                </c:pt>
                <c:pt idx="90">
                  <c:v>9.2200000000000006</c:v>
                </c:pt>
                <c:pt idx="91">
                  <c:v>8.8965493557184914</c:v>
                </c:pt>
                <c:pt idx="92">
                  <c:v>9.2435012481818664</c:v>
                </c:pt>
                <c:pt idx="93">
                  <c:v>8.8171856697406028</c:v>
                </c:pt>
                <c:pt idx="94">
                  <c:v>8.8913731545848123</c:v>
                </c:pt>
                <c:pt idx="95">
                  <c:v>8.3457161833633986</c:v>
                </c:pt>
                <c:pt idx="96">
                  <c:v>8.5691470463123132</c:v>
                </c:pt>
                <c:pt idx="97">
                  <c:v>8.5283087521029941</c:v>
                </c:pt>
                <c:pt idx="98">
                  <c:v>8.4679797802710421</c:v>
                </c:pt>
                <c:pt idx="99">
                  <c:v>8.7159404390390769</c:v>
                </c:pt>
                <c:pt idx="100">
                  <c:v>8.5526738198805123</c:v>
                </c:pt>
                <c:pt idx="101">
                  <c:v>8.2215048189788327</c:v>
                </c:pt>
                <c:pt idx="102">
                  <c:v>8.05413924045423</c:v>
                </c:pt>
                <c:pt idx="103">
                  <c:v>7.6667139531344972</c:v>
                </c:pt>
                <c:pt idx="104">
                  <c:v>7.3536800904046364</c:v>
                </c:pt>
                <c:pt idx="105">
                  <c:v>7.3109124194682353</c:v>
                </c:pt>
                <c:pt idx="106">
                  <c:v>6.8987822627539384</c:v>
                </c:pt>
                <c:pt idx="107">
                  <c:v>6.8751071984544314</c:v>
                </c:pt>
                <c:pt idx="108">
                  <c:v>7.0701299105733071</c:v>
                </c:pt>
                <c:pt idx="109">
                  <c:v>7.1278456061208804</c:v>
                </c:pt>
                <c:pt idx="110">
                  <c:v>7.1450969129499748</c:v>
                </c:pt>
                <c:pt idx="111">
                  <c:v>7.0364298241080938</c:v>
                </c:pt>
                <c:pt idx="112">
                  <c:v>6.8780397911292805</c:v>
                </c:pt>
                <c:pt idx="113">
                  <c:v>7.0624309633953626</c:v>
                </c:pt>
                <c:pt idx="114">
                  <c:v>6.8327055217161652</c:v>
                </c:pt>
              </c:numCache>
            </c:numRef>
          </c:val>
          <c:smooth val="0"/>
        </c:ser>
        <c:dLbls>
          <c:showLegendKey val="0"/>
          <c:showVal val="0"/>
          <c:showCatName val="0"/>
          <c:showSerName val="0"/>
          <c:showPercent val="0"/>
          <c:showBubbleSize val="0"/>
        </c:dLbls>
        <c:marker val="1"/>
        <c:smooth val="0"/>
        <c:axId val="230727680"/>
        <c:axId val="230729216"/>
      </c:lineChart>
      <c:lineChart>
        <c:grouping val="standard"/>
        <c:varyColors val="0"/>
        <c:ser>
          <c:idx val="1"/>
          <c:order val="3"/>
          <c:tx>
            <c:strRef>
              <c:f>'Base gráficos 1'!$G$2</c:f>
              <c:strCache>
                <c:ptCount val="1"/>
                <c:pt idx="0">
                  <c:v>consumo ($)</c:v>
                </c:pt>
              </c:strCache>
            </c:strRef>
          </c:tx>
          <c:spPr>
            <a:ln w="19050">
              <a:solidFill>
                <a:srgbClr val="FF5050"/>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1'!$G$7:$G$198</c:f>
              <c:numCache>
                <c:formatCode>0.0</c:formatCode>
                <c:ptCount val="192"/>
                <c:pt idx="0">
                  <c:v>26.840105511345499</c:v>
                </c:pt>
                <c:pt idx="1">
                  <c:v>28.080010671663999</c:v>
                </c:pt>
                <c:pt idx="2">
                  <c:v>25.220629902156901</c:v>
                </c:pt>
                <c:pt idx="3">
                  <c:v>26.812381250088201</c:v>
                </c:pt>
                <c:pt idx="4">
                  <c:v>27.4996852524513</c:v>
                </c:pt>
                <c:pt idx="5">
                  <c:v>27.540614539592301</c:v>
                </c:pt>
                <c:pt idx="6">
                  <c:v>27.283235773047799</c:v>
                </c:pt>
                <c:pt idx="7">
                  <c:v>26.639610178285299</c:v>
                </c:pt>
                <c:pt idx="8">
                  <c:v>26.537279800045599</c:v>
                </c:pt>
                <c:pt idx="9">
                  <c:v>26.874266437626801</c:v>
                </c:pt>
                <c:pt idx="10">
                  <c:v>26.970837734170999</c:v>
                </c:pt>
                <c:pt idx="11">
                  <c:v>27.0849800029482</c:v>
                </c:pt>
                <c:pt idx="12">
                  <c:v>27.904564651345101</c:v>
                </c:pt>
                <c:pt idx="13">
                  <c:v>28.682036168198401</c:v>
                </c:pt>
                <c:pt idx="14">
                  <c:v>26.988437835351601</c:v>
                </c:pt>
                <c:pt idx="15">
                  <c:v>27.737390581552599</c:v>
                </c:pt>
                <c:pt idx="16">
                  <c:v>27.886722153152501</c:v>
                </c:pt>
                <c:pt idx="17">
                  <c:v>27.9430478561565</c:v>
                </c:pt>
                <c:pt idx="18">
                  <c:v>28.854555981382799</c:v>
                </c:pt>
                <c:pt idx="19">
                  <c:v>27.592636850561401</c:v>
                </c:pt>
                <c:pt idx="20">
                  <c:v>28.888644870074799</c:v>
                </c:pt>
                <c:pt idx="21">
                  <c:v>29.010985038932098</c:v>
                </c:pt>
                <c:pt idx="22">
                  <c:v>28.918278266454799</c:v>
                </c:pt>
                <c:pt idx="23">
                  <c:v>29.956424397723399</c:v>
                </c:pt>
                <c:pt idx="24">
                  <c:v>32.062977085834703</c:v>
                </c:pt>
                <c:pt idx="25">
                  <c:v>31.960689431939102</c:v>
                </c:pt>
                <c:pt idx="26">
                  <c:v>29.8751708037857</c:v>
                </c:pt>
                <c:pt idx="27">
                  <c:v>30.126329719934201</c:v>
                </c:pt>
                <c:pt idx="28">
                  <c:v>30.9324869049988</c:v>
                </c:pt>
                <c:pt idx="29">
                  <c:v>30.744248148501701</c:v>
                </c:pt>
                <c:pt idx="30">
                  <c:v>31.240313742673901</c:v>
                </c:pt>
                <c:pt idx="31">
                  <c:v>32.014571090938801</c:v>
                </c:pt>
                <c:pt idx="32">
                  <c:v>34.024364909569798</c:v>
                </c:pt>
                <c:pt idx="33">
                  <c:v>35.760897802525299</c:v>
                </c:pt>
                <c:pt idx="34">
                  <c:v>36.071842036112699</c:v>
                </c:pt>
                <c:pt idx="35">
                  <c:v>36.851581681413002</c:v>
                </c:pt>
                <c:pt idx="36">
                  <c:v>36.334171451960003</c:v>
                </c:pt>
                <c:pt idx="37">
                  <c:v>36.189776794957403</c:v>
                </c:pt>
                <c:pt idx="38">
                  <c:v>32.2310900560189</c:v>
                </c:pt>
                <c:pt idx="39">
                  <c:v>29.9749702923983</c:v>
                </c:pt>
                <c:pt idx="40">
                  <c:v>29.566587019095401</c:v>
                </c:pt>
                <c:pt idx="41">
                  <c:v>28.9061914956599</c:v>
                </c:pt>
                <c:pt idx="42">
                  <c:v>27.909352390439899</c:v>
                </c:pt>
                <c:pt idx="43">
                  <c:v>24.5737435113694</c:v>
                </c:pt>
                <c:pt idx="44">
                  <c:v>26.523264242632901</c:v>
                </c:pt>
                <c:pt idx="45">
                  <c:v>26.667814255904599</c:v>
                </c:pt>
                <c:pt idx="46">
                  <c:v>27.258339937912599</c:v>
                </c:pt>
                <c:pt idx="47">
                  <c:v>26.556523975162101</c:v>
                </c:pt>
                <c:pt idx="48">
                  <c:v>30.353914964528101</c:v>
                </c:pt>
                <c:pt idx="49">
                  <c:v>29.5461259997262</c:v>
                </c:pt>
                <c:pt idx="50">
                  <c:v>27.982459031962598</c:v>
                </c:pt>
                <c:pt idx="51">
                  <c:v>27.308355461376799</c:v>
                </c:pt>
                <c:pt idx="52">
                  <c:v>27.3045490031868</c:v>
                </c:pt>
                <c:pt idx="53">
                  <c:v>27.305817463765901</c:v>
                </c:pt>
                <c:pt idx="54">
                  <c:v>28.120906910575101</c:v>
                </c:pt>
                <c:pt idx="55">
                  <c:v>27.5146327566252</c:v>
                </c:pt>
                <c:pt idx="56">
                  <c:v>28.002971261041601</c:v>
                </c:pt>
                <c:pt idx="57">
                  <c:v>27.252425282524701</c:v>
                </c:pt>
                <c:pt idx="58">
                  <c:v>27.341910117002001</c:v>
                </c:pt>
                <c:pt idx="59">
                  <c:v>26.441702931038801</c:v>
                </c:pt>
                <c:pt idx="60">
                  <c:v>27.0938928234382</c:v>
                </c:pt>
                <c:pt idx="61">
                  <c:v>26.447192406930501</c:v>
                </c:pt>
                <c:pt idx="62">
                  <c:v>25.8812617644417</c:v>
                </c:pt>
                <c:pt idx="63">
                  <c:v>27.117885715615099</c:v>
                </c:pt>
                <c:pt idx="64">
                  <c:v>27.319752293923599</c:v>
                </c:pt>
                <c:pt idx="65">
                  <c:v>26.940850667834901</c:v>
                </c:pt>
                <c:pt idx="66">
                  <c:v>27.438141379244001</c:v>
                </c:pt>
                <c:pt idx="67">
                  <c:v>27.68</c:v>
                </c:pt>
                <c:pt idx="68">
                  <c:v>28.74</c:v>
                </c:pt>
                <c:pt idx="69">
                  <c:v>27.73</c:v>
                </c:pt>
                <c:pt idx="70">
                  <c:v>26.96</c:v>
                </c:pt>
                <c:pt idx="71">
                  <c:v>27.48</c:v>
                </c:pt>
                <c:pt idx="72">
                  <c:v>28.04</c:v>
                </c:pt>
                <c:pt idx="73">
                  <c:v>29.81</c:v>
                </c:pt>
                <c:pt idx="74">
                  <c:v>27.97</c:v>
                </c:pt>
                <c:pt idx="75">
                  <c:v>28.97</c:v>
                </c:pt>
                <c:pt idx="76">
                  <c:v>27.931544579865701</c:v>
                </c:pt>
                <c:pt idx="77">
                  <c:v>28.013292606401102</c:v>
                </c:pt>
                <c:pt idx="78">
                  <c:v>28.0070344328368</c:v>
                </c:pt>
                <c:pt idx="79">
                  <c:v>27.7289703324582</c:v>
                </c:pt>
                <c:pt idx="80">
                  <c:v>28.481981974524398</c:v>
                </c:pt>
                <c:pt idx="81">
                  <c:v>27.4284071406062</c:v>
                </c:pt>
                <c:pt idx="82">
                  <c:v>25.904770674609601</c:v>
                </c:pt>
                <c:pt idx="83">
                  <c:v>25.6580552670092</c:v>
                </c:pt>
                <c:pt idx="84">
                  <c:v>25.89170232802476</c:v>
                </c:pt>
                <c:pt idx="85">
                  <c:v>26.686751233779432</c:v>
                </c:pt>
                <c:pt idx="86">
                  <c:v>26.561767147938347</c:v>
                </c:pt>
                <c:pt idx="87">
                  <c:v>25.74</c:v>
                </c:pt>
                <c:pt idx="88">
                  <c:v>26.62</c:v>
                </c:pt>
                <c:pt idx="89">
                  <c:v>26.36</c:v>
                </c:pt>
                <c:pt idx="90">
                  <c:v>26.99</c:v>
                </c:pt>
                <c:pt idx="91">
                  <c:v>27.410764499772498</c:v>
                </c:pt>
                <c:pt idx="92">
                  <c:v>27.456714660823657</c:v>
                </c:pt>
                <c:pt idx="93">
                  <c:v>26.863969371184837</c:v>
                </c:pt>
                <c:pt idx="94">
                  <c:v>26.783234874877937</c:v>
                </c:pt>
                <c:pt idx="95">
                  <c:v>26.061785231993277</c:v>
                </c:pt>
                <c:pt idx="96">
                  <c:v>26.412031708642619</c:v>
                </c:pt>
                <c:pt idx="97">
                  <c:v>26.870807576773871</c:v>
                </c:pt>
                <c:pt idx="98">
                  <c:v>24.533370625872152</c:v>
                </c:pt>
                <c:pt idx="99">
                  <c:v>26.128753305750863</c:v>
                </c:pt>
                <c:pt idx="100">
                  <c:v>27.427716397807067</c:v>
                </c:pt>
                <c:pt idx="101">
                  <c:v>26.578430844051667</c:v>
                </c:pt>
                <c:pt idx="102">
                  <c:v>24.957813606664963</c:v>
                </c:pt>
                <c:pt idx="103">
                  <c:v>24.736555562183391</c:v>
                </c:pt>
                <c:pt idx="104">
                  <c:v>24.962352136693131</c:v>
                </c:pt>
                <c:pt idx="105">
                  <c:v>24.140386595713494</c:v>
                </c:pt>
                <c:pt idx="106">
                  <c:v>23.933469138164995</c:v>
                </c:pt>
                <c:pt idx="107">
                  <c:v>23.702525572450863</c:v>
                </c:pt>
                <c:pt idx="108">
                  <c:v>24.096004417675232</c:v>
                </c:pt>
                <c:pt idx="109">
                  <c:v>25.234454506174483</c:v>
                </c:pt>
                <c:pt idx="110">
                  <c:v>23.299889255728694</c:v>
                </c:pt>
                <c:pt idx="111">
                  <c:v>23.619520297404737</c:v>
                </c:pt>
                <c:pt idx="112">
                  <c:v>23.777920247312657</c:v>
                </c:pt>
                <c:pt idx="113">
                  <c:v>23.479117582852449</c:v>
                </c:pt>
                <c:pt idx="114">
                  <c:v>22.914229745414907</c:v>
                </c:pt>
              </c:numCache>
            </c:numRef>
          </c:val>
          <c:smooth val="0"/>
        </c:ser>
        <c:dLbls>
          <c:showLegendKey val="0"/>
          <c:showVal val="0"/>
          <c:showCatName val="0"/>
          <c:showSerName val="0"/>
          <c:showPercent val="0"/>
          <c:showBubbleSize val="0"/>
        </c:dLbls>
        <c:marker val="1"/>
        <c:smooth val="0"/>
        <c:axId val="230730752"/>
        <c:axId val="230740736"/>
      </c:lineChart>
      <c:dateAx>
        <c:axId val="230727680"/>
        <c:scaling>
          <c:orientation val="minMax"/>
          <c:max val="42186"/>
          <c:min val="41456"/>
        </c:scaling>
        <c:delete val="0"/>
        <c:axPos val="b"/>
        <c:numFmt formatCode="mmm\.yy" sourceLinked="0"/>
        <c:majorTickMark val="out"/>
        <c:minorTickMark val="none"/>
        <c:tickLblPos val="low"/>
        <c:txPr>
          <a:bodyPr rot="0" vert="horz"/>
          <a:lstStyle/>
          <a:p>
            <a:pPr>
              <a:defRPr/>
            </a:pPr>
            <a:endParaRPr lang="es-CL"/>
          </a:p>
        </c:txPr>
        <c:crossAx val="230729216"/>
        <c:crosses val="autoZero"/>
        <c:auto val="1"/>
        <c:lblOffset val="100"/>
        <c:baseTimeUnit val="months"/>
        <c:majorUnit val="4"/>
        <c:majorTimeUnit val="months"/>
        <c:minorUnit val="1"/>
        <c:minorTimeUnit val="months"/>
      </c:dateAx>
      <c:valAx>
        <c:axId val="230729216"/>
        <c:scaling>
          <c:orientation val="minMax"/>
          <c:max val="16"/>
          <c:min val="0"/>
        </c:scaling>
        <c:delete val="0"/>
        <c:axPos val="l"/>
        <c:numFmt formatCode="0" sourceLinked="0"/>
        <c:majorTickMark val="out"/>
        <c:minorTickMark val="none"/>
        <c:tickLblPos val="nextTo"/>
        <c:spPr>
          <a:ln w="9525">
            <a:solidFill>
              <a:schemeClr val="bg1">
                <a:lumMod val="50000"/>
              </a:schemeClr>
            </a:solidFill>
          </a:ln>
        </c:spPr>
        <c:txPr>
          <a:bodyPr rot="0" vert="horz"/>
          <a:lstStyle/>
          <a:p>
            <a:pPr>
              <a:defRPr/>
            </a:pPr>
            <a:endParaRPr lang="es-CL"/>
          </a:p>
        </c:txPr>
        <c:crossAx val="230727680"/>
        <c:crosses val="autoZero"/>
        <c:crossBetween val="midCat"/>
        <c:majorUnit val="4"/>
      </c:valAx>
      <c:dateAx>
        <c:axId val="230730752"/>
        <c:scaling>
          <c:orientation val="minMax"/>
        </c:scaling>
        <c:delete val="1"/>
        <c:axPos val="b"/>
        <c:numFmt formatCode="yy" sourceLinked="1"/>
        <c:majorTickMark val="out"/>
        <c:minorTickMark val="none"/>
        <c:tickLblPos val="none"/>
        <c:crossAx val="230740736"/>
        <c:crosses val="autoZero"/>
        <c:auto val="1"/>
        <c:lblOffset val="100"/>
        <c:baseTimeUnit val="months"/>
      </c:dateAx>
      <c:valAx>
        <c:axId val="230740736"/>
        <c:scaling>
          <c:orientation val="minMax"/>
          <c:max val="40"/>
          <c:min val="0"/>
        </c:scaling>
        <c:delete val="0"/>
        <c:axPos val="r"/>
        <c:numFmt formatCode="0" sourceLinked="0"/>
        <c:majorTickMark val="out"/>
        <c:minorTickMark val="none"/>
        <c:tickLblPos val="nextTo"/>
        <c:txPr>
          <a:bodyPr rot="0" vert="horz"/>
          <a:lstStyle/>
          <a:p>
            <a:pPr>
              <a:defRPr/>
            </a:pPr>
            <a:endParaRPr lang="es-CL"/>
          </a:p>
        </c:txPr>
        <c:crossAx val="230730752"/>
        <c:crosses val="max"/>
        <c:crossBetween val="midCat"/>
        <c:majorUnit val="10"/>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s-CL"/>
    </a:p>
  </c:txPr>
  <c:printSettings>
    <c:headerFooter/>
    <c:pageMargins b="0.75000000000001055" l="0.70000000000000062" r="0.70000000000000062" t="0.750000000000010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'Base gráficos 1'!$K$3</c:f>
              <c:strCache>
                <c:ptCount val="1"/>
                <c:pt idx="0">
                  <c:v>comercio promedio</c:v>
                </c:pt>
              </c:strCache>
            </c:strRef>
          </c:tx>
          <c:spPr>
            <a:ln w="28575">
              <a:solidFill>
                <a:schemeClr val="tx1"/>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1'!$K$7:$K$198</c:f>
              <c:numCache>
                <c:formatCode>0.0</c:formatCode>
                <c:ptCount val="192"/>
                <c:pt idx="0">
                  <c:v>10.2731725726366</c:v>
                </c:pt>
                <c:pt idx="1">
                  <c:v>10.6917516556947</c:v>
                </c:pt>
                <c:pt idx="2">
                  <c:v>10.242012151611499</c:v>
                </c:pt>
                <c:pt idx="3">
                  <c:v>10.6963342219099</c:v>
                </c:pt>
                <c:pt idx="4">
                  <c:v>10.699763036027299</c:v>
                </c:pt>
                <c:pt idx="5">
                  <c:v>10.0914888005923</c:v>
                </c:pt>
                <c:pt idx="6">
                  <c:v>9.9566969940811703</c:v>
                </c:pt>
                <c:pt idx="7">
                  <c:v>10.308394808512</c:v>
                </c:pt>
                <c:pt idx="8">
                  <c:v>10.345094933528101</c:v>
                </c:pt>
                <c:pt idx="9">
                  <c:v>10.3284256051627</c:v>
                </c:pt>
                <c:pt idx="10">
                  <c:v>10.169422469712799</c:v>
                </c:pt>
                <c:pt idx="11">
                  <c:v>10.2462156294828</c:v>
                </c:pt>
                <c:pt idx="12">
                  <c:v>10.0813509695242</c:v>
                </c:pt>
                <c:pt idx="13">
                  <c:v>9.9487011377282997</c:v>
                </c:pt>
                <c:pt idx="14">
                  <c:v>9.8189661910433408</c:v>
                </c:pt>
                <c:pt idx="15">
                  <c:v>9.9490411209631109</c:v>
                </c:pt>
                <c:pt idx="16">
                  <c:v>10.029254363779399</c:v>
                </c:pt>
                <c:pt idx="17">
                  <c:v>9.8249166514255304</c:v>
                </c:pt>
                <c:pt idx="18">
                  <c:v>9.98563879156446</c:v>
                </c:pt>
                <c:pt idx="19">
                  <c:v>9.9113971326751198</c:v>
                </c:pt>
                <c:pt idx="20">
                  <c:v>10.126112936643199</c:v>
                </c:pt>
                <c:pt idx="21">
                  <c:v>10.150835175765</c:v>
                </c:pt>
                <c:pt idx="22">
                  <c:v>10.1663921671149</c:v>
                </c:pt>
                <c:pt idx="23">
                  <c:v>10.207594462623099</c:v>
                </c:pt>
                <c:pt idx="24">
                  <c:v>10.546072555411</c:v>
                </c:pt>
                <c:pt idx="25">
                  <c:v>10.5242958634587</c:v>
                </c:pt>
                <c:pt idx="26">
                  <c:v>10.6081632164383</c:v>
                </c:pt>
                <c:pt idx="27">
                  <c:v>10.592877402859299</c:v>
                </c:pt>
                <c:pt idx="28">
                  <c:v>10.6795696146953</c:v>
                </c:pt>
                <c:pt idx="29">
                  <c:v>10.8763012727232</c:v>
                </c:pt>
                <c:pt idx="30">
                  <c:v>11.428753715123401</c:v>
                </c:pt>
                <c:pt idx="31">
                  <c:v>11.872771857100901</c:v>
                </c:pt>
                <c:pt idx="32">
                  <c:v>12.804720313383299</c:v>
                </c:pt>
                <c:pt idx="33">
                  <c:v>15.1485057621497</c:v>
                </c:pt>
                <c:pt idx="34">
                  <c:v>15.128786233759699</c:v>
                </c:pt>
                <c:pt idx="35">
                  <c:v>14.910910610780199</c:v>
                </c:pt>
                <c:pt idx="36">
                  <c:v>13.5112458646691</c:v>
                </c:pt>
                <c:pt idx="37">
                  <c:v>12.2157947060754</c:v>
                </c:pt>
                <c:pt idx="38">
                  <c:v>10.0588162851225</c:v>
                </c:pt>
                <c:pt idx="39">
                  <c:v>8.7663514466743102</c:v>
                </c:pt>
                <c:pt idx="40">
                  <c:v>8.0713683339428606</c:v>
                </c:pt>
                <c:pt idx="41">
                  <c:v>7.9845183487956701</c:v>
                </c:pt>
                <c:pt idx="42">
                  <c:v>7.2408472343698298</c:v>
                </c:pt>
                <c:pt idx="43">
                  <c:v>5.9873966986875997</c:v>
                </c:pt>
                <c:pt idx="44">
                  <c:v>5.7749809206789102</c:v>
                </c:pt>
                <c:pt idx="45">
                  <c:v>5.6134654537822497</c:v>
                </c:pt>
                <c:pt idx="46">
                  <c:v>5.2475719388473099</c:v>
                </c:pt>
                <c:pt idx="47">
                  <c:v>4.7397666361242097</c:v>
                </c:pt>
                <c:pt idx="48">
                  <c:v>7.0406248867057499</c:v>
                </c:pt>
                <c:pt idx="49">
                  <c:v>5.6279494904808596</c:v>
                </c:pt>
                <c:pt idx="50">
                  <c:v>5.4203586919209599</c:v>
                </c:pt>
                <c:pt idx="51">
                  <c:v>5.4443365264185601</c:v>
                </c:pt>
                <c:pt idx="52">
                  <c:v>5.1043360239322801</c:v>
                </c:pt>
                <c:pt idx="53">
                  <c:v>5.2645016387231296</c:v>
                </c:pt>
                <c:pt idx="54">
                  <c:v>5.8647111374861103</c:v>
                </c:pt>
                <c:pt idx="55">
                  <c:v>6.9137059213616698</c:v>
                </c:pt>
                <c:pt idx="56">
                  <c:v>6.8686859812019003</c:v>
                </c:pt>
                <c:pt idx="57">
                  <c:v>7.1399747697498004</c:v>
                </c:pt>
                <c:pt idx="58">
                  <c:v>7.1872391337535504</c:v>
                </c:pt>
                <c:pt idx="59">
                  <c:v>7.3797969271821202</c:v>
                </c:pt>
                <c:pt idx="60">
                  <c:v>7.5991038176093504</c:v>
                </c:pt>
                <c:pt idx="61">
                  <c:v>7.9065708323920303</c:v>
                </c:pt>
                <c:pt idx="62">
                  <c:v>8.2523413456186905</c:v>
                </c:pt>
                <c:pt idx="63">
                  <c:v>8.4234255582339106</c:v>
                </c:pt>
                <c:pt idx="64">
                  <c:v>8.6587811839057807</c:v>
                </c:pt>
                <c:pt idx="65">
                  <c:v>9.0991380381480607</c:v>
                </c:pt>
                <c:pt idx="66">
                  <c:v>9.4809083494664108</c:v>
                </c:pt>
                <c:pt idx="67">
                  <c:v>9.61</c:v>
                </c:pt>
                <c:pt idx="68">
                  <c:v>9.3000000000000007</c:v>
                </c:pt>
                <c:pt idx="69">
                  <c:v>9.59</c:v>
                </c:pt>
                <c:pt idx="70">
                  <c:v>9.5</c:v>
                </c:pt>
                <c:pt idx="71">
                  <c:v>9.2799999999999994</c:v>
                </c:pt>
                <c:pt idx="72">
                  <c:v>9.39</c:v>
                </c:pt>
                <c:pt idx="73">
                  <c:v>9.4600000000000009</c:v>
                </c:pt>
                <c:pt idx="74">
                  <c:v>9.33</c:v>
                </c:pt>
                <c:pt idx="75">
                  <c:v>9.84</c:v>
                </c:pt>
                <c:pt idx="76">
                  <c:v>9.9690185256623103</c:v>
                </c:pt>
                <c:pt idx="77">
                  <c:v>9.4490771800013693</c:v>
                </c:pt>
                <c:pt idx="78">
                  <c:v>9.4289346983885807</c:v>
                </c:pt>
                <c:pt idx="79">
                  <c:v>9.6431246179204493</c:v>
                </c:pt>
                <c:pt idx="80">
                  <c:v>9.5346932300959608</c:v>
                </c:pt>
                <c:pt idx="81">
                  <c:v>9.4280744323333803</c:v>
                </c:pt>
                <c:pt idx="82">
                  <c:v>9.1915253581540899</c:v>
                </c:pt>
                <c:pt idx="83">
                  <c:v>8.9380054820874104</c:v>
                </c:pt>
                <c:pt idx="84">
                  <c:v>9.3112663279834216</c:v>
                </c:pt>
                <c:pt idx="85">
                  <c:v>9.676705483834187</c:v>
                </c:pt>
                <c:pt idx="86">
                  <c:v>9.2852544936548362</c:v>
                </c:pt>
                <c:pt idx="87">
                  <c:v>9.2200000000000006</c:v>
                </c:pt>
                <c:pt idx="88">
                  <c:v>9.1300000000000008</c:v>
                </c:pt>
                <c:pt idx="89">
                  <c:v>9.0359999999999996</c:v>
                </c:pt>
                <c:pt idx="90">
                  <c:v>9.2200000000000006</c:v>
                </c:pt>
                <c:pt idx="91">
                  <c:v>8.8965493557184914</c:v>
                </c:pt>
                <c:pt idx="92">
                  <c:v>9.2435012481818664</c:v>
                </c:pt>
                <c:pt idx="93">
                  <c:v>8.8171856697406028</c:v>
                </c:pt>
                <c:pt idx="94">
                  <c:v>8.8913731545848123</c:v>
                </c:pt>
                <c:pt idx="95">
                  <c:v>8.3457161833633986</c:v>
                </c:pt>
                <c:pt idx="96">
                  <c:v>8.5691470463123132</c:v>
                </c:pt>
                <c:pt idx="97">
                  <c:v>8.5283087521029941</c:v>
                </c:pt>
                <c:pt idx="98">
                  <c:v>8.4679797802710421</c:v>
                </c:pt>
                <c:pt idx="99">
                  <c:v>8.7159404390390769</c:v>
                </c:pt>
                <c:pt idx="100">
                  <c:v>8.5526738198805123</c:v>
                </c:pt>
                <c:pt idx="101">
                  <c:v>8.2215048189788327</c:v>
                </c:pt>
                <c:pt idx="102">
                  <c:v>8.05413924045423</c:v>
                </c:pt>
                <c:pt idx="103">
                  <c:v>7.6667139531344972</c:v>
                </c:pt>
                <c:pt idx="104">
                  <c:v>7.3536800904046364</c:v>
                </c:pt>
                <c:pt idx="105">
                  <c:v>7.3109124194682353</c:v>
                </c:pt>
                <c:pt idx="106">
                  <c:v>6.8987822627539384</c:v>
                </c:pt>
                <c:pt idx="107">
                  <c:v>6.8751071984544314</c:v>
                </c:pt>
                <c:pt idx="108">
                  <c:v>7.0701299105733071</c:v>
                </c:pt>
                <c:pt idx="109">
                  <c:v>7.1278456061208804</c:v>
                </c:pt>
                <c:pt idx="110">
                  <c:v>7.1450969129499748</c:v>
                </c:pt>
                <c:pt idx="111">
                  <c:v>7.0364298241080938</c:v>
                </c:pt>
                <c:pt idx="112">
                  <c:v>6.8780397911292805</c:v>
                </c:pt>
                <c:pt idx="113">
                  <c:v>7.0624309633953626</c:v>
                </c:pt>
                <c:pt idx="114">
                  <c:v>6.8327055217161652</c:v>
                </c:pt>
              </c:numCache>
            </c:numRef>
          </c:val>
          <c:smooth val="0"/>
        </c:ser>
        <c:ser>
          <c:idx val="1"/>
          <c:order val="1"/>
          <c:tx>
            <c:strRef>
              <c:f>'Base gráficos 1'!$L$3</c:f>
              <c:strCache>
                <c:ptCount val="1"/>
                <c:pt idx="0">
                  <c:v>crédito en cuotas</c:v>
                </c:pt>
              </c:strCache>
            </c:strRef>
          </c:tx>
          <c:spPr>
            <a:ln w="19050">
              <a:prstDash val="sysDash"/>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1'!$L$7:$L$198</c:f>
              <c:numCache>
                <c:formatCode>0.0</c:formatCode>
                <c:ptCount val="192"/>
                <c:pt idx="84">
                  <c:v>7.9345490200935469</c:v>
                </c:pt>
                <c:pt idx="85">
                  <c:v>8.7479265635799894</c:v>
                </c:pt>
                <c:pt idx="86">
                  <c:v>6.8424892073433661</c:v>
                </c:pt>
                <c:pt idx="87">
                  <c:v>7.1537193513329651</c:v>
                </c:pt>
                <c:pt idx="88">
                  <c:v>7.0924092152010729</c:v>
                </c:pt>
                <c:pt idx="89">
                  <c:v>7.004507965268493</c:v>
                </c:pt>
                <c:pt idx="90">
                  <c:v>7.2360119466197137</c:v>
                </c:pt>
                <c:pt idx="91">
                  <c:v>7.125036704190963</c:v>
                </c:pt>
                <c:pt idx="92">
                  <c:v>6.8945340367623675</c:v>
                </c:pt>
                <c:pt idx="93">
                  <c:v>7.1883724453017619</c:v>
                </c:pt>
                <c:pt idx="94">
                  <c:v>6.6389807958743869</c:v>
                </c:pt>
                <c:pt idx="95">
                  <c:v>6.4396360524949783</c:v>
                </c:pt>
                <c:pt idx="96">
                  <c:v>6.4201853735809484</c:v>
                </c:pt>
                <c:pt idx="97">
                  <c:v>6.3520008870919629</c:v>
                </c:pt>
                <c:pt idx="98">
                  <c:v>6.257895577809828</c:v>
                </c:pt>
                <c:pt idx="99">
                  <c:v>5.9723921931852928</c:v>
                </c:pt>
                <c:pt idx="100">
                  <c:v>5.7994443883841766</c:v>
                </c:pt>
                <c:pt idx="101">
                  <c:v>6.1963520386099233</c:v>
                </c:pt>
                <c:pt idx="102">
                  <c:v>5.6506261608419788</c:v>
                </c:pt>
                <c:pt idx="103">
                  <c:v>5.5018822049095393</c:v>
                </c:pt>
                <c:pt idx="104">
                  <c:v>5.2648061730301059</c:v>
                </c:pt>
                <c:pt idx="105">
                  <c:v>5.3210779848427414</c:v>
                </c:pt>
                <c:pt idx="106">
                  <c:v>5.2204692214107213</c:v>
                </c:pt>
                <c:pt idx="107">
                  <c:v>5.2742914788392188</c:v>
                </c:pt>
                <c:pt idx="108">
                  <c:v>5.2847722854794892</c:v>
                </c:pt>
                <c:pt idx="109">
                  <c:v>5.5181542645438171</c:v>
                </c:pt>
                <c:pt idx="110">
                  <c:v>5.4522568421928517</c:v>
                </c:pt>
                <c:pt idx="111">
                  <c:v>5.5670550231722427</c:v>
                </c:pt>
                <c:pt idx="112">
                  <c:v>5.2827961398552805</c:v>
                </c:pt>
                <c:pt idx="113">
                  <c:v>5.7113793215964961</c:v>
                </c:pt>
                <c:pt idx="114">
                  <c:v>5.5295721727949161</c:v>
                </c:pt>
              </c:numCache>
            </c:numRef>
          </c:val>
          <c:smooth val="0"/>
        </c:ser>
        <c:ser>
          <c:idx val="2"/>
          <c:order val="2"/>
          <c:tx>
            <c:strRef>
              <c:f>'Base gráficos 1'!$M$3</c:f>
              <c:strCache>
                <c:ptCount val="1"/>
                <c:pt idx="0">
                  <c:v>sobregiros</c:v>
                </c:pt>
              </c:strCache>
            </c:strRef>
          </c:tx>
          <c:spPr>
            <a:ln w="19050">
              <a:solidFill>
                <a:schemeClr val="accent3">
                  <a:lumMod val="75000"/>
                </a:schemeClr>
              </a:solidFill>
              <a:prstDash val="sysDash"/>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1'!$M$7:$M$198</c:f>
              <c:numCache>
                <c:formatCode>0.0</c:formatCode>
                <c:ptCount val="192"/>
                <c:pt idx="84">
                  <c:v>13.885975581647898</c:v>
                </c:pt>
                <c:pt idx="85">
                  <c:v>12.841079076939385</c:v>
                </c:pt>
                <c:pt idx="86">
                  <c:v>10.993208854277523</c:v>
                </c:pt>
                <c:pt idx="87">
                  <c:v>11.11862965641018</c:v>
                </c:pt>
                <c:pt idx="88">
                  <c:v>10.892780111542804</c:v>
                </c:pt>
                <c:pt idx="89">
                  <c:v>11.069089415975037</c:v>
                </c:pt>
                <c:pt idx="90">
                  <c:v>11.11571503580709</c:v>
                </c:pt>
                <c:pt idx="91">
                  <c:v>10.6665350824013</c:v>
                </c:pt>
                <c:pt idx="92">
                  <c:v>11.022305956128957</c:v>
                </c:pt>
                <c:pt idx="93">
                  <c:v>10.174885845762081</c:v>
                </c:pt>
                <c:pt idx="94">
                  <c:v>11.091098509406459</c:v>
                </c:pt>
                <c:pt idx="95">
                  <c:v>10.437750909014721</c:v>
                </c:pt>
                <c:pt idx="96">
                  <c:v>10.815662098772957</c:v>
                </c:pt>
                <c:pt idx="97">
                  <c:v>10.287635810321621</c:v>
                </c:pt>
                <c:pt idx="98">
                  <c:v>11.375784584375012</c:v>
                </c:pt>
                <c:pt idx="99">
                  <c:v>11.071794970937495</c:v>
                </c:pt>
                <c:pt idx="100">
                  <c:v>11.069368667306577</c:v>
                </c:pt>
                <c:pt idx="101">
                  <c:v>9.4834937933566223</c:v>
                </c:pt>
                <c:pt idx="102">
                  <c:v>10.103122554276478</c:v>
                </c:pt>
                <c:pt idx="103">
                  <c:v>9.1105911661443617</c:v>
                </c:pt>
                <c:pt idx="104">
                  <c:v>8.8290249133065366</c:v>
                </c:pt>
                <c:pt idx="105">
                  <c:v>8.8672979948331871</c:v>
                </c:pt>
                <c:pt idx="106">
                  <c:v>8.198723638467083</c:v>
                </c:pt>
                <c:pt idx="107">
                  <c:v>7.9730256528947256</c:v>
                </c:pt>
                <c:pt idx="108">
                  <c:v>8.3226654049551438</c:v>
                </c:pt>
                <c:pt idx="109">
                  <c:v>7.8036065890156969</c:v>
                </c:pt>
                <c:pt idx="110">
                  <c:v>8.1683457396932528</c:v>
                </c:pt>
                <c:pt idx="111">
                  <c:v>7.8905429710960213</c:v>
                </c:pt>
                <c:pt idx="112">
                  <c:v>8.0814116425379385</c:v>
                </c:pt>
                <c:pt idx="113">
                  <c:v>8.0822841641447436</c:v>
                </c:pt>
                <c:pt idx="114">
                  <c:v>7.5611642442675038</c:v>
                </c:pt>
              </c:numCache>
            </c:numRef>
          </c:val>
          <c:smooth val="0"/>
        </c:ser>
        <c:dLbls>
          <c:showLegendKey val="0"/>
          <c:showVal val="0"/>
          <c:showCatName val="0"/>
          <c:showSerName val="0"/>
          <c:showPercent val="0"/>
          <c:showBubbleSize val="0"/>
        </c:dLbls>
        <c:marker val="1"/>
        <c:smooth val="0"/>
        <c:axId val="227249152"/>
        <c:axId val="227259136"/>
      </c:lineChart>
      <c:dateAx>
        <c:axId val="227249152"/>
        <c:scaling>
          <c:orientation val="minMax"/>
          <c:max val="42186"/>
          <c:min val="41456"/>
        </c:scaling>
        <c:delete val="0"/>
        <c:axPos val="b"/>
        <c:numFmt formatCode="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259136"/>
        <c:crosses val="autoZero"/>
        <c:auto val="1"/>
        <c:lblOffset val="100"/>
        <c:baseTimeUnit val="months"/>
        <c:majorUnit val="4"/>
        <c:majorTimeUnit val="months"/>
        <c:minorUnit val="1"/>
        <c:minorTimeUnit val="months"/>
      </c:dateAx>
      <c:valAx>
        <c:axId val="227259136"/>
        <c:scaling>
          <c:orientation val="minMax"/>
          <c:max val="16"/>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249152"/>
        <c:crosses val="autoZero"/>
        <c:crossBetween val="midCat"/>
        <c:majorUnit val="4"/>
      </c:valAx>
      <c:spPr>
        <a:noFill/>
        <a:ln w="25400">
          <a:noFill/>
        </a:ln>
      </c:spPr>
    </c:plotArea>
    <c:legend>
      <c:legendPos val="t"/>
      <c:layout>
        <c:manualLayout>
          <c:xMode val="edge"/>
          <c:yMode val="edge"/>
          <c:x val="9.067464697754038E-2"/>
          <c:y val="0"/>
          <c:w val="0.87680198853648494"/>
          <c:h val="0.16732030117856889"/>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7644908873096E-2"/>
          <c:y val="2.5135236473819544E-2"/>
          <c:w val="0.84626846877785056"/>
          <c:h val="0.89073744160358859"/>
        </c:manualLayout>
      </c:layout>
      <c:lineChart>
        <c:grouping val="standard"/>
        <c:varyColors val="0"/>
        <c:ser>
          <c:idx val="0"/>
          <c:order val="0"/>
          <c:tx>
            <c:strRef>
              <c:f>'Base gráficos 1'!$N$3</c:f>
              <c:strCache>
                <c:ptCount val="1"/>
                <c:pt idx="0">
                  <c:v>comex promedio</c:v>
                </c:pt>
              </c:strCache>
            </c:strRef>
          </c:tx>
          <c:spPr>
            <a:ln w="28575">
              <a:solidFill>
                <a:schemeClr val="tx1"/>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1'!$N$7:$N$198</c:f>
              <c:numCache>
                <c:formatCode>0.0</c:formatCode>
                <c:ptCount val="192"/>
                <c:pt idx="0">
                  <c:v>5.28923438819597</c:v>
                </c:pt>
                <c:pt idx="1">
                  <c:v>5.4882926812584802</c:v>
                </c:pt>
                <c:pt idx="2">
                  <c:v>5.8475082006758301</c:v>
                </c:pt>
                <c:pt idx="3">
                  <c:v>5.6534729872904501</c:v>
                </c:pt>
                <c:pt idx="4">
                  <c:v>6.0693249259096804</c:v>
                </c:pt>
                <c:pt idx="5">
                  <c:v>6.0986268480947396</c:v>
                </c:pt>
                <c:pt idx="6">
                  <c:v>6.2949303717057496</c:v>
                </c:pt>
                <c:pt idx="7">
                  <c:v>6.2227574390990599</c:v>
                </c:pt>
                <c:pt idx="8">
                  <c:v>6.2888466043057596</c:v>
                </c:pt>
                <c:pt idx="9">
                  <c:v>6.1776341040460299</c:v>
                </c:pt>
                <c:pt idx="10">
                  <c:v>6.1078112166577503</c:v>
                </c:pt>
                <c:pt idx="11">
                  <c:v>6.0777325619925202</c:v>
                </c:pt>
                <c:pt idx="12">
                  <c:v>6.10488173655519</c:v>
                </c:pt>
                <c:pt idx="13">
                  <c:v>6.0921878167335102</c:v>
                </c:pt>
                <c:pt idx="14">
                  <c:v>5.9929048908901699</c:v>
                </c:pt>
                <c:pt idx="15">
                  <c:v>6.0265213090979604</c:v>
                </c:pt>
                <c:pt idx="16">
                  <c:v>6.0731379801827003</c:v>
                </c:pt>
                <c:pt idx="17">
                  <c:v>6.1352687019551402</c:v>
                </c:pt>
                <c:pt idx="18">
                  <c:v>6.06253095516304</c:v>
                </c:pt>
                <c:pt idx="19">
                  <c:v>6.1999090900244802</c:v>
                </c:pt>
                <c:pt idx="20">
                  <c:v>6.1441163891756796</c:v>
                </c:pt>
                <c:pt idx="21">
                  <c:v>5.8533606967078802</c:v>
                </c:pt>
                <c:pt idx="22">
                  <c:v>5.6824301269678097</c:v>
                </c:pt>
                <c:pt idx="23">
                  <c:v>5.8907807742312901</c:v>
                </c:pt>
                <c:pt idx="24">
                  <c:v>4.9099747135160499</c:v>
                </c:pt>
                <c:pt idx="25">
                  <c:v>4.1944529702062496</c:v>
                </c:pt>
                <c:pt idx="26">
                  <c:v>3.9099521988548198</c:v>
                </c:pt>
                <c:pt idx="27">
                  <c:v>4.01635492774912</c:v>
                </c:pt>
                <c:pt idx="28">
                  <c:v>4.1160037726979901</c:v>
                </c:pt>
                <c:pt idx="29">
                  <c:v>4.2386793668557603</c:v>
                </c:pt>
                <c:pt idx="30">
                  <c:v>4.4044248683942699</c:v>
                </c:pt>
                <c:pt idx="31">
                  <c:v>4.6828430653168001</c:v>
                </c:pt>
                <c:pt idx="32">
                  <c:v>5.1263856274647104</c:v>
                </c:pt>
                <c:pt idx="33">
                  <c:v>8.0271257425205302</c:v>
                </c:pt>
                <c:pt idx="34">
                  <c:v>5.9275972440875204</c:v>
                </c:pt>
                <c:pt idx="35">
                  <c:v>5.8315002485440504</c:v>
                </c:pt>
                <c:pt idx="36">
                  <c:v>5.3235662820483602</c:v>
                </c:pt>
                <c:pt idx="37">
                  <c:v>5.1172565620763102</c:v>
                </c:pt>
                <c:pt idx="38">
                  <c:v>4.6835907984627498</c:v>
                </c:pt>
                <c:pt idx="39">
                  <c:v>3.94729968911175</c:v>
                </c:pt>
                <c:pt idx="40">
                  <c:v>3.7768421556343399</c:v>
                </c:pt>
                <c:pt idx="41">
                  <c:v>3.49696459618111</c:v>
                </c:pt>
                <c:pt idx="42">
                  <c:v>2.7133157939572001</c:v>
                </c:pt>
                <c:pt idx="43">
                  <c:v>3.3949739058076802</c:v>
                </c:pt>
                <c:pt idx="44">
                  <c:v>2.5450470118040398</c:v>
                </c:pt>
                <c:pt idx="45">
                  <c:v>2.6609289121842599</c:v>
                </c:pt>
                <c:pt idx="46">
                  <c:v>2.5465993614059901</c:v>
                </c:pt>
                <c:pt idx="47">
                  <c:v>2.2207973644244801</c:v>
                </c:pt>
                <c:pt idx="48">
                  <c:v>1.83706570409307</c:v>
                </c:pt>
                <c:pt idx="49">
                  <c:v>1.9782439184533001</c:v>
                </c:pt>
                <c:pt idx="50">
                  <c:v>2.2012315029075702</c:v>
                </c:pt>
                <c:pt idx="51">
                  <c:v>1.82082148908182</c:v>
                </c:pt>
                <c:pt idx="52">
                  <c:v>2.3431927319747898</c:v>
                </c:pt>
                <c:pt idx="53">
                  <c:v>2.1711366096890399</c:v>
                </c:pt>
                <c:pt idx="54">
                  <c:v>2.04966951250272</c:v>
                </c:pt>
                <c:pt idx="55">
                  <c:v>2.1077787977831299</c:v>
                </c:pt>
                <c:pt idx="56">
                  <c:v>1.95942499863764</c:v>
                </c:pt>
                <c:pt idx="57">
                  <c:v>1.7650550466581301</c:v>
                </c:pt>
                <c:pt idx="58">
                  <c:v>1.8657389296077</c:v>
                </c:pt>
                <c:pt idx="59">
                  <c:v>1.93437911813958</c:v>
                </c:pt>
                <c:pt idx="60">
                  <c:v>1.7777270464467601</c:v>
                </c:pt>
                <c:pt idx="61">
                  <c:v>1.74237777338487</c:v>
                </c:pt>
                <c:pt idx="62">
                  <c:v>1.89461768162144</c:v>
                </c:pt>
                <c:pt idx="63">
                  <c:v>1.6399518332446801</c:v>
                </c:pt>
                <c:pt idx="64">
                  <c:v>1.6287831033851501</c:v>
                </c:pt>
                <c:pt idx="65">
                  <c:v>1.7759442266732399</c:v>
                </c:pt>
                <c:pt idx="66">
                  <c:v>1.7864255577894801</c:v>
                </c:pt>
                <c:pt idx="67">
                  <c:v>1.75</c:v>
                </c:pt>
                <c:pt idx="68">
                  <c:v>1.81</c:v>
                </c:pt>
                <c:pt idx="69">
                  <c:v>2.02</c:v>
                </c:pt>
                <c:pt idx="70">
                  <c:v>2.2200000000000002</c:v>
                </c:pt>
                <c:pt idx="71">
                  <c:v>2.75</c:v>
                </c:pt>
                <c:pt idx="72">
                  <c:v>2.7</c:v>
                </c:pt>
                <c:pt idx="73">
                  <c:v>2.5</c:v>
                </c:pt>
                <c:pt idx="74">
                  <c:v>2.34</c:v>
                </c:pt>
                <c:pt idx="75">
                  <c:v>2.4500000000000002</c:v>
                </c:pt>
                <c:pt idx="76">
                  <c:v>2.2949663942874898</c:v>
                </c:pt>
                <c:pt idx="77">
                  <c:v>2.3694759377230001</c:v>
                </c:pt>
                <c:pt idx="78">
                  <c:v>2.17729347799188</c:v>
                </c:pt>
                <c:pt idx="79">
                  <c:v>1.77855340825422</c:v>
                </c:pt>
                <c:pt idx="80">
                  <c:v>1.79598059436146</c:v>
                </c:pt>
                <c:pt idx="81">
                  <c:v>1.8064579251033399</c:v>
                </c:pt>
                <c:pt idx="82">
                  <c:v>1.99207197945793</c:v>
                </c:pt>
                <c:pt idx="83">
                  <c:v>1.93347585976437</c:v>
                </c:pt>
                <c:pt idx="84">
                  <c:v>1.8710290952025586</c:v>
                </c:pt>
                <c:pt idx="85">
                  <c:v>1.8413967970039411</c:v>
                </c:pt>
                <c:pt idx="86">
                  <c:v>1.7211954079737886</c:v>
                </c:pt>
                <c:pt idx="87">
                  <c:v>1.52</c:v>
                </c:pt>
                <c:pt idx="88">
                  <c:v>1.44</c:v>
                </c:pt>
                <c:pt idx="89">
                  <c:v>1.43</c:v>
                </c:pt>
                <c:pt idx="90">
                  <c:v>1.48</c:v>
                </c:pt>
                <c:pt idx="91">
                  <c:v>1.6821505055583721</c:v>
                </c:pt>
                <c:pt idx="92">
                  <c:v>1.4553408483150525</c:v>
                </c:pt>
                <c:pt idx="93">
                  <c:v>1.6687795377367145</c:v>
                </c:pt>
                <c:pt idx="94">
                  <c:v>1.5710335556046542</c:v>
                </c:pt>
                <c:pt idx="95">
                  <c:v>1.6486526813059557</c:v>
                </c:pt>
                <c:pt idx="96">
                  <c:v>1.9783569076592389</c:v>
                </c:pt>
                <c:pt idx="97">
                  <c:v>1.573835960313003</c:v>
                </c:pt>
                <c:pt idx="98">
                  <c:v>1.5645734390072867</c:v>
                </c:pt>
                <c:pt idx="99">
                  <c:v>1.5915439607837103</c:v>
                </c:pt>
                <c:pt idx="100">
                  <c:v>1.241849285992547</c:v>
                </c:pt>
                <c:pt idx="101">
                  <c:v>1.367077825268709</c:v>
                </c:pt>
                <c:pt idx="102">
                  <c:v>1.2390792352240154</c:v>
                </c:pt>
                <c:pt idx="103">
                  <c:v>1.3430400832379437</c:v>
                </c:pt>
                <c:pt idx="104">
                  <c:v>1.2830019285065295</c:v>
                </c:pt>
                <c:pt idx="105">
                  <c:v>1.4164985210673096</c:v>
                </c:pt>
                <c:pt idx="106">
                  <c:v>1.5128841476348087</c:v>
                </c:pt>
                <c:pt idx="107">
                  <c:v>1.3937931498209903</c:v>
                </c:pt>
                <c:pt idx="108">
                  <c:v>1.597160986435902</c:v>
                </c:pt>
                <c:pt idx="109">
                  <c:v>1.684601636833142</c:v>
                </c:pt>
                <c:pt idx="110">
                  <c:v>1.4588164771542831</c:v>
                </c:pt>
                <c:pt idx="111">
                  <c:v>1.62</c:v>
                </c:pt>
                <c:pt idx="112">
                  <c:v>1.3818396097605696</c:v>
                </c:pt>
                <c:pt idx="113">
                  <c:v>1.681825336480314</c:v>
                </c:pt>
                <c:pt idx="114">
                  <c:v>1.5486261039288127</c:v>
                </c:pt>
              </c:numCache>
            </c:numRef>
          </c:val>
          <c:smooth val="0"/>
        </c:ser>
        <c:ser>
          <c:idx val="1"/>
          <c:order val="1"/>
          <c:tx>
            <c:strRef>
              <c:f>'Base gráficos 1'!$O$3</c:f>
              <c:strCache>
                <c:ptCount val="1"/>
                <c:pt idx="0">
                  <c:v>exportación</c:v>
                </c:pt>
              </c:strCache>
            </c:strRef>
          </c:tx>
          <c:spPr>
            <a:ln w="19050">
              <a:solidFill>
                <a:schemeClr val="accent2">
                  <a:lumMod val="75000"/>
                </a:schemeClr>
              </a:solidFill>
              <a:prstDash val="sysDash"/>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1'!$O$7:$O$198</c:f>
              <c:numCache>
                <c:formatCode>0.0</c:formatCode>
                <c:ptCount val="192"/>
                <c:pt idx="84">
                  <c:v>1.5992605766579482</c:v>
                </c:pt>
                <c:pt idx="85">
                  <c:v>1.5201833489137551</c:v>
                </c:pt>
                <c:pt idx="86">
                  <c:v>1.4536419258085347</c:v>
                </c:pt>
                <c:pt idx="87">
                  <c:v>1.2766490627366318</c:v>
                </c:pt>
                <c:pt idx="88">
                  <c:v>1.1652457123381132</c:v>
                </c:pt>
                <c:pt idx="89">
                  <c:v>1.1594420622293382</c:v>
                </c:pt>
                <c:pt idx="90">
                  <c:v>1.282517036762912</c:v>
                </c:pt>
                <c:pt idx="91">
                  <c:v>1.5204008062693743</c:v>
                </c:pt>
                <c:pt idx="92">
                  <c:v>1.3135641342240492</c:v>
                </c:pt>
                <c:pt idx="93">
                  <c:v>1.5634216322485095</c:v>
                </c:pt>
                <c:pt idx="94">
                  <c:v>1.3861692296394117</c:v>
                </c:pt>
                <c:pt idx="95">
                  <c:v>1.5128739369708393</c:v>
                </c:pt>
                <c:pt idx="96">
                  <c:v>2.0253880406420528</c:v>
                </c:pt>
                <c:pt idx="97">
                  <c:v>1.4685126367093424</c:v>
                </c:pt>
                <c:pt idx="98">
                  <c:v>1.3952677077475253</c:v>
                </c:pt>
                <c:pt idx="99">
                  <c:v>1.4654610817892866</c:v>
                </c:pt>
                <c:pt idx="100">
                  <c:v>1.0215195241530253</c:v>
                </c:pt>
                <c:pt idx="101">
                  <c:v>1.1871845049230478</c:v>
                </c:pt>
                <c:pt idx="102">
                  <c:v>1.1136074675088106</c:v>
                </c:pt>
                <c:pt idx="103">
                  <c:v>1.2883507273028563</c:v>
                </c:pt>
                <c:pt idx="104">
                  <c:v>1.0518275822548373</c:v>
                </c:pt>
                <c:pt idx="105">
                  <c:v>1.2244827463166235</c:v>
                </c:pt>
                <c:pt idx="106">
                  <c:v>1.4029675997861781</c:v>
                </c:pt>
                <c:pt idx="107">
                  <c:v>1.2304519005111727</c:v>
                </c:pt>
                <c:pt idx="108">
                  <c:v>1.5164041911724901</c:v>
                </c:pt>
                <c:pt idx="109">
                  <c:v>1.6581105727950991</c:v>
                </c:pt>
                <c:pt idx="110">
                  <c:v>1.2203524717978489</c:v>
                </c:pt>
                <c:pt idx="111">
                  <c:v>1.5500471797138695</c:v>
                </c:pt>
                <c:pt idx="112">
                  <c:v>1.2428675282110295</c:v>
                </c:pt>
                <c:pt idx="113">
                  <c:v>1.6046976974281602</c:v>
                </c:pt>
                <c:pt idx="114">
                  <c:v>1.4555430115189918</c:v>
                </c:pt>
              </c:numCache>
            </c:numRef>
          </c:val>
          <c:smooth val="0"/>
        </c:ser>
        <c:ser>
          <c:idx val="2"/>
          <c:order val="2"/>
          <c:tx>
            <c:strRef>
              <c:f>'Base gráficos 1'!$P$3</c:f>
              <c:strCache>
                <c:ptCount val="1"/>
                <c:pt idx="0">
                  <c:v>importación</c:v>
                </c:pt>
              </c:strCache>
            </c:strRef>
          </c:tx>
          <c:spPr>
            <a:ln w="19050">
              <a:solidFill>
                <a:schemeClr val="accent3">
                  <a:lumMod val="75000"/>
                </a:schemeClr>
              </a:solidFill>
              <a:prstDash val="sysDash"/>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1'!$P$7:$P$198</c:f>
              <c:numCache>
                <c:formatCode>0.0</c:formatCode>
                <c:ptCount val="192"/>
                <c:pt idx="84">
                  <c:v>2.1423179466952456</c:v>
                </c:pt>
                <c:pt idx="85">
                  <c:v>2.0953665672094592</c:v>
                </c:pt>
                <c:pt idx="86">
                  <c:v>2.0507794838662039</c:v>
                </c:pt>
                <c:pt idx="87">
                  <c:v>1.8876556355107634</c:v>
                </c:pt>
                <c:pt idx="88">
                  <c:v>1.9833324124911127</c:v>
                </c:pt>
                <c:pt idx="89">
                  <c:v>1.8839872119990264</c:v>
                </c:pt>
                <c:pt idx="90">
                  <c:v>1.7922752793318626</c:v>
                </c:pt>
                <c:pt idx="91">
                  <c:v>1.8796683960316261</c:v>
                </c:pt>
                <c:pt idx="92">
                  <c:v>1.7691063868823258</c:v>
                </c:pt>
                <c:pt idx="93">
                  <c:v>1.7905766682535385</c:v>
                </c:pt>
                <c:pt idx="94">
                  <c:v>1.8152955775910864</c:v>
                </c:pt>
                <c:pt idx="95">
                  <c:v>1.8519406511584169</c:v>
                </c:pt>
                <c:pt idx="96">
                  <c:v>1.9409025910652504</c:v>
                </c:pt>
                <c:pt idx="97">
                  <c:v>1.7031621634800065</c:v>
                </c:pt>
                <c:pt idx="98">
                  <c:v>1.8499777390643179</c:v>
                </c:pt>
                <c:pt idx="99">
                  <c:v>1.7693950851914799</c:v>
                </c:pt>
                <c:pt idx="100">
                  <c:v>1.6340814842366758</c:v>
                </c:pt>
                <c:pt idx="101">
                  <c:v>1.6914843293215895</c:v>
                </c:pt>
                <c:pt idx="102">
                  <c:v>1.4387413590719831</c:v>
                </c:pt>
                <c:pt idx="103">
                  <c:v>1.4114953529957284</c:v>
                </c:pt>
                <c:pt idx="104">
                  <c:v>1.6187405267488699</c:v>
                </c:pt>
                <c:pt idx="105">
                  <c:v>1.7332163860362249</c:v>
                </c:pt>
                <c:pt idx="106">
                  <c:v>1.6661345458542656</c:v>
                </c:pt>
                <c:pt idx="107">
                  <c:v>1.7107067853237408</c:v>
                </c:pt>
                <c:pt idx="108">
                  <c:v>1.6994628902479114</c:v>
                </c:pt>
                <c:pt idx="109">
                  <c:v>1.7358640988313598</c:v>
                </c:pt>
                <c:pt idx="110">
                  <c:v>1.8134075907534819</c:v>
                </c:pt>
                <c:pt idx="111">
                  <c:v>1.6644820074580875</c:v>
                </c:pt>
                <c:pt idx="112">
                  <c:v>1.7682111716674147</c:v>
                </c:pt>
                <c:pt idx="113">
                  <c:v>1.788890231942359</c:v>
                </c:pt>
                <c:pt idx="114">
                  <c:v>1.6887426063491797</c:v>
                </c:pt>
              </c:numCache>
            </c:numRef>
          </c:val>
          <c:smooth val="0"/>
        </c:ser>
        <c:dLbls>
          <c:showLegendKey val="0"/>
          <c:showVal val="0"/>
          <c:showCatName val="0"/>
          <c:showSerName val="0"/>
          <c:showPercent val="0"/>
          <c:showBubbleSize val="0"/>
        </c:dLbls>
        <c:marker val="1"/>
        <c:smooth val="0"/>
        <c:axId val="228730752"/>
        <c:axId val="228732288"/>
      </c:lineChart>
      <c:dateAx>
        <c:axId val="228730752"/>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28732288"/>
        <c:crosses val="autoZero"/>
        <c:auto val="1"/>
        <c:lblOffset val="100"/>
        <c:baseTimeUnit val="months"/>
        <c:majorUnit val="4"/>
        <c:majorTimeUnit val="months"/>
        <c:minorUnit val="1"/>
        <c:minorTimeUnit val="months"/>
      </c:dateAx>
      <c:valAx>
        <c:axId val="228732288"/>
        <c:scaling>
          <c:orientation val="minMax"/>
          <c:max val="4"/>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8730752"/>
        <c:crosses val="autoZero"/>
        <c:crossBetween val="midCat"/>
        <c:majorUnit val="1"/>
      </c:valAx>
      <c:spPr>
        <a:noFill/>
        <a:ln w="25400">
          <a:noFill/>
        </a:ln>
      </c:spPr>
    </c:plotArea>
    <c:legend>
      <c:legendPos val="t"/>
      <c:layout>
        <c:manualLayout>
          <c:xMode val="edge"/>
          <c:yMode val="edge"/>
          <c:x val="9.5690468597969258E-2"/>
          <c:y val="0"/>
          <c:w val="0.85187987015642386"/>
          <c:h val="0.17246830632657512"/>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27644908873096E-2"/>
          <c:y val="2.5135236473819544E-2"/>
          <c:w val="0.84626846877785056"/>
          <c:h val="0.89073744160358859"/>
        </c:manualLayout>
      </c:layout>
      <c:lineChart>
        <c:grouping val="standard"/>
        <c:varyColors val="0"/>
        <c:ser>
          <c:idx val="0"/>
          <c:order val="0"/>
          <c:tx>
            <c:strRef>
              <c:f>'Base gráficos 1'!$Q$3</c:f>
              <c:strCache>
                <c:ptCount val="1"/>
              </c:strCache>
            </c:strRef>
          </c:tx>
          <c:spPr>
            <a:ln w="19050">
              <a:solidFill>
                <a:schemeClr val="tx1"/>
              </a:solidFill>
            </a:ln>
          </c:spPr>
          <c:marker>
            <c:symbol val="none"/>
          </c:marker>
          <c:cat>
            <c:numRef>
              <c:f>'Base gráficos 1'!$A$7:$A$198</c:f>
              <c:numCache>
                <c:formatCode>mmm</c:formatCode>
                <c:ptCount val="192"/>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gráficos 1'!$Q$7:$Q$198</c:f>
              <c:numCache>
                <c:formatCode>0.0</c:formatCode>
                <c:ptCount val="192"/>
                <c:pt idx="0">
                  <c:v>5.31</c:v>
                </c:pt>
                <c:pt idx="1">
                  <c:v>5.33</c:v>
                </c:pt>
                <c:pt idx="2">
                  <c:v>5.22</c:v>
                </c:pt>
                <c:pt idx="3">
                  <c:v>5.04</c:v>
                </c:pt>
                <c:pt idx="4">
                  <c:v>5.03</c:v>
                </c:pt>
                <c:pt idx="5">
                  <c:v>5</c:v>
                </c:pt>
                <c:pt idx="6">
                  <c:v>5.0999999999999996</c:v>
                </c:pt>
                <c:pt idx="7">
                  <c:v>5.05</c:v>
                </c:pt>
                <c:pt idx="8">
                  <c:v>5.01</c:v>
                </c:pt>
                <c:pt idx="9">
                  <c:v>4.95</c:v>
                </c:pt>
                <c:pt idx="10">
                  <c:v>4.82</c:v>
                </c:pt>
                <c:pt idx="11">
                  <c:v>4.7699999999999996</c:v>
                </c:pt>
                <c:pt idx="12">
                  <c:v>4.68</c:v>
                </c:pt>
                <c:pt idx="13">
                  <c:v>4.58</c:v>
                </c:pt>
                <c:pt idx="14">
                  <c:v>4.5599999999999996</c:v>
                </c:pt>
                <c:pt idx="15">
                  <c:v>4.54</c:v>
                </c:pt>
                <c:pt idx="16">
                  <c:v>4.3899999999999997</c:v>
                </c:pt>
                <c:pt idx="17">
                  <c:v>4.42</c:v>
                </c:pt>
                <c:pt idx="18">
                  <c:v>4.51</c:v>
                </c:pt>
                <c:pt idx="19">
                  <c:v>4.6900000000000004</c:v>
                </c:pt>
                <c:pt idx="20">
                  <c:v>4.79</c:v>
                </c:pt>
                <c:pt idx="21">
                  <c:v>4.83</c:v>
                </c:pt>
                <c:pt idx="22">
                  <c:v>4.8099999999999996</c:v>
                </c:pt>
                <c:pt idx="23">
                  <c:v>4.83</c:v>
                </c:pt>
                <c:pt idx="24">
                  <c:v>4.8</c:v>
                </c:pt>
                <c:pt idx="25">
                  <c:v>4.9000000000000004</c:v>
                </c:pt>
                <c:pt idx="26">
                  <c:v>4.82</c:v>
                </c:pt>
                <c:pt idx="27">
                  <c:v>4.76</c:v>
                </c:pt>
                <c:pt idx="28">
                  <c:v>4.63</c:v>
                </c:pt>
                <c:pt idx="29">
                  <c:v>4.72</c:v>
                </c:pt>
                <c:pt idx="30">
                  <c:v>4.87</c:v>
                </c:pt>
                <c:pt idx="31">
                  <c:v>4.82</c:v>
                </c:pt>
                <c:pt idx="32">
                  <c:v>4.8</c:v>
                </c:pt>
                <c:pt idx="33">
                  <c:v>5.34</c:v>
                </c:pt>
                <c:pt idx="34">
                  <c:v>5.69</c:v>
                </c:pt>
                <c:pt idx="35">
                  <c:v>5.77</c:v>
                </c:pt>
                <c:pt idx="36">
                  <c:v>5.92</c:v>
                </c:pt>
                <c:pt idx="37">
                  <c:v>5.53</c:v>
                </c:pt>
                <c:pt idx="38">
                  <c:v>4.9000000000000004</c:v>
                </c:pt>
                <c:pt idx="39">
                  <c:v>4.42</c:v>
                </c:pt>
                <c:pt idx="40">
                  <c:v>4.4556453691489804</c:v>
                </c:pt>
                <c:pt idx="41">
                  <c:v>4.6100000000000003</c:v>
                </c:pt>
                <c:pt idx="42">
                  <c:v>4.62</c:v>
                </c:pt>
                <c:pt idx="43">
                  <c:v>4.5599999999999996</c:v>
                </c:pt>
                <c:pt idx="44">
                  <c:v>4.49</c:v>
                </c:pt>
                <c:pt idx="45">
                  <c:v>4.3499999999999996</c:v>
                </c:pt>
                <c:pt idx="46">
                  <c:v>4.28</c:v>
                </c:pt>
                <c:pt idx="47">
                  <c:v>4.5414325420879997</c:v>
                </c:pt>
                <c:pt idx="48">
                  <c:v>4.5838309984722203</c:v>
                </c:pt>
                <c:pt idx="49">
                  <c:v>4.6029839655247002</c:v>
                </c:pt>
                <c:pt idx="50">
                  <c:v>4.2755855149842201</c:v>
                </c:pt>
                <c:pt idx="51">
                  <c:v>4.1275277843385396</c:v>
                </c:pt>
                <c:pt idx="52">
                  <c:v>4.18098759676288</c:v>
                </c:pt>
                <c:pt idx="53">
                  <c:v>4.0648042155850499</c:v>
                </c:pt>
                <c:pt idx="54">
                  <c:v>4.0258767077034898</c:v>
                </c:pt>
                <c:pt idx="55">
                  <c:v>4.0647273420175303</c:v>
                </c:pt>
                <c:pt idx="56">
                  <c:v>4.0002791868918797</c:v>
                </c:pt>
                <c:pt idx="57">
                  <c:v>4.1404423827680903</c:v>
                </c:pt>
                <c:pt idx="58">
                  <c:v>4.3502802608229301</c:v>
                </c:pt>
                <c:pt idx="59">
                  <c:v>4.37113062194567</c:v>
                </c:pt>
                <c:pt idx="60">
                  <c:v>4.3373107206554904</c:v>
                </c:pt>
                <c:pt idx="61">
                  <c:v>4.3533094044596599</c:v>
                </c:pt>
                <c:pt idx="62">
                  <c:v>4.3926488605217502</c:v>
                </c:pt>
                <c:pt idx="63">
                  <c:v>4.3059766507292601</c:v>
                </c:pt>
                <c:pt idx="64">
                  <c:v>4.16</c:v>
                </c:pt>
                <c:pt idx="65">
                  <c:v>4.13</c:v>
                </c:pt>
                <c:pt idx="66">
                  <c:v>4.13</c:v>
                </c:pt>
                <c:pt idx="67">
                  <c:v>4.17</c:v>
                </c:pt>
                <c:pt idx="68">
                  <c:v>4.17</c:v>
                </c:pt>
                <c:pt idx="69">
                  <c:v>4.1100000000000003</c:v>
                </c:pt>
                <c:pt idx="70">
                  <c:v>4.1500000000000004</c:v>
                </c:pt>
                <c:pt idx="71">
                  <c:v>4.26</c:v>
                </c:pt>
                <c:pt idx="72">
                  <c:v>4.33</c:v>
                </c:pt>
                <c:pt idx="73">
                  <c:v>4.32</c:v>
                </c:pt>
                <c:pt idx="74">
                  <c:v>4.29</c:v>
                </c:pt>
                <c:pt idx="75">
                  <c:v>4.37</c:v>
                </c:pt>
                <c:pt idx="76">
                  <c:v>4.3499999999999996</c:v>
                </c:pt>
                <c:pt idx="77">
                  <c:v>4.3</c:v>
                </c:pt>
                <c:pt idx="78">
                  <c:v>4.3499999999999996</c:v>
                </c:pt>
                <c:pt idx="79">
                  <c:v>4.2699999999999996</c:v>
                </c:pt>
                <c:pt idx="80">
                  <c:v>4.3099999999999996</c:v>
                </c:pt>
                <c:pt idx="81">
                  <c:v>4.34</c:v>
                </c:pt>
                <c:pt idx="82">
                  <c:v>4.34</c:v>
                </c:pt>
                <c:pt idx="83">
                  <c:v>4.38</c:v>
                </c:pt>
                <c:pt idx="84">
                  <c:v>4.43</c:v>
                </c:pt>
                <c:pt idx="85">
                  <c:v>4.5199999999999996</c:v>
                </c:pt>
                <c:pt idx="86">
                  <c:v>4.53</c:v>
                </c:pt>
                <c:pt idx="87">
                  <c:v>4.53</c:v>
                </c:pt>
                <c:pt idx="88">
                  <c:v>4.51</c:v>
                </c:pt>
                <c:pt idx="89">
                  <c:v>4.45</c:v>
                </c:pt>
                <c:pt idx="90">
                  <c:v>4.46</c:v>
                </c:pt>
                <c:pt idx="91">
                  <c:v>4.49</c:v>
                </c:pt>
                <c:pt idx="92">
                  <c:v>4.37</c:v>
                </c:pt>
                <c:pt idx="93">
                  <c:v>4.3899999999999997</c:v>
                </c:pt>
                <c:pt idx="94">
                  <c:v>4.3600000000000003</c:v>
                </c:pt>
                <c:pt idx="95">
                  <c:v>4.3600000000000003</c:v>
                </c:pt>
                <c:pt idx="96">
                  <c:v>4.32</c:v>
                </c:pt>
                <c:pt idx="97">
                  <c:v>4.3</c:v>
                </c:pt>
                <c:pt idx="98">
                  <c:v>4.3</c:v>
                </c:pt>
                <c:pt idx="99">
                  <c:v>4.25</c:v>
                </c:pt>
                <c:pt idx="100">
                  <c:v>4.1399999999999997</c:v>
                </c:pt>
                <c:pt idx="101">
                  <c:v>3.94</c:v>
                </c:pt>
                <c:pt idx="102">
                  <c:v>3.86</c:v>
                </c:pt>
                <c:pt idx="103">
                  <c:v>3.67</c:v>
                </c:pt>
                <c:pt idx="104">
                  <c:v>3.58</c:v>
                </c:pt>
                <c:pt idx="105">
                  <c:v>3.57</c:v>
                </c:pt>
                <c:pt idx="106">
                  <c:v>3.65</c:v>
                </c:pt>
                <c:pt idx="107">
                  <c:v>3.73</c:v>
                </c:pt>
                <c:pt idx="108">
                  <c:v>3.75</c:v>
                </c:pt>
                <c:pt idx="109">
                  <c:v>3.73</c:v>
                </c:pt>
                <c:pt idx="110">
                  <c:v>3.67</c:v>
                </c:pt>
                <c:pt idx="111">
                  <c:v>3.6</c:v>
                </c:pt>
                <c:pt idx="112">
                  <c:v>3.61</c:v>
                </c:pt>
                <c:pt idx="113">
                  <c:v>3.66</c:v>
                </c:pt>
                <c:pt idx="114">
                  <c:v>3.67</c:v>
                </c:pt>
              </c:numCache>
            </c:numRef>
          </c:val>
          <c:smooth val="0"/>
        </c:ser>
        <c:dLbls>
          <c:showLegendKey val="0"/>
          <c:showVal val="0"/>
          <c:showCatName val="0"/>
          <c:showSerName val="0"/>
          <c:showPercent val="0"/>
          <c:showBubbleSize val="0"/>
        </c:dLbls>
        <c:marker val="1"/>
        <c:smooth val="0"/>
        <c:axId val="228752384"/>
        <c:axId val="228762368"/>
      </c:lineChart>
      <c:dateAx>
        <c:axId val="228752384"/>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228762368"/>
        <c:crosses val="autoZero"/>
        <c:auto val="1"/>
        <c:lblOffset val="100"/>
        <c:baseTimeUnit val="months"/>
        <c:majorUnit val="4"/>
        <c:majorTimeUnit val="months"/>
        <c:minorUnit val="1"/>
        <c:minorTimeUnit val="months"/>
      </c:dateAx>
      <c:valAx>
        <c:axId val="228762368"/>
        <c:scaling>
          <c:orientation val="minMax"/>
          <c:max val="8"/>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8752384"/>
        <c:crosses val="autoZero"/>
        <c:crossBetween val="midCat"/>
        <c:majorUnit val="2"/>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'Base original'!$AP$3</c:f>
              <c:strCache>
                <c:ptCount val="1"/>
                <c:pt idx="0">
                  <c:v>captación</c:v>
                </c:pt>
              </c:strCache>
            </c:strRef>
          </c:tx>
          <c:spPr>
            <a:ln w="19050">
              <a:solidFill>
                <a:srgbClr val="0070C0"/>
              </a:solidFill>
              <a:prstDash val="dash"/>
            </a:ln>
          </c:spPr>
          <c:marker>
            <c:symbol val="none"/>
          </c:marker>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original'!$AP$11:$AP$201</c:f>
              <c:numCache>
                <c:formatCode>0.0</c:formatCode>
                <c:ptCount val="191"/>
                <c:pt idx="0">
                  <c:v>4.92</c:v>
                </c:pt>
                <c:pt idx="1">
                  <c:v>4.5599999999999996</c:v>
                </c:pt>
                <c:pt idx="2">
                  <c:v>4.68</c:v>
                </c:pt>
                <c:pt idx="3">
                  <c:v>4.8</c:v>
                </c:pt>
                <c:pt idx="4">
                  <c:v>4.92</c:v>
                </c:pt>
                <c:pt idx="5">
                  <c:v>5.04</c:v>
                </c:pt>
                <c:pt idx="6">
                  <c:v>5.04</c:v>
                </c:pt>
                <c:pt idx="7">
                  <c:v>5.16</c:v>
                </c:pt>
                <c:pt idx="8">
                  <c:v>5.16</c:v>
                </c:pt>
                <c:pt idx="9">
                  <c:v>5.16</c:v>
                </c:pt>
                <c:pt idx="10">
                  <c:v>5.16</c:v>
                </c:pt>
                <c:pt idx="11">
                  <c:v>5.28</c:v>
                </c:pt>
                <c:pt idx="12">
                  <c:v>5.04</c:v>
                </c:pt>
                <c:pt idx="13">
                  <c:v>5.04</c:v>
                </c:pt>
                <c:pt idx="14">
                  <c:v>5.04</c:v>
                </c:pt>
                <c:pt idx="15">
                  <c:v>5.04</c:v>
                </c:pt>
                <c:pt idx="16">
                  <c:v>5.04</c:v>
                </c:pt>
                <c:pt idx="17">
                  <c:v>5.4</c:v>
                </c:pt>
                <c:pt idx="18">
                  <c:v>5.4</c:v>
                </c:pt>
                <c:pt idx="19">
                  <c:v>5.52</c:v>
                </c:pt>
                <c:pt idx="20">
                  <c:v>5.88</c:v>
                </c:pt>
                <c:pt idx="21">
                  <c:v>5.88</c:v>
                </c:pt>
                <c:pt idx="22">
                  <c:v>5.88</c:v>
                </c:pt>
                <c:pt idx="23">
                  <c:v>6.48</c:v>
                </c:pt>
                <c:pt idx="24">
                  <c:v>6.36</c:v>
                </c:pt>
                <c:pt idx="25">
                  <c:v>6.24</c:v>
                </c:pt>
                <c:pt idx="26">
                  <c:v>6.48</c:v>
                </c:pt>
                <c:pt idx="27">
                  <c:v>6.48</c:v>
                </c:pt>
                <c:pt idx="28">
                  <c:v>6.6</c:v>
                </c:pt>
                <c:pt idx="29">
                  <c:v>6.72</c:v>
                </c:pt>
                <c:pt idx="30">
                  <c:v>6.84</c:v>
                </c:pt>
                <c:pt idx="31">
                  <c:v>7.44</c:v>
                </c:pt>
                <c:pt idx="32">
                  <c:v>8.4</c:v>
                </c:pt>
                <c:pt idx="33">
                  <c:v>9</c:v>
                </c:pt>
                <c:pt idx="34">
                  <c:v>8.0399999999999991</c:v>
                </c:pt>
                <c:pt idx="35">
                  <c:v>8.2799999999999994</c:v>
                </c:pt>
                <c:pt idx="36">
                  <c:v>7.08</c:v>
                </c:pt>
                <c:pt idx="37">
                  <c:v>5.16</c:v>
                </c:pt>
                <c:pt idx="38">
                  <c:v>2.88</c:v>
                </c:pt>
                <c:pt idx="39">
                  <c:v>2.2799999999999998</c:v>
                </c:pt>
                <c:pt idx="40">
                  <c:v>1.56</c:v>
                </c:pt>
                <c:pt idx="41">
                  <c:v>1.32</c:v>
                </c:pt>
                <c:pt idx="42">
                  <c:v>0.84</c:v>
                </c:pt>
                <c:pt idx="43">
                  <c:v>0.48</c:v>
                </c:pt>
                <c:pt idx="44">
                  <c:v>0.6</c:v>
                </c:pt>
                <c:pt idx="45">
                  <c:v>0.6</c:v>
                </c:pt>
                <c:pt idx="46">
                  <c:v>0.6</c:v>
                </c:pt>
                <c:pt idx="47">
                  <c:v>0.72</c:v>
                </c:pt>
                <c:pt idx="48">
                  <c:v>0.6</c:v>
                </c:pt>
                <c:pt idx="49">
                  <c:v>0.6</c:v>
                </c:pt>
                <c:pt idx="50">
                  <c:v>0.6</c:v>
                </c:pt>
                <c:pt idx="51">
                  <c:v>0.6</c:v>
                </c:pt>
                <c:pt idx="52">
                  <c:v>0.72</c:v>
                </c:pt>
                <c:pt idx="53">
                  <c:v>0.96</c:v>
                </c:pt>
                <c:pt idx="54">
                  <c:v>1.68</c:v>
                </c:pt>
                <c:pt idx="55">
                  <c:v>2.64</c:v>
                </c:pt>
                <c:pt idx="56">
                  <c:v>3</c:v>
                </c:pt>
                <c:pt idx="57">
                  <c:v>3.24</c:v>
                </c:pt>
                <c:pt idx="58">
                  <c:v>3.36</c:v>
                </c:pt>
                <c:pt idx="59">
                  <c:v>3.72</c:v>
                </c:pt>
                <c:pt idx="60">
                  <c:v>3.72</c:v>
                </c:pt>
                <c:pt idx="61">
                  <c:v>3.84</c:v>
                </c:pt>
                <c:pt idx="62">
                  <c:v>4.2</c:v>
                </c:pt>
                <c:pt idx="63">
                  <c:v>4.68</c:v>
                </c:pt>
                <c:pt idx="64">
                  <c:v>5.4</c:v>
                </c:pt>
                <c:pt idx="65">
                  <c:v>5.64</c:v>
                </c:pt>
                <c:pt idx="66">
                  <c:v>5.76</c:v>
                </c:pt>
                <c:pt idx="67">
                  <c:v>5.64</c:v>
                </c:pt>
                <c:pt idx="68">
                  <c:v>5.52</c:v>
                </c:pt>
                <c:pt idx="69">
                  <c:v>5.52</c:v>
                </c:pt>
                <c:pt idx="70">
                  <c:v>5.76</c:v>
                </c:pt>
                <c:pt idx="71">
                  <c:v>6.24</c:v>
                </c:pt>
                <c:pt idx="72">
                  <c:v>5.52</c:v>
                </c:pt>
                <c:pt idx="73">
                  <c:v>5.28</c:v>
                </c:pt>
                <c:pt idx="74">
                  <c:v>5.64</c:v>
                </c:pt>
                <c:pt idx="75">
                  <c:v>5.76</c:v>
                </c:pt>
                <c:pt idx="76">
                  <c:v>5.76</c:v>
                </c:pt>
                <c:pt idx="77">
                  <c:v>5.76</c:v>
                </c:pt>
                <c:pt idx="78">
                  <c:v>5.52</c:v>
                </c:pt>
                <c:pt idx="79">
                  <c:v>5.52</c:v>
                </c:pt>
                <c:pt idx="80">
                  <c:v>5.64</c:v>
                </c:pt>
                <c:pt idx="81">
                  <c:v>5.76</c:v>
                </c:pt>
                <c:pt idx="82">
                  <c:v>5.64</c:v>
                </c:pt>
                <c:pt idx="83">
                  <c:v>5.88</c:v>
                </c:pt>
                <c:pt idx="84">
                  <c:v>5.52</c:v>
                </c:pt>
                <c:pt idx="85">
                  <c:v>5.28</c:v>
                </c:pt>
                <c:pt idx="86">
                  <c:v>5.28</c:v>
                </c:pt>
                <c:pt idx="87">
                  <c:v>4.92</c:v>
                </c:pt>
                <c:pt idx="88">
                  <c:v>4.8</c:v>
                </c:pt>
                <c:pt idx="89">
                  <c:v>5.04</c:v>
                </c:pt>
                <c:pt idx="90">
                  <c:v>5.16</c:v>
                </c:pt>
                <c:pt idx="91">
                  <c:v>5.16</c:v>
                </c:pt>
                <c:pt idx="92">
                  <c:v>5.16</c:v>
                </c:pt>
                <c:pt idx="93">
                  <c:v>5.04</c:v>
                </c:pt>
                <c:pt idx="94">
                  <c:v>4.68</c:v>
                </c:pt>
                <c:pt idx="95">
                  <c:v>4.5599999999999996</c:v>
                </c:pt>
                <c:pt idx="96">
                  <c:v>4.4400000000000004</c:v>
                </c:pt>
                <c:pt idx="97">
                  <c:v>4.2</c:v>
                </c:pt>
                <c:pt idx="98">
                  <c:v>4.08</c:v>
                </c:pt>
                <c:pt idx="99">
                  <c:v>3.96</c:v>
                </c:pt>
                <c:pt idx="100">
                  <c:v>3.96</c:v>
                </c:pt>
                <c:pt idx="101">
                  <c:v>3.96</c:v>
                </c:pt>
                <c:pt idx="102">
                  <c:v>3.96</c:v>
                </c:pt>
                <c:pt idx="103">
                  <c:v>3.6</c:v>
                </c:pt>
                <c:pt idx="104">
                  <c:v>3.48</c:v>
                </c:pt>
                <c:pt idx="105">
                  <c:v>3.6</c:v>
                </c:pt>
                <c:pt idx="106">
                  <c:v>3.48</c:v>
                </c:pt>
                <c:pt idx="107">
                  <c:v>3.48</c:v>
                </c:pt>
                <c:pt idx="108">
                  <c:v>3.36</c:v>
                </c:pt>
                <c:pt idx="109">
                  <c:v>3.24</c:v>
                </c:pt>
                <c:pt idx="110">
                  <c:v>3.36</c:v>
                </c:pt>
                <c:pt idx="111">
                  <c:v>3.36</c:v>
                </c:pt>
                <c:pt idx="112">
                  <c:v>3.4799999999999995</c:v>
                </c:pt>
                <c:pt idx="113">
                  <c:v>3.4799999999999995</c:v>
                </c:pt>
                <c:pt idx="114">
                  <c:v>3.4799999999999995</c:v>
                </c:pt>
              </c:numCache>
            </c:numRef>
          </c:val>
          <c:smooth val="0"/>
        </c:ser>
        <c:ser>
          <c:idx val="1"/>
          <c:order val="1"/>
          <c:tx>
            <c:strRef>
              <c:f>'Base original'!$AQ$3</c:f>
              <c:strCache>
                <c:ptCount val="1"/>
                <c:pt idx="0">
                  <c:v>colocación</c:v>
                </c:pt>
              </c:strCache>
            </c:strRef>
          </c:tx>
          <c:spPr>
            <a:ln w="19050">
              <a:solidFill>
                <a:srgbClr val="FF5050"/>
              </a:solidFill>
            </a:ln>
          </c:spPr>
          <c:marker>
            <c:symbol val="none"/>
          </c:marker>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original'!$AQ$11:$AQ$201</c:f>
              <c:numCache>
                <c:formatCode>0.0</c:formatCode>
                <c:ptCount val="191"/>
                <c:pt idx="0">
                  <c:v>7.56</c:v>
                </c:pt>
                <c:pt idx="1">
                  <c:v>7.56</c:v>
                </c:pt>
                <c:pt idx="2">
                  <c:v>7.32</c:v>
                </c:pt>
                <c:pt idx="3">
                  <c:v>7.44</c:v>
                </c:pt>
                <c:pt idx="4">
                  <c:v>7.44</c:v>
                </c:pt>
                <c:pt idx="5">
                  <c:v>7.56</c:v>
                </c:pt>
                <c:pt idx="6">
                  <c:v>7.8</c:v>
                </c:pt>
                <c:pt idx="7">
                  <c:v>8.16</c:v>
                </c:pt>
                <c:pt idx="8">
                  <c:v>8.16</c:v>
                </c:pt>
                <c:pt idx="9">
                  <c:v>8.0399999999999991</c:v>
                </c:pt>
                <c:pt idx="10">
                  <c:v>7.92</c:v>
                </c:pt>
                <c:pt idx="11">
                  <c:v>7.68</c:v>
                </c:pt>
                <c:pt idx="12">
                  <c:v>7.44</c:v>
                </c:pt>
                <c:pt idx="13">
                  <c:v>8.0399999999999991</c:v>
                </c:pt>
                <c:pt idx="14">
                  <c:v>7.8</c:v>
                </c:pt>
                <c:pt idx="15">
                  <c:v>7.8</c:v>
                </c:pt>
                <c:pt idx="16">
                  <c:v>7.92</c:v>
                </c:pt>
                <c:pt idx="17">
                  <c:v>7.44</c:v>
                </c:pt>
                <c:pt idx="18">
                  <c:v>7.56</c:v>
                </c:pt>
                <c:pt idx="19">
                  <c:v>7.68</c:v>
                </c:pt>
                <c:pt idx="20">
                  <c:v>8.4</c:v>
                </c:pt>
                <c:pt idx="21">
                  <c:v>9.7200000000000006</c:v>
                </c:pt>
                <c:pt idx="22">
                  <c:v>10.44</c:v>
                </c:pt>
                <c:pt idx="23">
                  <c:v>9.84</c:v>
                </c:pt>
                <c:pt idx="24">
                  <c:v>10.68</c:v>
                </c:pt>
                <c:pt idx="25">
                  <c:v>10.68</c:v>
                </c:pt>
                <c:pt idx="26">
                  <c:v>10.68</c:v>
                </c:pt>
                <c:pt idx="27">
                  <c:v>10.92</c:v>
                </c:pt>
                <c:pt idx="28">
                  <c:v>10.92</c:v>
                </c:pt>
                <c:pt idx="29">
                  <c:v>11.28</c:v>
                </c:pt>
                <c:pt idx="30">
                  <c:v>10.56</c:v>
                </c:pt>
                <c:pt idx="31">
                  <c:v>11.64</c:v>
                </c:pt>
                <c:pt idx="32">
                  <c:v>12.48</c:v>
                </c:pt>
                <c:pt idx="33">
                  <c:v>16.559999999999999</c:v>
                </c:pt>
                <c:pt idx="34">
                  <c:v>17.04</c:v>
                </c:pt>
                <c:pt idx="35">
                  <c:v>16.440000000000001</c:v>
                </c:pt>
                <c:pt idx="36">
                  <c:v>14.04</c:v>
                </c:pt>
                <c:pt idx="37">
                  <c:v>12.96</c:v>
                </c:pt>
                <c:pt idx="38">
                  <c:v>10.08</c:v>
                </c:pt>
                <c:pt idx="39">
                  <c:v>9.48</c:v>
                </c:pt>
                <c:pt idx="40">
                  <c:v>7.08</c:v>
                </c:pt>
                <c:pt idx="41">
                  <c:v>5.88</c:v>
                </c:pt>
                <c:pt idx="42">
                  <c:v>5.04</c:v>
                </c:pt>
                <c:pt idx="43">
                  <c:v>4.2</c:v>
                </c:pt>
                <c:pt idx="44">
                  <c:v>3.84</c:v>
                </c:pt>
                <c:pt idx="45">
                  <c:v>3.72</c:v>
                </c:pt>
                <c:pt idx="46">
                  <c:v>3.72</c:v>
                </c:pt>
                <c:pt idx="47">
                  <c:v>3.48</c:v>
                </c:pt>
                <c:pt idx="48">
                  <c:v>3.96</c:v>
                </c:pt>
                <c:pt idx="49">
                  <c:v>4.08</c:v>
                </c:pt>
                <c:pt idx="50">
                  <c:v>3.96</c:v>
                </c:pt>
                <c:pt idx="51">
                  <c:v>3.72</c:v>
                </c:pt>
                <c:pt idx="52">
                  <c:v>3.84</c:v>
                </c:pt>
                <c:pt idx="53">
                  <c:v>3.6</c:v>
                </c:pt>
                <c:pt idx="54">
                  <c:v>3.96</c:v>
                </c:pt>
                <c:pt idx="55">
                  <c:v>5.04</c:v>
                </c:pt>
                <c:pt idx="56">
                  <c:v>5.76</c:v>
                </c:pt>
                <c:pt idx="57">
                  <c:v>5.76</c:v>
                </c:pt>
                <c:pt idx="58">
                  <c:v>5.76</c:v>
                </c:pt>
                <c:pt idx="59">
                  <c:v>6.36</c:v>
                </c:pt>
                <c:pt idx="60">
                  <c:v>6.72</c:v>
                </c:pt>
                <c:pt idx="61">
                  <c:v>7.44</c:v>
                </c:pt>
                <c:pt idx="62">
                  <c:v>7.2</c:v>
                </c:pt>
                <c:pt idx="63">
                  <c:v>7.44</c:v>
                </c:pt>
                <c:pt idx="64">
                  <c:v>7.8</c:v>
                </c:pt>
                <c:pt idx="65">
                  <c:v>9</c:v>
                </c:pt>
                <c:pt idx="66">
                  <c:v>9</c:v>
                </c:pt>
                <c:pt idx="67">
                  <c:v>9.84</c:v>
                </c:pt>
                <c:pt idx="68">
                  <c:v>9.7200000000000006</c:v>
                </c:pt>
                <c:pt idx="69">
                  <c:v>9.7200000000000006</c:v>
                </c:pt>
                <c:pt idx="70">
                  <c:v>9.9600000000000009</c:v>
                </c:pt>
                <c:pt idx="71">
                  <c:v>10.199999999999999</c:v>
                </c:pt>
                <c:pt idx="72">
                  <c:v>9.84</c:v>
                </c:pt>
                <c:pt idx="73">
                  <c:v>9.48</c:v>
                </c:pt>
                <c:pt idx="74">
                  <c:v>9.7200000000000006</c:v>
                </c:pt>
                <c:pt idx="75">
                  <c:v>10.56</c:v>
                </c:pt>
                <c:pt idx="76">
                  <c:v>10.199999999999999</c:v>
                </c:pt>
                <c:pt idx="77">
                  <c:v>10.44</c:v>
                </c:pt>
                <c:pt idx="78">
                  <c:v>8.64</c:v>
                </c:pt>
                <c:pt idx="79">
                  <c:v>9.7200000000000006</c:v>
                </c:pt>
                <c:pt idx="80">
                  <c:v>9.36</c:v>
                </c:pt>
                <c:pt idx="81">
                  <c:v>9.36</c:v>
                </c:pt>
                <c:pt idx="82">
                  <c:v>8.8800000000000008</c:v>
                </c:pt>
                <c:pt idx="83">
                  <c:v>9.24</c:v>
                </c:pt>
                <c:pt idx="84">
                  <c:v>8.76</c:v>
                </c:pt>
                <c:pt idx="85">
                  <c:v>9.6</c:v>
                </c:pt>
                <c:pt idx="86">
                  <c:v>9</c:v>
                </c:pt>
                <c:pt idx="87">
                  <c:v>9.1199999999999992</c:v>
                </c:pt>
                <c:pt idx="88">
                  <c:v>9.24</c:v>
                </c:pt>
                <c:pt idx="89">
                  <c:v>9</c:v>
                </c:pt>
                <c:pt idx="90">
                  <c:v>9</c:v>
                </c:pt>
                <c:pt idx="91">
                  <c:v>8.64</c:v>
                </c:pt>
                <c:pt idx="92">
                  <c:v>8.8800000000000008</c:v>
                </c:pt>
                <c:pt idx="93">
                  <c:v>8.4</c:v>
                </c:pt>
                <c:pt idx="94">
                  <c:v>8.4</c:v>
                </c:pt>
                <c:pt idx="95">
                  <c:v>8.64</c:v>
                </c:pt>
                <c:pt idx="96">
                  <c:v>8.16</c:v>
                </c:pt>
                <c:pt idx="97">
                  <c:v>8.8800000000000008</c:v>
                </c:pt>
                <c:pt idx="98">
                  <c:v>8.0399999999999991</c:v>
                </c:pt>
                <c:pt idx="99">
                  <c:v>8.2799999999999994</c:v>
                </c:pt>
                <c:pt idx="100">
                  <c:v>7.68</c:v>
                </c:pt>
                <c:pt idx="101">
                  <c:v>8.52</c:v>
                </c:pt>
                <c:pt idx="102">
                  <c:v>8.16</c:v>
                </c:pt>
                <c:pt idx="103">
                  <c:v>7.8</c:v>
                </c:pt>
                <c:pt idx="104">
                  <c:v>7.44</c:v>
                </c:pt>
                <c:pt idx="105">
                  <c:v>7.44</c:v>
                </c:pt>
                <c:pt idx="106">
                  <c:v>6.96</c:v>
                </c:pt>
                <c:pt idx="107">
                  <c:v>6.96</c:v>
                </c:pt>
                <c:pt idx="108">
                  <c:v>6.24</c:v>
                </c:pt>
                <c:pt idx="109">
                  <c:v>5.16</c:v>
                </c:pt>
                <c:pt idx="110">
                  <c:v>5.28</c:v>
                </c:pt>
                <c:pt idx="111">
                  <c:v>5.28</c:v>
                </c:pt>
                <c:pt idx="112">
                  <c:v>5.16</c:v>
                </c:pt>
                <c:pt idx="113">
                  <c:v>5.4</c:v>
                </c:pt>
                <c:pt idx="114">
                  <c:v>5.28</c:v>
                </c:pt>
              </c:numCache>
            </c:numRef>
          </c:val>
          <c:smooth val="0"/>
        </c:ser>
        <c:dLbls>
          <c:showLegendKey val="0"/>
          <c:showVal val="0"/>
          <c:showCatName val="0"/>
          <c:showSerName val="0"/>
          <c:showPercent val="0"/>
          <c:showBubbleSize val="0"/>
        </c:dLbls>
        <c:marker val="1"/>
        <c:smooth val="0"/>
        <c:axId val="227486336"/>
        <c:axId val="227496320"/>
      </c:lineChart>
      <c:dateAx>
        <c:axId val="227486336"/>
        <c:scaling>
          <c:orientation val="minMax"/>
          <c:max val="42186"/>
          <c:min val="41456"/>
        </c:scaling>
        <c:delete val="0"/>
        <c:axPos val="b"/>
        <c:numFmt formatCode="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496320"/>
        <c:crosses val="autoZero"/>
        <c:auto val="1"/>
        <c:lblOffset val="100"/>
        <c:baseTimeUnit val="months"/>
        <c:majorUnit val="4"/>
        <c:majorTimeUnit val="months"/>
        <c:minorUnit val="4"/>
        <c:minorTimeUnit val="months"/>
      </c:dateAx>
      <c:valAx>
        <c:axId val="227496320"/>
        <c:scaling>
          <c:orientation val="minMax"/>
          <c:max val="16"/>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486336"/>
        <c:crosses val="autoZero"/>
        <c:crossBetween val="midCat"/>
        <c:majorUnit val="4"/>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'Base original'!$AP$3</c:f>
              <c:strCache>
                <c:ptCount val="1"/>
                <c:pt idx="0">
                  <c:v>captación</c:v>
                </c:pt>
              </c:strCache>
            </c:strRef>
          </c:tx>
          <c:spPr>
            <a:ln w="19050">
              <a:solidFill>
                <a:srgbClr val="0070C0"/>
              </a:solidFill>
              <a:prstDash val="dash"/>
            </a:ln>
          </c:spPr>
          <c:marker>
            <c:symbol val="none"/>
          </c:marker>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original'!$AR$11:$AR$201</c:f>
              <c:numCache>
                <c:formatCode>0.0</c:formatCode>
                <c:ptCount val="191"/>
                <c:pt idx="0">
                  <c:v>5.52</c:v>
                </c:pt>
                <c:pt idx="1">
                  <c:v>5.16</c:v>
                </c:pt>
                <c:pt idx="2">
                  <c:v>5.28</c:v>
                </c:pt>
                <c:pt idx="3">
                  <c:v>5.52</c:v>
                </c:pt>
                <c:pt idx="4">
                  <c:v>5.52</c:v>
                </c:pt>
                <c:pt idx="5">
                  <c:v>5.4</c:v>
                </c:pt>
                <c:pt idx="6">
                  <c:v>5.52</c:v>
                </c:pt>
                <c:pt idx="7">
                  <c:v>5.52</c:v>
                </c:pt>
                <c:pt idx="8">
                  <c:v>5.52</c:v>
                </c:pt>
                <c:pt idx="9">
                  <c:v>5.52</c:v>
                </c:pt>
                <c:pt idx="10">
                  <c:v>5.52</c:v>
                </c:pt>
                <c:pt idx="11">
                  <c:v>5.64</c:v>
                </c:pt>
                <c:pt idx="12">
                  <c:v>5.4</c:v>
                </c:pt>
                <c:pt idx="13">
                  <c:v>5.4</c:v>
                </c:pt>
                <c:pt idx="14">
                  <c:v>5.28</c:v>
                </c:pt>
                <c:pt idx="15">
                  <c:v>5.4</c:v>
                </c:pt>
                <c:pt idx="16">
                  <c:v>5.64</c:v>
                </c:pt>
                <c:pt idx="17">
                  <c:v>5.52</c:v>
                </c:pt>
                <c:pt idx="18">
                  <c:v>5.76</c:v>
                </c:pt>
                <c:pt idx="19">
                  <c:v>6.12</c:v>
                </c:pt>
                <c:pt idx="20">
                  <c:v>6.36</c:v>
                </c:pt>
                <c:pt idx="21">
                  <c:v>6.36</c:v>
                </c:pt>
                <c:pt idx="22">
                  <c:v>6.36</c:v>
                </c:pt>
                <c:pt idx="23">
                  <c:v>6.96</c:v>
                </c:pt>
                <c:pt idx="24">
                  <c:v>6.6</c:v>
                </c:pt>
                <c:pt idx="25">
                  <c:v>6.6</c:v>
                </c:pt>
                <c:pt idx="26">
                  <c:v>6.96</c:v>
                </c:pt>
                <c:pt idx="27">
                  <c:v>6.96</c:v>
                </c:pt>
                <c:pt idx="28">
                  <c:v>6.96</c:v>
                </c:pt>
                <c:pt idx="29">
                  <c:v>7.32</c:v>
                </c:pt>
                <c:pt idx="30">
                  <c:v>7.56</c:v>
                </c:pt>
                <c:pt idx="31">
                  <c:v>8.0399999999999991</c:v>
                </c:pt>
                <c:pt idx="32">
                  <c:v>9.48</c:v>
                </c:pt>
                <c:pt idx="33">
                  <c:v>9.9600000000000009</c:v>
                </c:pt>
                <c:pt idx="34">
                  <c:v>8.8800000000000008</c:v>
                </c:pt>
                <c:pt idx="35">
                  <c:v>8.76</c:v>
                </c:pt>
                <c:pt idx="36">
                  <c:v>6.72</c:v>
                </c:pt>
                <c:pt idx="37">
                  <c:v>4.92</c:v>
                </c:pt>
                <c:pt idx="38">
                  <c:v>3.12</c:v>
                </c:pt>
                <c:pt idx="39">
                  <c:v>2.52</c:v>
                </c:pt>
                <c:pt idx="40">
                  <c:v>1.8</c:v>
                </c:pt>
                <c:pt idx="41">
                  <c:v>1.68</c:v>
                </c:pt>
                <c:pt idx="42">
                  <c:v>1.44</c:v>
                </c:pt>
                <c:pt idx="43">
                  <c:v>0.72</c:v>
                </c:pt>
                <c:pt idx="44">
                  <c:v>1.08</c:v>
                </c:pt>
                <c:pt idx="45">
                  <c:v>1.2</c:v>
                </c:pt>
                <c:pt idx="46">
                  <c:v>1.44</c:v>
                </c:pt>
                <c:pt idx="47">
                  <c:v>1.44</c:v>
                </c:pt>
                <c:pt idx="48">
                  <c:v>1.2</c:v>
                </c:pt>
                <c:pt idx="49">
                  <c:v>1.56</c:v>
                </c:pt>
                <c:pt idx="50">
                  <c:v>1.32</c:v>
                </c:pt>
                <c:pt idx="51">
                  <c:v>1.2</c:v>
                </c:pt>
                <c:pt idx="52">
                  <c:v>1.8</c:v>
                </c:pt>
                <c:pt idx="53">
                  <c:v>2.16</c:v>
                </c:pt>
                <c:pt idx="54">
                  <c:v>2.64</c:v>
                </c:pt>
                <c:pt idx="55">
                  <c:v>3.72</c:v>
                </c:pt>
                <c:pt idx="56">
                  <c:v>4.08</c:v>
                </c:pt>
                <c:pt idx="57">
                  <c:v>4.32</c:v>
                </c:pt>
                <c:pt idx="58">
                  <c:v>4.2</c:v>
                </c:pt>
                <c:pt idx="59">
                  <c:v>4.5599999999999996</c:v>
                </c:pt>
                <c:pt idx="60">
                  <c:v>4.4400000000000004</c:v>
                </c:pt>
                <c:pt idx="61">
                  <c:v>4.8</c:v>
                </c:pt>
                <c:pt idx="62">
                  <c:v>5.16</c:v>
                </c:pt>
                <c:pt idx="63">
                  <c:v>5.52</c:v>
                </c:pt>
                <c:pt idx="64">
                  <c:v>6</c:v>
                </c:pt>
                <c:pt idx="65">
                  <c:v>6</c:v>
                </c:pt>
                <c:pt idx="66">
                  <c:v>6.12</c:v>
                </c:pt>
                <c:pt idx="67">
                  <c:v>5.88</c:v>
                </c:pt>
                <c:pt idx="68">
                  <c:v>5.64</c:v>
                </c:pt>
                <c:pt idx="69">
                  <c:v>5.76</c:v>
                </c:pt>
                <c:pt idx="70">
                  <c:v>5.88</c:v>
                </c:pt>
                <c:pt idx="71">
                  <c:v>6.12</c:v>
                </c:pt>
                <c:pt idx="72">
                  <c:v>5.52</c:v>
                </c:pt>
                <c:pt idx="73">
                  <c:v>5.52</c:v>
                </c:pt>
                <c:pt idx="74">
                  <c:v>6</c:v>
                </c:pt>
                <c:pt idx="75">
                  <c:v>6.12</c:v>
                </c:pt>
                <c:pt idx="76">
                  <c:v>6</c:v>
                </c:pt>
                <c:pt idx="77">
                  <c:v>6.12</c:v>
                </c:pt>
                <c:pt idx="78">
                  <c:v>5.76</c:v>
                </c:pt>
                <c:pt idx="79">
                  <c:v>5.52</c:v>
                </c:pt>
                <c:pt idx="80">
                  <c:v>5.88</c:v>
                </c:pt>
                <c:pt idx="81">
                  <c:v>6.12</c:v>
                </c:pt>
                <c:pt idx="82">
                  <c:v>6.12</c:v>
                </c:pt>
                <c:pt idx="83">
                  <c:v>6.12</c:v>
                </c:pt>
                <c:pt idx="84">
                  <c:v>5.52</c:v>
                </c:pt>
                <c:pt idx="85">
                  <c:v>5.4</c:v>
                </c:pt>
                <c:pt idx="86">
                  <c:v>5.4</c:v>
                </c:pt>
                <c:pt idx="87">
                  <c:v>5.04</c:v>
                </c:pt>
                <c:pt idx="88">
                  <c:v>5.04</c:v>
                </c:pt>
                <c:pt idx="89">
                  <c:v>5.16</c:v>
                </c:pt>
                <c:pt idx="90">
                  <c:v>5.28</c:v>
                </c:pt>
                <c:pt idx="91">
                  <c:v>5.28</c:v>
                </c:pt>
                <c:pt idx="92">
                  <c:v>5.4</c:v>
                </c:pt>
                <c:pt idx="93">
                  <c:v>5.28</c:v>
                </c:pt>
                <c:pt idx="94">
                  <c:v>4.8</c:v>
                </c:pt>
                <c:pt idx="95">
                  <c:v>4.8</c:v>
                </c:pt>
                <c:pt idx="96">
                  <c:v>4.5599999999999996</c:v>
                </c:pt>
                <c:pt idx="97">
                  <c:v>4.4400000000000004</c:v>
                </c:pt>
                <c:pt idx="98">
                  <c:v>4.08</c:v>
                </c:pt>
                <c:pt idx="99">
                  <c:v>3.96</c:v>
                </c:pt>
                <c:pt idx="100">
                  <c:v>4.08</c:v>
                </c:pt>
                <c:pt idx="101">
                  <c:v>4.2</c:v>
                </c:pt>
                <c:pt idx="102">
                  <c:v>3.96</c:v>
                </c:pt>
                <c:pt idx="103">
                  <c:v>3.6</c:v>
                </c:pt>
                <c:pt idx="104">
                  <c:v>3.36</c:v>
                </c:pt>
                <c:pt idx="105">
                  <c:v>3.48</c:v>
                </c:pt>
                <c:pt idx="106">
                  <c:v>3.6</c:v>
                </c:pt>
                <c:pt idx="107">
                  <c:v>3.6</c:v>
                </c:pt>
                <c:pt idx="108">
                  <c:v>3.24</c:v>
                </c:pt>
                <c:pt idx="109">
                  <c:v>3.24</c:v>
                </c:pt>
                <c:pt idx="110">
                  <c:v>3.48</c:v>
                </c:pt>
                <c:pt idx="111">
                  <c:v>3.6</c:v>
                </c:pt>
                <c:pt idx="112">
                  <c:v>3.7199999999999998</c:v>
                </c:pt>
                <c:pt idx="113">
                  <c:v>3.7199999999999998</c:v>
                </c:pt>
                <c:pt idx="114">
                  <c:v>3.7199999999999998</c:v>
                </c:pt>
              </c:numCache>
            </c:numRef>
          </c:val>
          <c:smooth val="0"/>
        </c:ser>
        <c:ser>
          <c:idx val="1"/>
          <c:order val="1"/>
          <c:tx>
            <c:strRef>
              <c:f>'Base original'!$AQ$3</c:f>
              <c:strCache>
                <c:ptCount val="1"/>
                <c:pt idx="0">
                  <c:v>colocación</c:v>
                </c:pt>
              </c:strCache>
            </c:strRef>
          </c:tx>
          <c:spPr>
            <a:ln w="19050">
              <a:solidFill>
                <a:srgbClr val="FF5050"/>
              </a:solidFill>
            </a:ln>
          </c:spPr>
          <c:marker>
            <c:symbol val="none"/>
          </c:marker>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original'!$AS$11:$AS$201</c:f>
              <c:numCache>
                <c:formatCode>0.0</c:formatCode>
                <c:ptCount val="191"/>
                <c:pt idx="0">
                  <c:v>14.76</c:v>
                </c:pt>
                <c:pt idx="1">
                  <c:v>15.48</c:v>
                </c:pt>
                <c:pt idx="2">
                  <c:v>14.64</c:v>
                </c:pt>
                <c:pt idx="3">
                  <c:v>14.52</c:v>
                </c:pt>
                <c:pt idx="4">
                  <c:v>15.12</c:v>
                </c:pt>
                <c:pt idx="5">
                  <c:v>14.28</c:v>
                </c:pt>
                <c:pt idx="6">
                  <c:v>13.92</c:v>
                </c:pt>
                <c:pt idx="7">
                  <c:v>14.16</c:v>
                </c:pt>
                <c:pt idx="8">
                  <c:v>14.4</c:v>
                </c:pt>
                <c:pt idx="9">
                  <c:v>14.16</c:v>
                </c:pt>
                <c:pt idx="10">
                  <c:v>14.4</c:v>
                </c:pt>
                <c:pt idx="11">
                  <c:v>13.44</c:v>
                </c:pt>
                <c:pt idx="12">
                  <c:v>13.56</c:v>
                </c:pt>
                <c:pt idx="13">
                  <c:v>14.16</c:v>
                </c:pt>
                <c:pt idx="14">
                  <c:v>14.16</c:v>
                </c:pt>
                <c:pt idx="15">
                  <c:v>13.08</c:v>
                </c:pt>
                <c:pt idx="16">
                  <c:v>13.44</c:v>
                </c:pt>
                <c:pt idx="17">
                  <c:v>12.84</c:v>
                </c:pt>
                <c:pt idx="18">
                  <c:v>13.08</c:v>
                </c:pt>
                <c:pt idx="19">
                  <c:v>12.84</c:v>
                </c:pt>
                <c:pt idx="20">
                  <c:v>14.04</c:v>
                </c:pt>
                <c:pt idx="21">
                  <c:v>14.4</c:v>
                </c:pt>
                <c:pt idx="22">
                  <c:v>14.04</c:v>
                </c:pt>
                <c:pt idx="23">
                  <c:v>13.32</c:v>
                </c:pt>
                <c:pt idx="24">
                  <c:v>14.04</c:v>
                </c:pt>
                <c:pt idx="25">
                  <c:v>13.8</c:v>
                </c:pt>
                <c:pt idx="26">
                  <c:v>14.16</c:v>
                </c:pt>
                <c:pt idx="27">
                  <c:v>14.64</c:v>
                </c:pt>
                <c:pt idx="28">
                  <c:v>13.68</c:v>
                </c:pt>
                <c:pt idx="29">
                  <c:v>14.28</c:v>
                </c:pt>
                <c:pt idx="30">
                  <c:v>15.36</c:v>
                </c:pt>
                <c:pt idx="31">
                  <c:v>15.24</c:v>
                </c:pt>
                <c:pt idx="32">
                  <c:v>16.440000000000001</c:v>
                </c:pt>
                <c:pt idx="33">
                  <c:v>17.16</c:v>
                </c:pt>
                <c:pt idx="34">
                  <c:v>16.68</c:v>
                </c:pt>
                <c:pt idx="35">
                  <c:v>16.920000000000002</c:v>
                </c:pt>
                <c:pt idx="36">
                  <c:v>19.559999999999999</c:v>
                </c:pt>
                <c:pt idx="37">
                  <c:v>15.12</c:v>
                </c:pt>
                <c:pt idx="38">
                  <c:v>14.88</c:v>
                </c:pt>
                <c:pt idx="39">
                  <c:v>13.08</c:v>
                </c:pt>
                <c:pt idx="40">
                  <c:v>12.12</c:v>
                </c:pt>
                <c:pt idx="41">
                  <c:v>14.16</c:v>
                </c:pt>
                <c:pt idx="42">
                  <c:v>11.4</c:v>
                </c:pt>
                <c:pt idx="43">
                  <c:v>10.56</c:v>
                </c:pt>
                <c:pt idx="44">
                  <c:v>11.4</c:v>
                </c:pt>
                <c:pt idx="45">
                  <c:v>11.64</c:v>
                </c:pt>
                <c:pt idx="46">
                  <c:v>11.28</c:v>
                </c:pt>
                <c:pt idx="47">
                  <c:v>9.84</c:v>
                </c:pt>
                <c:pt idx="48">
                  <c:v>11.88</c:v>
                </c:pt>
                <c:pt idx="49">
                  <c:v>13.8</c:v>
                </c:pt>
                <c:pt idx="50">
                  <c:v>11.52</c:v>
                </c:pt>
                <c:pt idx="51">
                  <c:v>11.28</c:v>
                </c:pt>
                <c:pt idx="52">
                  <c:v>12.48</c:v>
                </c:pt>
                <c:pt idx="53">
                  <c:v>10.44</c:v>
                </c:pt>
                <c:pt idx="54">
                  <c:v>12.12</c:v>
                </c:pt>
                <c:pt idx="55">
                  <c:v>12.96</c:v>
                </c:pt>
                <c:pt idx="56">
                  <c:v>11.28</c:v>
                </c:pt>
                <c:pt idx="57">
                  <c:v>11.16</c:v>
                </c:pt>
                <c:pt idx="58">
                  <c:v>11.16</c:v>
                </c:pt>
                <c:pt idx="59">
                  <c:v>11.04</c:v>
                </c:pt>
                <c:pt idx="60">
                  <c:v>11.4</c:v>
                </c:pt>
                <c:pt idx="61">
                  <c:v>12</c:v>
                </c:pt>
                <c:pt idx="62">
                  <c:v>13.08</c:v>
                </c:pt>
                <c:pt idx="63">
                  <c:v>12.84</c:v>
                </c:pt>
                <c:pt idx="64">
                  <c:v>12.48</c:v>
                </c:pt>
                <c:pt idx="65">
                  <c:v>12.36</c:v>
                </c:pt>
                <c:pt idx="66">
                  <c:v>12.96</c:v>
                </c:pt>
                <c:pt idx="67">
                  <c:v>12.36</c:v>
                </c:pt>
                <c:pt idx="68">
                  <c:v>13.08</c:v>
                </c:pt>
                <c:pt idx="69">
                  <c:v>13.2</c:v>
                </c:pt>
                <c:pt idx="70">
                  <c:v>12</c:v>
                </c:pt>
                <c:pt idx="71">
                  <c:v>11.4</c:v>
                </c:pt>
                <c:pt idx="72">
                  <c:v>11.4</c:v>
                </c:pt>
                <c:pt idx="73">
                  <c:v>12.6</c:v>
                </c:pt>
                <c:pt idx="74">
                  <c:v>13.08</c:v>
                </c:pt>
                <c:pt idx="75">
                  <c:v>14.4</c:v>
                </c:pt>
                <c:pt idx="76">
                  <c:v>14.04</c:v>
                </c:pt>
                <c:pt idx="77">
                  <c:v>13.56</c:v>
                </c:pt>
                <c:pt idx="78">
                  <c:v>14.04</c:v>
                </c:pt>
                <c:pt idx="79">
                  <c:v>14.52</c:v>
                </c:pt>
                <c:pt idx="80">
                  <c:v>13.68</c:v>
                </c:pt>
                <c:pt idx="81">
                  <c:v>13.68</c:v>
                </c:pt>
                <c:pt idx="82">
                  <c:v>14.16</c:v>
                </c:pt>
                <c:pt idx="83">
                  <c:v>12.96</c:v>
                </c:pt>
                <c:pt idx="84">
                  <c:v>12.72</c:v>
                </c:pt>
                <c:pt idx="85">
                  <c:v>14.16</c:v>
                </c:pt>
                <c:pt idx="86">
                  <c:v>14.16</c:v>
                </c:pt>
                <c:pt idx="87">
                  <c:v>13.8</c:v>
                </c:pt>
                <c:pt idx="88">
                  <c:v>13.2</c:v>
                </c:pt>
                <c:pt idx="89">
                  <c:v>13.32</c:v>
                </c:pt>
                <c:pt idx="90">
                  <c:v>13.08</c:v>
                </c:pt>
                <c:pt idx="91">
                  <c:v>12.6</c:v>
                </c:pt>
                <c:pt idx="92">
                  <c:v>12.6</c:v>
                </c:pt>
                <c:pt idx="93">
                  <c:v>14.04</c:v>
                </c:pt>
                <c:pt idx="94">
                  <c:v>13.08</c:v>
                </c:pt>
                <c:pt idx="95">
                  <c:v>11.76</c:v>
                </c:pt>
                <c:pt idx="96">
                  <c:v>12</c:v>
                </c:pt>
                <c:pt idx="97">
                  <c:v>12.12</c:v>
                </c:pt>
                <c:pt idx="98">
                  <c:v>12.24</c:v>
                </c:pt>
                <c:pt idx="99">
                  <c:v>12.48</c:v>
                </c:pt>
                <c:pt idx="100">
                  <c:v>12.24</c:v>
                </c:pt>
                <c:pt idx="101">
                  <c:v>10.44</c:v>
                </c:pt>
                <c:pt idx="102">
                  <c:v>11.4</c:v>
                </c:pt>
                <c:pt idx="103">
                  <c:v>10.44</c:v>
                </c:pt>
                <c:pt idx="104">
                  <c:v>9.36</c:v>
                </c:pt>
                <c:pt idx="105">
                  <c:v>9.1199999999999992</c:v>
                </c:pt>
                <c:pt idx="106">
                  <c:v>9.48</c:v>
                </c:pt>
                <c:pt idx="107">
                  <c:v>8.52</c:v>
                </c:pt>
                <c:pt idx="108">
                  <c:v>9.1199999999999992</c:v>
                </c:pt>
                <c:pt idx="109">
                  <c:v>10.199999999999999</c:v>
                </c:pt>
                <c:pt idx="110">
                  <c:v>9.84</c:v>
                </c:pt>
                <c:pt idx="111">
                  <c:v>10.08</c:v>
                </c:pt>
                <c:pt idx="112">
                  <c:v>9.9599999999999991</c:v>
                </c:pt>
                <c:pt idx="113">
                  <c:v>9.84</c:v>
                </c:pt>
                <c:pt idx="114">
                  <c:v>8.52</c:v>
                </c:pt>
              </c:numCache>
            </c:numRef>
          </c:val>
          <c:smooth val="0"/>
        </c:ser>
        <c:dLbls>
          <c:showLegendKey val="0"/>
          <c:showVal val="0"/>
          <c:showCatName val="0"/>
          <c:showSerName val="0"/>
          <c:showPercent val="0"/>
          <c:showBubbleSize val="0"/>
        </c:dLbls>
        <c:marker val="1"/>
        <c:smooth val="0"/>
        <c:axId val="227520896"/>
        <c:axId val="227522432"/>
      </c:lineChart>
      <c:dateAx>
        <c:axId val="227520896"/>
        <c:scaling>
          <c:orientation val="minMax"/>
          <c:max val="42186"/>
          <c:min val="41456"/>
        </c:scaling>
        <c:delete val="0"/>
        <c:axPos val="b"/>
        <c:numFmt formatCode="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522432"/>
        <c:crosses val="autoZero"/>
        <c:auto val="1"/>
        <c:lblOffset val="100"/>
        <c:baseTimeUnit val="months"/>
        <c:majorUnit val="4"/>
        <c:majorTimeUnit val="months"/>
        <c:minorUnit val="4"/>
        <c:minorTimeUnit val="months"/>
      </c:dateAx>
      <c:valAx>
        <c:axId val="227522432"/>
        <c:scaling>
          <c:orientation val="minMax"/>
          <c:max val="21"/>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520896"/>
        <c:crosses val="autoZero"/>
        <c:crossBetween val="midCat"/>
        <c:majorUnit val="5"/>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'Base original'!$AP$3</c:f>
              <c:strCache>
                <c:ptCount val="1"/>
                <c:pt idx="0">
                  <c:v>captación</c:v>
                </c:pt>
              </c:strCache>
            </c:strRef>
          </c:tx>
          <c:spPr>
            <a:ln w="19050">
              <a:solidFill>
                <a:srgbClr val="0070C0"/>
              </a:solidFill>
              <a:prstDash val="dash"/>
            </a:ln>
          </c:spPr>
          <c:marker>
            <c:symbol val="none"/>
          </c:marker>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original'!$AT$11:$AT$201</c:f>
              <c:numCache>
                <c:formatCode>0.0</c:formatCode>
                <c:ptCount val="191"/>
                <c:pt idx="0">
                  <c:v>6.24</c:v>
                </c:pt>
                <c:pt idx="1">
                  <c:v>6.36</c:v>
                </c:pt>
                <c:pt idx="2">
                  <c:v>6</c:v>
                </c:pt>
                <c:pt idx="3">
                  <c:v>6.12</c:v>
                </c:pt>
                <c:pt idx="4">
                  <c:v>6.12</c:v>
                </c:pt>
                <c:pt idx="5">
                  <c:v>6.12</c:v>
                </c:pt>
                <c:pt idx="6">
                  <c:v>6.12</c:v>
                </c:pt>
                <c:pt idx="7">
                  <c:v>6.12</c:v>
                </c:pt>
                <c:pt idx="8">
                  <c:v>6</c:v>
                </c:pt>
                <c:pt idx="9">
                  <c:v>5.88</c:v>
                </c:pt>
                <c:pt idx="10">
                  <c:v>5.76</c:v>
                </c:pt>
                <c:pt idx="11">
                  <c:v>5.88</c:v>
                </c:pt>
                <c:pt idx="12">
                  <c:v>5.64</c:v>
                </c:pt>
                <c:pt idx="13">
                  <c:v>5.64</c:v>
                </c:pt>
                <c:pt idx="14">
                  <c:v>5.52</c:v>
                </c:pt>
                <c:pt idx="15">
                  <c:v>5.64</c:v>
                </c:pt>
                <c:pt idx="16">
                  <c:v>5.76</c:v>
                </c:pt>
                <c:pt idx="17">
                  <c:v>6.36</c:v>
                </c:pt>
                <c:pt idx="18">
                  <c:v>6.36</c:v>
                </c:pt>
                <c:pt idx="19">
                  <c:v>6.6</c:v>
                </c:pt>
                <c:pt idx="20">
                  <c:v>6.72</c:v>
                </c:pt>
                <c:pt idx="21">
                  <c:v>6.84</c:v>
                </c:pt>
                <c:pt idx="22">
                  <c:v>6.84</c:v>
                </c:pt>
                <c:pt idx="23">
                  <c:v>7.08</c:v>
                </c:pt>
                <c:pt idx="24">
                  <c:v>7.32</c:v>
                </c:pt>
                <c:pt idx="25">
                  <c:v>7.08</c:v>
                </c:pt>
                <c:pt idx="26">
                  <c:v>7.32</c:v>
                </c:pt>
                <c:pt idx="27">
                  <c:v>7.32</c:v>
                </c:pt>
                <c:pt idx="28">
                  <c:v>7.32</c:v>
                </c:pt>
                <c:pt idx="29">
                  <c:v>7.68</c:v>
                </c:pt>
                <c:pt idx="30">
                  <c:v>8.64</c:v>
                </c:pt>
                <c:pt idx="31">
                  <c:v>8.64</c:v>
                </c:pt>
                <c:pt idx="32">
                  <c:v>9.6</c:v>
                </c:pt>
                <c:pt idx="33">
                  <c:v>9.84</c:v>
                </c:pt>
                <c:pt idx="34">
                  <c:v>9.24</c:v>
                </c:pt>
                <c:pt idx="35">
                  <c:v>8.52</c:v>
                </c:pt>
                <c:pt idx="36">
                  <c:v>6.6</c:v>
                </c:pt>
                <c:pt idx="37">
                  <c:v>4.68</c:v>
                </c:pt>
                <c:pt idx="38">
                  <c:v>3.24</c:v>
                </c:pt>
                <c:pt idx="39">
                  <c:v>2.88</c:v>
                </c:pt>
                <c:pt idx="40">
                  <c:v>2.52</c:v>
                </c:pt>
                <c:pt idx="41">
                  <c:v>2.76</c:v>
                </c:pt>
                <c:pt idx="42">
                  <c:v>1.8</c:v>
                </c:pt>
                <c:pt idx="43">
                  <c:v>1.44</c:v>
                </c:pt>
                <c:pt idx="44">
                  <c:v>2.16</c:v>
                </c:pt>
                <c:pt idx="45">
                  <c:v>2.52</c:v>
                </c:pt>
                <c:pt idx="46">
                  <c:v>2.88</c:v>
                </c:pt>
                <c:pt idx="47">
                  <c:v>2.52</c:v>
                </c:pt>
                <c:pt idx="48">
                  <c:v>2.2799999999999998</c:v>
                </c:pt>
                <c:pt idx="49">
                  <c:v>2.88</c:v>
                </c:pt>
                <c:pt idx="50">
                  <c:v>2.52</c:v>
                </c:pt>
                <c:pt idx="51">
                  <c:v>2.88</c:v>
                </c:pt>
                <c:pt idx="52">
                  <c:v>3.84</c:v>
                </c:pt>
                <c:pt idx="53">
                  <c:v>3.96</c:v>
                </c:pt>
                <c:pt idx="54">
                  <c:v>4.5599999999999996</c:v>
                </c:pt>
                <c:pt idx="55">
                  <c:v>5.4</c:v>
                </c:pt>
                <c:pt idx="56">
                  <c:v>5.52</c:v>
                </c:pt>
                <c:pt idx="57">
                  <c:v>5.4</c:v>
                </c:pt>
                <c:pt idx="58">
                  <c:v>5.28</c:v>
                </c:pt>
                <c:pt idx="59">
                  <c:v>5.52</c:v>
                </c:pt>
                <c:pt idx="60">
                  <c:v>5.64</c:v>
                </c:pt>
                <c:pt idx="61">
                  <c:v>5.4</c:v>
                </c:pt>
                <c:pt idx="62">
                  <c:v>6.72</c:v>
                </c:pt>
                <c:pt idx="63">
                  <c:v>6.36</c:v>
                </c:pt>
                <c:pt idx="64">
                  <c:v>6.48</c:v>
                </c:pt>
                <c:pt idx="65">
                  <c:v>5.76</c:v>
                </c:pt>
                <c:pt idx="66">
                  <c:v>6.6</c:v>
                </c:pt>
                <c:pt idx="67">
                  <c:v>6.24</c:v>
                </c:pt>
                <c:pt idx="68">
                  <c:v>5.76</c:v>
                </c:pt>
                <c:pt idx="69">
                  <c:v>5.76</c:v>
                </c:pt>
                <c:pt idx="70">
                  <c:v>6</c:v>
                </c:pt>
                <c:pt idx="71">
                  <c:v>6.36</c:v>
                </c:pt>
                <c:pt idx="72">
                  <c:v>6</c:v>
                </c:pt>
                <c:pt idx="73">
                  <c:v>6</c:v>
                </c:pt>
                <c:pt idx="74">
                  <c:v>6.36</c:v>
                </c:pt>
                <c:pt idx="75">
                  <c:v>6.6</c:v>
                </c:pt>
                <c:pt idx="76">
                  <c:v>6.6</c:v>
                </c:pt>
                <c:pt idx="77">
                  <c:v>6.6</c:v>
                </c:pt>
                <c:pt idx="78">
                  <c:v>6.36</c:v>
                </c:pt>
                <c:pt idx="79">
                  <c:v>6.36</c:v>
                </c:pt>
                <c:pt idx="80">
                  <c:v>6.48</c:v>
                </c:pt>
                <c:pt idx="81">
                  <c:v>6.6</c:v>
                </c:pt>
                <c:pt idx="82">
                  <c:v>6.6</c:v>
                </c:pt>
                <c:pt idx="83">
                  <c:v>6.72</c:v>
                </c:pt>
                <c:pt idx="84">
                  <c:v>6.6</c:v>
                </c:pt>
                <c:pt idx="85">
                  <c:v>5.64</c:v>
                </c:pt>
                <c:pt idx="86">
                  <c:v>6</c:v>
                </c:pt>
                <c:pt idx="87">
                  <c:v>5.76</c:v>
                </c:pt>
                <c:pt idx="88">
                  <c:v>5.52</c:v>
                </c:pt>
                <c:pt idx="89">
                  <c:v>5.4</c:v>
                </c:pt>
                <c:pt idx="90">
                  <c:v>5.52</c:v>
                </c:pt>
                <c:pt idx="91">
                  <c:v>5.4</c:v>
                </c:pt>
                <c:pt idx="92">
                  <c:v>5.52</c:v>
                </c:pt>
                <c:pt idx="93">
                  <c:v>5.4</c:v>
                </c:pt>
                <c:pt idx="94">
                  <c:v>4.92</c:v>
                </c:pt>
                <c:pt idx="95">
                  <c:v>5.16</c:v>
                </c:pt>
                <c:pt idx="96">
                  <c:v>4.8</c:v>
                </c:pt>
                <c:pt idx="97">
                  <c:v>4.68</c:v>
                </c:pt>
                <c:pt idx="98">
                  <c:v>4.32</c:v>
                </c:pt>
                <c:pt idx="99">
                  <c:v>4.4400000000000004</c:v>
                </c:pt>
                <c:pt idx="100">
                  <c:v>4.32</c:v>
                </c:pt>
                <c:pt idx="101">
                  <c:v>4.4400000000000004</c:v>
                </c:pt>
                <c:pt idx="102">
                  <c:v>4.32</c:v>
                </c:pt>
                <c:pt idx="103">
                  <c:v>3.72</c:v>
                </c:pt>
                <c:pt idx="104">
                  <c:v>3.6</c:v>
                </c:pt>
                <c:pt idx="105">
                  <c:v>3.84</c:v>
                </c:pt>
                <c:pt idx="106">
                  <c:v>3.84</c:v>
                </c:pt>
                <c:pt idx="107">
                  <c:v>3.84</c:v>
                </c:pt>
                <c:pt idx="108">
                  <c:v>3.48</c:v>
                </c:pt>
                <c:pt idx="109">
                  <c:v>3.6</c:v>
                </c:pt>
                <c:pt idx="110">
                  <c:v>3.72</c:v>
                </c:pt>
                <c:pt idx="111">
                  <c:v>3.84</c:v>
                </c:pt>
                <c:pt idx="112">
                  <c:v>3.96</c:v>
                </c:pt>
                <c:pt idx="113">
                  <c:v>3.96</c:v>
                </c:pt>
                <c:pt idx="114">
                  <c:v>3.84</c:v>
                </c:pt>
              </c:numCache>
            </c:numRef>
          </c:val>
          <c:smooth val="0"/>
        </c:ser>
        <c:ser>
          <c:idx val="1"/>
          <c:order val="1"/>
          <c:tx>
            <c:strRef>
              <c:f>'Base original'!$AQ$3</c:f>
              <c:strCache>
                <c:ptCount val="1"/>
                <c:pt idx="0">
                  <c:v>colocación</c:v>
                </c:pt>
              </c:strCache>
            </c:strRef>
          </c:tx>
          <c:spPr>
            <a:ln w="19050">
              <a:solidFill>
                <a:srgbClr val="FF5050"/>
              </a:solidFill>
            </a:ln>
          </c:spPr>
          <c:marker>
            <c:symbol val="none"/>
          </c:marker>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original'!$AU$11:$AU$201</c:f>
              <c:numCache>
                <c:formatCode>0.0</c:formatCode>
                <c:ptCount val="191"/>
                <c:pt idx="0">
                  <c:v>17.64</c:v>
                </c:pt>
                <c:pt idx="1">
                  <c:v>17.64</c:v>
                </c:pt>
                <c:pt idx="2">
                  <c:v>15.96</c:v>
                </c:pt>
                <c:pt idx="3">
                  <c:v>18.84</c:v>
                </c:pt>
                <c:pt idx="4">
                  <c:v>18.48</c:v>
                </c:pt>
                <c:pt idx="5">
                  <c:v>17.04</c:v>
                </c:pt>
                <c:pt idx="6">
                  <c:v>17.88</c:v>
                </c:pt>
                <c:pt idx="7">
                  <c:v>17.28</c:v>
                </c:pt>
                <c:pt idx="8">
                  <c:v>17.28</c:v>
                </c:pt>
                <c:pt idx="9">
                  <c:v>18.600000000000001</c:v>
                </c:pt>
                <c:pt idx="10">
                  <c:v>18.12</c:v>
                </c:pt>
                <c:pt idx="11">
                  <c:v>18</c:v>
                </c:pt>
                <c:pt idx="12">
                  <c:v>17.88</c:v>
                </c:pt>
                <c:pt idx="13">
                  <c:v>19.2</c:v>
                </c:pt>
                <c:pt idx="14">
                  <c:v>17.64</c:v>
                </c:pt>
                <c:pt idx="15">
                  <c:v>17.16</c:v>
                </c:pt>
                <c:pt idx="16">
                  <c:v>14.64</c:v>
                </c:pt>
                <c:pt idx="17">
                  <c:v>16.2</c:v>
                </c:pt>
                <c:pt idx="18">
                  <c:v>15.36</c:v>
                </c:pt>
                <c:pt idx="19">
                  <c:v>15.72</c:v>
                </c:pt>
                <c:pt idx="20">
                  <c:v>16.32</c:v>
                </c:pt>
                <c:pt idx="21">
                  <c:v>15.84</c:v>
                </c:pt>
                <c:pt idx="22">
                  <c:v>15.96</c:v>
                </c:pt>
                <c:pt idx="23">
                  <c:v>16.079999999999998</c:v>
                </c:pt>
                <c:pt idx="24">
                  <c:v>18</c:v>
                </c:pt>
                <c:pt idx="25">
                  <c:v>17.88</c:v>
                </c:pt>
                <c:pt idx="26">
                  <c:v>16.440000000000001</c:v>
                </c:pt>
                <c:pt idx="27">
                  <c:v>17.28</c:v>
                </c:pt>
                <c:pt idx="28">
                  <c:v>17.28</c:v>
                </c:pt>
                <c:pt idx="29">
                  <c:v>18</c:v>
                </c:pt>
                <c:pt idx="30">
                  <c:v>18.12</c:v>
                </c:pt>
                <c:pt idx="31">
                  <c:v>19.2</c:v>
                </c:pt>
                <c:pt idx="32">
                  <c:v>19.079999999999998</c:v>
                </c:pt>
                <c:pt idx="33">
                  <c:v>22.56</c:v>
                </c:pt>
                <c:pt idx="34">
                  <c:v>22.44</c:v>
                </c:pt>
                <c:pt idx="35">
                  <c:v>22.32</c:v>
                </c:pt>
                <c:pt idx="36">
                  <c:v>22.08</c:v>
                </c:pt>
                <c:pt idx="37">
                  <c:v>19.920000000000002</c:v>
                </c:pt>
                <c:pt idx="38">
                  <c:v>15.12</c:v>
                </c:pt>
                <c:pt idx="39">
                  <c:v>11.76</c:v>
                </c:pt>
                <c:pt idx="40">
                  <c:v>13.56</c:v>
                </c:pt>
                <c:pt idx="41">
                  <c:v>13.08</c:v>
                </c:pt>
                <c:pt idx="42">
                  <c:v>16.2</c:v>
                </c:pt>
                <c:pt idx="43">
                  <c:v>9.48</c:v>
                </c:pt>
                <c:pt idx="44">
                  <c:v>12.24</c:v>
                </c:pt>
                <c:pt idx="45">
                  <c:v>11.88</c:v>
                </c:pt>
                <c:pt idx="46">
                  <c:v>12.36</c:v>
                </c:pt>
                <c:pt idx="47">
                  <c:v>7.68</c:v>
                </c:pt>
                <c:pt idx="48">
                  <c:v>13.32</c:v>
                </c:pt>
                <c:pt idx="49">
                  <c:v>17.64</c:v>
                </c:pt>
                <c:pt idx="50">
                  <c:v>13.92</c:v>
                </c:pt>
                <c:pt idx="51">
                  <c:v>12.12</c:v>
                </c:pt>
                <c:pt idx="52">
                  <c:v>10.199999999999999</c:v>
                </c:pt>
                <c:pt idx="53">
                  <c:v>13.56</c:v>
                </c:pt>
                <c:pt idx="54">
                  <c:v>14.4</c:v>
                </c:pt>
                <c:pt idx="55">
                  <c:v>14.28</c:v>
                </c:pt>
                <c:pt idx="56">
                  <c:v>12.36</c:v>
                </c:pt>
                <c:pt idx="57">
                  <c:v>15.84</c:v>
                </c:pt>
                <c:pt idx="58">
                  <c:v>15.96</c:v>
                </c:pt>
                <c:pt idx="59">
                  <c:v>15.12</c:v>
                </c:pt>
                <c:pt idx="60">
                  <c:v>15.48</c:v>
                </c:pt>
                <c:pt idx="61">
                  <c:v>14.76</c:v>
                </c:pt>
                <c:pt idx="62">
                  <c:v>17.16</c:v>
                </c:pt>
                <c:pt idx="63">
                  <c:v>16.2</c:v>
                </c:pt>
                <c:pt idx="64">
                  <c:v>15.36</c:v>
                </c:pt>
                <c:pt idx="65">
                  <c:v>17.399999999999999</c:v>
                </c:pt>
                <c:pt idx="66">
                  <c:v>18.239999999999998</c:v>
                </c:pt>
                <c:pt idx="67">
                  <c:v>18.48</c:v>
                </c:pt>
                <c:pt idx="68">
                  <c:v>18.12</c:v>
                </c:pt>
                <c:pt idx="69">
                  <c:v>15.12</c:v>
                </c:pt>
                <c:pt idx="70">
                  <c:v>18.48</c:v>
                </c:pt>
                <c:pt idx="71">
                  <c:v>17.88</c:v>
                </c:pt>
                <c:pt idx="72">
                  <c:v>16.2</c:v>
                </c:pt>
                <c:pt idx="73">
                  <c:v>20.64</c:v>
                </c:pt>
                <c:pt idx="74">
                  <c:v>18.239999999999998</c:v>
                </c:pt>
                <c:pt idx="75">
                  <c:v>18.12</c:v>
                </c:pt>
                <c:pt idx="76">
                  <c:v>17.16</c:v>
                </c:pt>
                <c:pt idx="77">
                  <c:v>18.96</c:v>
                </c:pt>
                <c:pt idx="78">
                  <c:v>20.16</c:v>
                </c:pt>
                <c:pt idx="79">
                  <c:v>20.399999999999999</c:v>
                </c:pt>
                <c:pt idx="80">
                  <c:v>23.04</c:v>
                </c:pt>
                <c:pt idx="81">
                  <c:v>18.96</c:v>
                </c:pt>
                <c:pt idx="82">
                  <c:v>19.440000000000001</c:v>
                </c:pt>
                <c:pt idx="83">
                  <c:v>21.36</c:v>
                </c:pt>
                <c:pt idx="84">
                  <c:v>19.559999999999999</c:v>
                </c:pt>
                <c:pt idx="85">
                  <c:v>23.28</c:v>
                </c:pt>
                <c:pt idx="86">
                  <c:v>23.28</c:v>
                </c:pt>
                <c:pt idx="87">
                  <c:v>22.08</c:v>
                </c:pt>
                <c:pt idx="88">
                  <c:v>22.08</c:v>
                </c:pt>
                <c:pt idx="89">
                  <c:v>19.68</c:v>
                </c:pt>
                <c:pt idx="90">
                  <c:v>23.52</c:v>
                </c:pt>
                <c:pt idx="91">
                  <c:v>21.6</c:v>
                </c:pt>
                <c:pt idx="92">
                  <c:v>19.559999999999999</c:v>
                </c:pt>
                <c:pt idx="93">
                  <c:v>20.28</c:v>
                </c:pt>
                <c:pt idx="94">
                  <c:v>21.96</c:v>
                </c:pt>
                <c:pt idx="95">
                  <c:v>17.399999999999999</c:v>
                </c:pt>
                <c:pt idx="96">
                  <c:v>20.28</c:v>
                </c:pt>
                <c:pt idx="97">
                  <c:v>22.08</c:v>
                </c:pt>
                <c:pt idx="98">
                  <c:v>19.920000000000002</c:v>
                </c:pt>
                <c:pt idx="99">
                  <c:v>19.559999999999999</c:v>
                </c:pt>
                <c:pt idx="100">
                  <c:v>17.16</c:v>
                </c:pt>
                <c:pt idx="101">
                  <c:v>14.64</c:v>
                </c:pt>
                <c:pt idx="102">
                  <c:v>12.48</c:v>
                </c:pt>
                <c:pt idx="103">
                  <c:v>12.72</c:v>
                </c:pt>
                <c:pt idx="104">
                  <c:v>12.12</c:v>
                </c:pt>
                <c:pt idx="105">
                  <c:v>15.24</c:v>
                </c:pt>
                <c:pt idx="106">
                  <c:v>10.68</c:v>
                </c:pt>
                <c:pt idx="107">
                  <c:v>12.72</c:v>
                </c:pt>
                <c:pt idx="108">
                  <c:v>14.4</c:v>
                </c:pt>
                <c:pt idx="109">
                  <c:v>12.48</c:v>
                </c:pt>
                <c:pt idx="110">
                  <c:v>13.08</c:v>
                </c:pt>
                <c:pt idx="111">
                  <c:v>11.16</c:v>
                </c:pt>
                <c:pt idx="112">
                  <c:v>9.9599999999999991</c:v>
                </c:pt>
                <c:pt idx="113">
                  <c:v>13.32</c:v>
                </c:pt>
                <c:pt idx="114">
                  <c:v>13.200000000000001</c:v>
                </c:pt>
              </c:numCache>
            </c:numRef>
          </c:val>
          <c:smooth val="0"/>
        </c:ser>
        <c:dLbls>
          <c:showLegendKey val="0"/>
          <c:showVal val="0"/>
          <c:showCatName val="0"/>
          <c:showSerName val="0"/>
          <c:showPercent val="0"/>
          <c:showBubbleSize val="0"/>
        </c:dLbls>
        <c:marker val="1"/>
        <c:smooth val="0"/>
        <c:axId val="227620736"/>
        <c:axId val="227622272"/>
      </c:lineChart>
      <c:dateAx>
        <c:axId val="227620736"/>
        <c:scaling>
          <c:orientation val="minMax"/>
          <c:max val="42186"/>
          <c:min val="41456"/>
        </c:scaling>
        <c:delete val="0"/>
        <c:axPos val="b"/>
        <c:numFmt formatCode="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622272"/>
        <c:crosses val="autoZero"/>
        <c:auto val="1"/>
        <c:lblOffset val="100"/>
        <c:baseTimeUnit val="months"/>
        <c:majorUnit val="4"/>
        <c:majorTimeUnit val="months"/>
        <c:minorUnit val="4"/>
        <c:minorTimeUnit val="months"/>
      </c:dateAx>
      <c:valAx>
        <c:axId val="227622272"/>
        <c:scaling>
          <c:orientation val="minMax"/>
          <c:max val="28"/>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620736"/>
        <c:crosses val="autoZero"/>
        <c:crossBetween val="midCat"/>
        <c:majorUnit val="7"/>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'Base original'!$AP$3</c:f>
              <c:strCache>
                <c:ptCount val="1"/>
                <c:pt idx="0">
                  <c:v>captación</c:v>
                </c:pt>
              </c:strCache>
            </c:strRef>
          </c:tx>
          <c:spPr>
            <a:ln w="19050">
              <a:solidFill>
                <a:srgbClr val="0070C0"/>
              </a:solidFill>
              <a:prstDash val="dash"/>
            </a:ln>
          </c:spPr>
          <c:marker>
            <c:symbol val="none"/>
          </c:marker>
          <c:dPt>
            <c:idx val="114"/>
            <c:marker>
              <c:symbol val="dash"/>
              <c:size val="2"/>
            </c:marker>
            <c:bubble3D val="0"/>
          </c:dPt>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original'!$AV$11:$AV$201</c:f>
              <c:numCache>
                <c:formatCode>0.0</c:formatCode>
                <c:ptCount val="191"/>
                <c:pt idx="0">
                  <c:v>6.36</c:v>
                </c:pt>
                <c:pt idx="1">
                  <c:v>7.2</c:v>
                </c:pt>
                <c:pt idx="2">
                  <c:v>7.2</c:v>
                </c:pt>
                <c:pt idx="3">
                  <c:v>6.96</c:v>
                </c:pt>
                <c:pt idx="5">
                  <c:v>7.56</c:v>
                </c:pt>
                <c:pt idx="6">
                  <c:v>7.68</c:v>
                </c:pt>
                <c:pt idx="7">
                  <c:v>7.8</c:v>
                </c:pt>
                <c:pt idx="8">
                  <c:v>6.12</c:v>
                </c:pt>
                <c:pt idx="9">
                  <c:v>6.48</c:v>
                </c:pt>
                <c:pt idx="10">
                  <c:v>7.08</c:v>
                </c:pt>
                <c:pt idx="11">
                  <c:v>6.12</c:v>
                </c:pt>
                <c:pt idx="12">
                  <c:v>6.12</c:v>
                </c:pt>
                <c:pt idx="13">
                  <c:v>6.6</c:v>
                </c:pt>
                <c:pt idx="14">
                  <c:v>6.6</c:v>
                </c:pt>
                <c:pt idx="15">
                  <c:v>6</c:v>
                </c:pt>
                <c:pt idx="16">
                  <c:v>6.72</c:v>
                </c:pt>
                <c:pt idx="17">
                  <c:v>7.56</c:v>
                </c:pt>
                <c:pt idx="18">
                  <c:v>7.08</c:v>
                </c:pt>
                <c:pt idx="19">
                  <c:v>7.8</c:v>
                </c:pt>
                <c:pt idx="20">
                  <c:v>7.68</c:v>
                </c:pt>
                <c:pt idx="21">
                  <c:v>7.44</c:v>
                </c:pt>
                <c:pt idx="22">
                  <c:v>10.199999999999999</c:v>
                </c:pt>
                <c:pt idx="23">
                  <c:v>7.32</c:v>
                </c:pt>
                <c:pt idx="24">
                  <c:v>7.92</c:v>
                </c:pt>
                <c:pt idx="25">
                  <c:v>7.68</c:v>
                </c:pt>
                <c:pt idx="26">
                  <c:v>7.44</c:v>
                </c:pt>
                <c:pt idx="27">
                  <c:v>7.44</c:v>
                </c:pt>
                <c:pt idx="28">
                  <c:v>7.8</c:v>
                </c:pt>
                <c:pt idx="29">
                  <c:v>8.52</c:v>
                </c:pt>
                <c:pt idx="30">
                  <c:v>8.76</c:v>
                </c:pt>
                <c:pt idx="31">
                  <c:v>9.24</c:v>
                </c:pt>
                <c:pt idx="32">
                  <c:v>9.36</c:v>
                </c:pt>
                <c:pt idx="34">
                  <c:v>8.8800000000000008</c:v>
                </c:pt>
                <c:pt idx="35">
                  <c:v>7.2</c:v>
                </c:pt>
                <c:pt idx="37">
                  <c:v>5.76</c:v>
                </c:pt>
                <c:pt idx="43">
                  <c:v>4.68</c:v>
                </c:pt>
                <c:pt idx="44">
                  <c:v>4.4400000000000004</c:v>
                </c:pt>
                <c:pt idx="45">
                  <c:v>5.04</c:v>
                </c:pt>
                <c:pt idx="46">
                  <c:v>4.8</c:v>
                </c:pt>
                <c:pt idx="47">
                  <c:v>4.68</c:v>
                </c:pt>
                <c:pt idx="48">
                  <c:v>5.04</c:v>
                </c:pt>
                <c:pt idx="49">
                  <c:v>4.8</c:v>
                </c:pt>
                <c:pt idx="50">
                  <c:v>5.64</c:v>
                </c:pt>
                <c:pt idx="51">
                  <c:v>6.24</c:v>
                </c:pt>
                <c:pt idx="52">
                  <c:v>6</c:v>
                </c:pt>
                <c:pt idx="53">
                  <c:v>5.28</c:v>
                </c:pt>
                <c:pt idx="54">
                  <c:v>5.4</c:v>
                </c:pt>
                <c:pt idx="55">
                  <c:v>6.24</c:v>
                </c:pt>
                <c:pt idx="56">
                  <c:v>6.36</c:v>
                </c:pt>
                <c:pt idx="57">
                  <c:v>4.68</c:v>
                </c:pt>
                <c:pt idx="58">
                  <c:v>6.48</c:v>
                </c:pt>
                <c:pt idx="59">
                  <c:v>6.6</c:v>
                </c:pt>
                <c:pt idx="60">
                  <c:v>4.5599999999999996</c:v>
                </c:pt>
                <c:pt idx="61">
                  <c:v>4.5599999999999996</c:v>
                </c:pt>
                <c:pt idx="62">
                  <c:v>4.68</c:v>
                </c:pt>
                <c:pt idx="63">
                  <c:v>5.4</c:v>
                </c:pt>
                <c:pt idx="64">
                  <c:v>4.8</c:v>
                </c:pt>
                <c:pt idx="65">
                  <c:v>4.08</c:v>
                </c:pt>
                <c:pt idx="67">
                  <c:v>5.16</c:v>
                </c:pt>
                <c:pt idx="68">
                  <c:v>7.2</c:v>
                </c:pt>
                <c:pt idx="69">
                  <c:v>7.2</c:v>
                </c:pt>
                <c:pt idx="71">
                  <c:v>7.2</c:v>
                </c:pt>
                <c:pt idx="72">
                  <c:v>7.2</c:v>
                </c:pt>
                <c:pt idx="74">
                  <c:v>5.4</c:v>
                </c:pt>
                <c:pt idx="75">
                  <c:v>10.08</c:v>
                </c:pt>
                <c:pt idx="76">
                  <c:v>6.6</c:v>
                </c:pt>
                <c:pt idx="77">
                  <c:v>6.24</c:v>
                </c:pt>
                <c:pt idx="78">
                  <c:v>6</c:v>
                </c:pt>
                <c:pt idx="79">
                  <c:v>6.24</c:v>
                </c:pt>
                <c:pt idx="80">
                  <c:v>6.24</c:v>
                </c:pt>
                <c:pt idx="81">
                  <c:v>6.72</c:v>
                </c:pt>
                <c:pt idx="82">
                  <c:v>5.88</c:v>
                </c:pt>
                <c:pt idx="83">
                  <c:v>6</c:v>
                </c:pt>
                <c:pt idx="84">
                  <c:v>6.84</c:v>
                </c:pt>
                <c:pt idx="85">
                  <c:v>5.76</c:v>
                </c:pt>
                <c:pt idx="86">
                  <c:v>5.52</c:v>
                </c:pt>
                <c:pt idx="87">
                  <c:v>5.28</c:v>
                </c:pt>
                <c:pt idx="88">
                  <c:v>5.4</c:v>
                </c:pt>
                <c:pt idx="89">
                  <c:v>5.64</c:v>
                </c:pt>
                <c:pt idx="90">
                  <c:v>5.76</c:v>
                </c:pt>
                <c:pt idx="91">
                  <c:v>5.52</c:v>
                </c:pt>
                <c:pt idx="92">
                  <c:v>5.76</c:v>
                </c:pt>
                <c:pt idx="93">
                  <c:v>5.88</c:v>
                </c:pt>
                <c:pt idx="94">
                  <c:v>5.88</c:v>
                </c:pt>
                <c:pt idx="95">
                  <c:v>5.88</c:v>
                </c:pt>
                <c:pt idx="97">
                  <c:v>3.84</c:v>
                </c:pt>
                <c:pt idx="98">
                  <c:v>3.72</c:v>
                </c:pt>
                <c:pt idx="99">
                  <c:v>3.48</c:v>
                </c:pt>
                <c:pt idx="100">
                  <c:v>3.96</c:v>
                </c:pt>
                <c:pt idx="101">
                  <c:v>4.68</c:v>
                </c:pt>
                <c:pt idx="102">
                  <c:v>3.12</c:v>
                </c:pt>
                <c:pt idx="103">
                  <c:v>4.08</c:v>
                </c:pt>
                <c:pt idx="104">
                  <c:v>4.8</c:v>
                </c:pt>
                <c:pt idx="105">
                  <c:v>5.16</c:v>
                </c:pt>
                <c:pt idx="106">
                  <c:v>4.68</c:v>
                </c:pt>
                <c:pt idx="107">
                  <c:v>3.12</c:v>
                </c:pt>
                <c:pt idx="108">
                  <c:v>5.4</c:v>
                </c:pt>
                <c:pt idx="109">
                  <c:v>5.16</c:v>
                </c:pt>
                <c:pt idx="110">
                  <c:v>5.16</c:v>
                </c:pt>
                <c:pt idx="111">
                  <c:v>4.68</c:v>
                </c:pt>
                <c:pt idx="112">
                  <c:v>3.4799999999999995</c:v>
                </c:pt>
                <c:pt idx="114">
                  <c:v>2.88</c:v>
                </c:pt>
              </c:numCache>
            </c:numRef>
          </c:val>
          <c:smooth val="0"/>
        </c:ser>
        <c:ser>
          <c:idx val="1"/>
          <c:order val="1"/>
          <c:tx>
            <c:strRef>
              <c:f>'Base original'!$AQ$3</c:f>
              <c:strCache>
                <c:ptCount val="1"/>
                <c:pt idx="0">
                  <c:v>colocación</c:v>
                </c:pt>
              </c:strCache>
            </c:strRef>
          </c:tx>
          <c:spPr>
            <a:ln w="19050">
              <a:solidFill>
                <a:srgbClr val="FF5050"/>
              </a:solidFill>
            </a:ln>
          </c:spPr>
          <c:marker>
            <c:symbol val="none"/>
          </c:marker>
          <c:cat>
            <c:numRef>
              <c:f>'Base original'!$A$11:$A$201</c:f>
              <c:numCache>
                <c:formatCode>mmm</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numCache>
            </c:numRef>
          </c:cat>
          <c:val>
            <c:numRef>
              <c:f>'Base original'!$AW$11:$AW$201</c:f>
              <c:numCache>
                <c:formatCode>0.0</c:formatCode>
                <c:ptCount val="191"/>
                <c:pt idx="0">
                  <c:v>19.920000000000002</c:v>
                </c:pt>
                <c:pt idx="1">
                  <c:v>18.600000000000001</c:v>
                </c:pt>
                <c:pt idx="2">
                  <c:v>19.079999999999998</c:v>
                </c:pt>
                <c:pt idx="3">
                  <c:v>20.52</c:v>
                </c:pt>
                <c:pt idx="4">
                  <c:v>20.04</c:v>
                </c:pt>
                <c:pt idx="5">
                  <c:v>16.8</c:v>
                </c:pt>
                <c:pt idx="6">
                  <c:v>19.32</c:v>
                </c:pt>
                <c:pt idx="7">
                  <c:v>15.96</c:v>
                </c:pt>
                <c:pt idx="8">
                  <c:v>15.6</c:v>
                </c:pt>
                <c:pt idx="9">
                  <c:v>20.28</c:v>
                </c:pt>
                <c:pt idx="10">
                  <c:v>16.920000000000002</c:v>
                </c:pt>
                <c:pt idx="11">
                  <c:v>18.72</c:v>
                </c:pt>
                <c:pt idx="12">
                  <c:v>20.04</c:v>
                </c:pt>
                <c:pt idx="13">
                  <c:v>16.32</c:v>
                </c:pt>
                <c:pt idx="14">
                  <c:v>13.32</c:v>
                </c:pt>
                <c:pt idx="15">
                  <c:v>18.48</c:v>
                </c:pt>
                <c:pt idx="16">
                  <c:v>17.64</c:v>
                </c:pt>
                <c:pt idx="17">
                  <c:v>17.16</c:v>
                </c:pt>
                <c:pt idx="18">
                  <c:v>17.88</c:v>
                </c:pt>
                <c:pt idx="19">
                  <c:v>18.600000000000001</c:v>
                </c:pt>
                <c:pt idx="20">
                  <c:v>19.68</c:v>
                </c:pt>
                <c:pt idx="21">
                  <c:v>19.440000000000001</c:v>
                </c:pt>
                <c:pt idx="22">
                  <c:v>18.239999999999998</c:v>
                </c:pt>
                <c:pt idx="23">
                  <c:v>19.2</c:v>
                </c:pt>
                <c:pt idx="24">
                  <c:v>21.36</c:v>
                </c:pt>
                <c:pt idx="25">
                  <c:v>19.68</c:v>
                </c:pt>
                <c:pt idx="26">
                  <c:v>19.079999999999998</c:v>
                </c:pt>
                <c:pt idx="27">
                  <c:v>19.8</c:v>
                </c:pt>
                <c:pt idx="28">
                  <c:v>20.399999999999999</c:v>
                </c:pt>
                <c:pt idx="29">
                  <c:v>20.28</c:v>
                </c:pt>
                <c:pt idx="30">
                  <c:v>21</c:v>
                </c:pt>
                <c:pt idx="31">
                  <c:v>23.28</c:v>
                </c:pt>
                <c:pt idx="32">
                  <c:v>24.36</c:v>
                </c:pt>
                <c:pt idx="33">
                  <c:v>23.52</c:v>
                </c:pt>
                <c:pt idx="34">
                  <c:v>27</c:v>
                </c:pt>
                <c:pt idx="35">
                  <c:v>24.96</c:v>
                </c:pt>
                <c:pt idx="36">
                  <c:v>23.04</c:v>
                </c:pt>
                <c:pt idx="37">
                  <c:v>24.24</c:v>
                </c:pt>
                <c:pt idx="38">
                  <c:v>20.64</c:v>
                </c:pt>
                <c:pt idx="39">
                  <c:v>17.64</c:v>
                </c:pt>
                <c:pt idx="40">
                  <c:v>18.96</c:v>
                </c:pt>
                <c:pt idx="41">
                  <c:v>14.88</c:v>
                </c:pt>
                <c:pt idx="42">
                  <c:v>18.84</c:v>
                </c:pt>
                <c:pt idx="43">
                  <c:v>14.76</c:v>
                </c:pt>
                <c:pt idx="44">
                  <c:v>17.399999999999999</c:v>
                </c:pt>
                <c:pt idx="45">
                  <c:v>16.559999999999999</c:v>
                </c:pt>
                <c:pt idx="46">
                  <c:v>16.68</c:v>
                </c:pt>
                <c:pt idx="47">
                  <c:v>14.76</c:v>
                </c:pt>
                <c:pt idx="48">
                  <c:v>20.28</c:v>
                </c:pt>
                <c:pt idx="49">
                  <c:v>19.079999999999998</c:v>
                </c:pt>
                <c:pt idx="50">
                  <c:v>15.24</c:v>
                </c:pt>
                <c:pt idx="51">
                  <c:v>17.52</c:v>
                </c:pt>
                <c:pt idx="52">
                  <c:v>15.12</c:v>
                </c:pt>
                <c:pt idx="53">
                  <c:v>16.079999999999998</c:v>
                </c:pt>
                <c:pt idx="54">
                  <c:v>17.399999999999999</c:v>
                </c:pt>
                <c:pt idx="55">
                  <c:v>20.399999999999999</c:v>
                </c:pt>
                <c:pt idx="56">
                  <c:v>15.84</c:v>
                </c:pt>
                <c:pt idx="57">
                  <c:v>16.079999999999998</c:v>
                </c:pt>
                <c:pt idx="58">
                  <c:v>18.96</c:v>
                </c:pt>
                <c:pt idx="59">
                  <c:v>17.64</c:v>
                </c:pt>
                <c:pt idx="60">
                  <c:v>20.16</c:v>
                </c:pt>
                <c:pt idx="61">
                  <c:v>20.04</c:v>
                </c:pt>
                <c:pt idx="62">
                  <c:v>18.84</c:v>
                </c:pt>
                <c:pt idx="63">
                  <c:v>18.84</c:v>
                </c:pt>
                <c:pt idx="64">
                  <c:v>18.48</c:v>
                </c:pt>
                <c:pt idx="65">
                  <c:v>16.8</c:v>
                </c:pt>
                <c:pt idx="66">
                  <c:v>17.64</c:v>
                </c:pt>
                <c:pt idx="67">
                  <c:v>20.28</c:v>
                </c:pt>
                <c:pt idx="68">
                  <c:v>18.600000000000001</c:v>
                </c:pt>
                <c:pt idx="69">
                  <c:v>20.16</c:v>
                </c:pt>
                <c:pt idx="70">
                  <c:v>19.2</c:v>
                </c:pt>
                <c:pt idx="71">
                  <c:v>15.12</c:v>
                </c:pt>
                <c:pt idx="72">
                  <c:v>19.8</c:v>
                </c:pt>
                <c:pt idx="73">
                  <c:v>19.8</c:v>
                </c:pt>
                <c:pt idx="74">
                  <c:v>14.28</c:v>
                </c:pt>
                <c:pt idx="75">
                  <c:v>17.88</c:v>
                </c:pt>
                <c:pt idx="76">
                  <c:v>16.920000000000002</c:v>
                </c:pt>
                <c:pt idx="77">
                  <c:v>13.8</c:v>
                </c:pt>
                <c:pt idx="78">
                  <c:v>17.28</c:v>
                </c:pt>
                <c:pt idx="79">
                  <c:v>18.12</c:v>
                </c:pt>
                <c:pt idx="80">
                  <c:v>18.600000000000001</c:v>
                </c:pt>
                <c:pt idx="81">
                  <c:v>18.72</c:v>
                </c:pt>
                <c:pt idx="82">
                  <c:v>15.96</c:v>
                </c:pt>
                <c:pt idx="83">
                  <c:v>16.8</c:v>
                </c:pt>
                <c:pt idx="84">
                  <c:v>17.64</c:v>
                </c:pt>
                <c:pt idx="85">
                  <c:v>17.64</c:v>
                </c:pt>
                <c:pt idx="86">
                  <c:v>16.920000000000002</c:v>
                </c:pt>
                <c:pt idx="87">
                  <c:v>16.440000000000001</c:v>
                </c:pt>
                <c:pt idx="88">
                  <c:v>16.2</c:v>
                </c:pt>
                <c:pt idx="89">
                  <c:v>15.48</c:v>
                </c:pt>
                <c:pt idx="90">
                  <c:v>15.72</c:v>
                </c:pt>
                <c:pt idx="91">
                  <c:v>19.079999999999998</c:v>
                </c:pt>
                <c:pt idx="92">
                  <c:v>19.2</c:v>
                </c:pt>
                <c:pt idx="93">
                  <c:v>17.399999999999999</c:v>
                </c:pt>
                <c:pt idx="94">
                  <c:v>18.48</c:v>
                </c:pt>
                <c:pt idx="95">
                  <c:v>17.16</c:v>
                </c:pt>
                <c:pt idx="96">
                  <c:v>19.8</c:v>
                </c:pt>
                <c:pt idx="97">
                  <c:v>20.76</c:v>
                </c:pt>
                <c:pt idx="98">
                  <c:v>17.88</c:v>
                </c:pt>
                <c:pt idx="99">
                  <c:v>20.76</c:v>
                </c:pt>
                <c:pt idx="100">
                  <c:v>22.56</c:v>
                </c:pt>
                <c:pt idx="101">
                  <c:v>20.399999999999999</c:v>
                </c:pt>
                <c:pt idx="102">
                  <c:v>19.68</c:v>
                </c:pt>
                <c:pt idx="103">
                  <c:v>19.920000000000002</c:v>
                </c:pt>
                <c:pt idx="104">
                  <c:v>20.04</c:v>
                </c:pt>
                <c:pt idx="105">
                  <c:v>17.399999999999999</c:v>
                </c:pt>
                <c:pt idx="106">
                  <c:v>17.88</c:v>
                </c:pt>
                <c:pt idx="107">
                  <c:v>17.88</c:v>
                </c:pt>
                <c:pt idx="108">
                  <c:v>20.52</c:v>
                </c:pt>
                <c:pt idx="109">
                  <c:v>20.04</c:v>
                </c:pt>
                <c:pt idx="110">
                  <c:v>19.32</c:v>
                </c:pt>
                <c:pt idx="111">
                  <c:v>18.600000000000001</c:v>
                </c:pt>
                <c:pt idx="112">
                  <c:v>19.799999999999997</c:v>
                </c:pt>
                <c:pt idx="113">
                  <c:v>16.559999999999999</c:v>
                </c:pt>
                <c:pt idx="114">
                  <c:v>16.68</c:v>
                </c:pt>
              </c:numCache>
            </c:numRef>
          </c:val>
          <c:smooth val="0"/>
        </c:ser>
        <c:dLbls>
          <c:showLegendKey val="0"/>
          <c:showVal val="0"/>
          <c:showCatName val="0"/>
          <c:showSerName val="0"/>
          <c:showPercent val="0"/>
          <c:showBubbleSize val="0"/>
        </c:dLbls>
        <c:marker val="1"/>
        <c:smooth val="0"/>
        <c:axId val="227644928"/>
        <c:axId val="227646464"/>
      </c:lineChart>
      <c:dateAx>
        <c:axId val="227644928"/>
        <c:scaling>
          <c:orientation val="minMax"/>
          <c:max val="42186"/>
          <c:min val="41456"/>
        </c:scaling>
        <c:delete val="0"/>
        <c:axPos val="b"/>
        <c:numFmt formatCode="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646464"/>
        <c:crosses val="autoZero"/>
        <c:auto val="1"/>
        <c:lblOffset val="100"/>
        <c:baseTimeUnit val="months"/>
        <c:majorUnit val="4"/>
        <c:majorTimeUnit val="months"/>
        <c:minorUnit val="4"/>
        <c:minorTimeUnit val="months"/>
      </c:dateAx>
      <c:valAx>
        <c:axId val="227646464"/>
        <c:scaling>
          <c:orientation val="minMax"/>
          <c:max val="28"/>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27644928"/>
        <c:crosses val="autoZero"/>
        <c:crossBetween val="midCat"/>
        <c:majorUnit val="7"/>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3957089475965041"/>
          <c:h val="0.89073744160358859"/>
        </c:manualLayout>
      </c:layout>
      <c:lineChart>
        <c:grouping val="standard"/>
        <c:varyColors val="0"/>
        <c:ser>
          <c:idx val="0"/>
          <c:order val="1"/>
          <c:tx>
            <c:strRef>
              <c:f>'Base gráficos 1'!$C$2</c:f>
              <c:strCache>
                <c:ptCount val="1"/>
              </c:strCache>
            </c:strRef>
          </c:tx>
          <c:spPr>
            <a:ln w="19050">
              <a:solidFill>
                <a:srgbClr val="002060"/>
              </a:solidFill>
              <a:prstDash val="solid"/>
            </a:ln>
          </c:spPr>
          <c:marker>
            <c:symbol val="none"/>
          </c:marker>
          <c:cat>
            <c:numRef>
              <c:f>'Base original'!$A$23:$A$201</c:f>
              <c:numCache>
                <c:formatCode>mmm</c:formatCode>
                <c:ptCount val="179"/>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1'!$C$19:$C$198</c:f>
              <c:numCache>
                <c:formatCode>0.0</c:formatCode>
                <c:ptCount val="180"/>
                <c:pt idx="0">
                  <c:v>23.214257827540223</c:v>
                </c:pt>
                <c:pt idx="1">
                  <c:v>22.57287340079057</c:v>
                </c:pt>
                <c:pt idx="2">
                  <c:v>21.01775333011058</c:v>
                </c:pt>
                <c:pt idx="3">
                  <c:v>20.405017756871374</c:v>
                </c:pt>
                <c:pt idx="4">
                  <c:v>19.585566213036017</c:v>
                </c:pt>
                <c:pt idx="5">
                  <c:v>18.785661186306157</c:v>
                </c:pt>
                <c:pt idx="6">
                  <c:v>18.442387104270438</c:v>
                </c:pt>
                <c:pt idx="7">
                  <c:v>17.645878229400623</c:v>
                </c:pt>
                <c:pt idx="8">
                  <c:v>16.698932492226206</c:v>
                </c:pt>
                <c:pt idx="9">
                  <c:v>16.156534294621579</c:v>
                </c:pt>
                <c:pt idx="10">
                  <c:v>15.694917600053444</c:v>
                </c:pt>
                <c:pt idx="11">
                  <c:v>15.338343844092321</c:v>
                </c:pt>
                <c:pt idx="12">
                  <c:v>15.327279259120033</c:v>
                </c:pt>
                <c:pt idx="13">
                  <c:v>15.171233180741865</c:v>
                </c:pt>
                <c:pt idx="14">
                  <c:v>14.2047277011837</c:v>
                </c:pt>
                <c:pt idx="15">
                  <c:v>14.165146235544015</c:v>
                </c:pt>
                <c:pt idx="16">
                  <c:v>13.473326754138498</c:v>
                </c:pt>
                <c:pt idx="17">
                  <c:v>13.126290554044658</c:v>
                </c:pt>
                <c:pt idx="18">
                  <c:v>12.294786004141756</c:v>
                </c:pt>
                <c:pt idx="19">
                  <c:v>11.167500211905775</c:v>
                </c:pt>
                <c:pt idx="20">
                  <c:v>10.44001468610152</c:v>
                </c:pt>
                <c:pt idx="21">
                  <c:v>9.1482328450985619</c:v>
                </c:pt>
                <c:pt idx="22">
                  <c:v>8.0771603229327269</c:v>
                </c:pt>
                <c:pt idx="23">
                  <c:v>6.7645485344274334</c:v>
                </c:pt>
                <c:pt idx="24">
                  <c:v>5.3804837092024513</c:v>
                </c:pt>
                <c:pt idx="25">
                  <c:v>3.8502626047412605</c:v>
                </c:pt>
                <c:pt idx="26">
                  <c:v>2.8200315586999238</c:v>
                </c:pt>
                <c:pt idx="27">
                  <c:v>2.0225450144623522</c:v>
                </c:pt>
                <c:pt idx="28">
                  <c:v>1.336348610294209</c:v>
                </c:pt>
                <c:pt idx="29">
                  <c:v>0.16224256091280154</c:v>
                </c:pt>
                <c:pt idx="30">
                  <c:v>-0.20002631485553479</c:v>
                </c:pt>
                <c:pt idx="31">
                  <c:v>-0.82355648258108261</c:v>
                </c:pt>
                <c:pt idx="32">
                  <c:v>-0.88472493277458852</c:v>
                </c:pt>
                <c:pt idx="33">
                  <c:v>-0.30103087100995651</c:v>
                </c:pt>
                <c:pt idx="34">
                  <c:v>-0.2367642624623727</c:v>
                </c:pt>
                <c:pt idx="35">
                  <c:v>0.80779557560781257</c:v>
                </c:pt>
                <c:pt idx="36">
                  <c:v>1.4064852978419111</c:v>
                </c:pt>
                <c:pt idx="37">
                  <c:v>2.3118128147396675</c:v>
                </c:pt>
                <c:pt idx="38">
                  <c:v>2.9526078120792647</c:v>
                </c:pt>
                <c:pt idx="39">
                  <c:v>3.9336442785218111</c:v>
                </c:pt>
                <c:pt idx="40">
                  <c:v>4.8357446863036557</c:v>
                </c:pt>
                <c:pt idx="41">
                  <c:v>6.2691507530492316</c:v>
                </c:pt>
                <c:pt idx="42">
                  <c:v>7.126986628044321</c:v>
                </c:pt>
                <c:pt idx="43">
                  <c:v>8.6020547155698495</c:v>
                </c:pt>
                <c:pt idx="44">
                  <c:v>9.2511837128430159</c:v>
                </c:pt>
                <c:pt idx="45">
                  <c:v>9.8272422891534603</c:v>
                </c:pt>
                <c:pt idx="46">
                  <c:v>10.983849433468933</c:v>
                </c:pt>
                <c:pt idx="47">
                  <c:v>11.474994866011002</c:v>
                </c:pt>
                <c:pt idx="48">
                  <c:v>12.475975450034611</c:v>
                </c:pt>
                <c:pt idx="49">
                  <c:v>13.512796300290518</c:v>
                </c:pt>
                <c:pt idx="50">
                  <c:v>15.24757224739632</c:v>
                </c:pt>
                <c:pt idx="51">
                  <c:v>15.582002455314381</c:v>
                </c:pt>
                <c:pt idx="52">
                  <c:v>16.123681239131656</c:v>
                </c:pt>
                <c:pt idx="53">
                  <c:v>16.739563119408942</c:v>
                </c:pt>
                <c:pt idx="54">
                  <c:v>17.020027254733122</c:v>
                </c:pt>
                <c:pt idx="55">
                  <c:v>17.274914686564429</c:v>
                </c:pt>
                <c:pt idx="56">
                  <c:v>17.352151178709292</c:v>
                </c:pt>
                <c:pt idx="57">
                  <c:v>17.234479025918944</c:v>
                </c:pt>
                <c:pt idx="58">
                  <c:v>18.101772472356743</c:v>
                </c:pt>
                <c:pt idx="59">
                  <c:v>17.71566490830692</c:v>
                </c:pt>
                <c:pt idx="60">
                  <c:v>17.2436283594445</c:v>
                </c:pt>
                <c:pt idx="61">
                  <c:v>16.970955632180093</c:v>
                </c:pt>
                <c:pt idx="62">
                  <c:v>15.955980044480839</c:v>
                </c:pt>
                <c:pt idx="63">
                  <c:v>15.053279950196938</c:v>
                </c:pt>
                <c:pt idx="64">
                  <c:v>14.970362393794389</c:v>
                </c:pt>
                <c:pt idx="65">
                  <c:v>14.42767446945372</c:v>
                </c:pt>
                <c:pt idx="66">
                  <c:v>13.990203975613014</c:v>
                </c:pt>
                <c:pt idx="67">
                  <c:v>13.657751759824606</c:v>
                </c:pt>
                <c:pt idx="68">
                  <c:v>13.319415348940595</c:v>
                </c:pt>
                <c:pt idx="69">
                  <c:v>13.246211443462158</c:v>
                </c:pt>
                <c:pt idx="70">
                  <c:v>11.933243645897335</c:v>
                </c:pt>
                <c:pt idx="71">
                  <c:v>11.565110643533203</c:v>
                </c:pt>
                <c:pt idx="72">
                  <c:v>11.42271621760915</c:v>
                </c:pt>
                <c:pt idx="73">
                  <c:v>11.001522577444405</c:v>
                </c:pt>
                <c:pt idx="74">
                  <c:v>10.897038368448577</c:v>
                </c:pt>
                <c:pt idx="75">
                  <c:v>10.999970817742692</c:v>
                </c:pt>
                <c:pt idx="76">
                  <c:v>10.7789133143946</c:v>
                </c:pt>
                <c:pt idx="77">
                  <c:v>10.647731451508307</c:v>
                </c:pt>
                <c:pt idx="78">
                  <c:v>10.485660187884463</c:v>
                </c:pt>
                <c:pt idx="79">
                  <c:v>10.263818164196707</c:v>
                </c:pt>
                <c:pt idx="80">
                  <c:v>10.103639121283152</c:v>
                </c:pt>
                <c:pt idx="81">
                  <c:v>10.243643667531344</c:v>
                </c:pt>
                <c:pt idx="82">
                  <c:v>10.408234025971311</c:v>
                </c:pt>
                <c:pt idx="83">
                  <c:v>10.397704852451966</c:v>
                </c:pt>
                <c:pt idx="84">
                  <c:v>10.809090356488312</c:v>
                </c:pt>
                <c:pt idx="85">
                  <c:v>10.839167082191679</c:v>
                </c:pt>
                <c:pt idx="86">
                  <c:v>10.450260864939025</c:v>
                </c:pt>
                <c:pt idx="87">
                  <c:v>10.346302893740017</c:v>
                </c:pt>
                <c:pt idx="88">
                  <c:v>10.172961967836287</c:v>
                </c:pt>
                <c:pt idx="89">
                  <c:v>9.7965398163549509</c:v>
                </c:pt>
                <c:pt idx="90">
                  <c:v>9.8145472604617083</c:v>
                </c:pt>
                <c:pt idx="91">
                  <c:v>9.3955426649378353</c:v>
                </c:pt>
                <c:pt idx="92">
                  <c:v>9.4204846839571559</c:v>
                </c:pt>
                <c:pt idx="93">
                  <c:v>8.9854273997387963</c:v>
                </c:pt>
                <c:pt idx="94">
                  <c:v>8.6654794085740434</c:v>
                </c:pt>
                <c:pt idx="95">
                  <c:v>8.4139552614156656</c:v>
                </c:pt>
                <c:pt idx="96">
                  <c:v>7.6602146829355462</c:v>
                </c:pt>
                <c:pt idx="97">
                  <c:v>7.5092392543177908</c:v>
                </c:pt>
                <c:pt idx="98">
                  <c:v>7.305032885386936</c:v>
                </c:pt>
                <c:pt idx="99">
                  <c:v>7.0734290537052971</c:v>
                </c:pt>
                <c:pt idx="100">
                  <c:v>5.759415355364311</c:v>
                </c:pt>
                <c:pt idx="101">
                  <c:v>5.808109526190421</c:v>
                </c:pt>
                <c:pt idx="102">
                  <c:v>5.9769014623138048</c:v>
                </c:pt>
              </c:numCache>
            </c:numRef>
          </c:val>
          <c:smooth val="0"/>
        </c:ser>
        <c:dLbls>
          <c:showLegendKey val="0"/>
          <c:showVal val="0"/>
          <c:showCatName val="0"/>
          <c:showSerName val="0"/>
          <c:showPercent val="0"/>
          <c:showBubbleSize val="0"/>
        </c:dLbls>
        <c:marker val="1"/>
        <c:smooth val="0"/>
        <c:axId val="104251392"/>
        <c:axId val="104252928"/>
      </c:lineChart>
      <c:lineChart>
        <c:grouping val="standard"/>
        <c:varyColors val="0"/>
        <c:ser>
          <c:idx val="2"/>
          <c:order val="0"/>
          <c:tx>
            <c:strRef>
              <c:f>'Base gráficos 2'!$C$2</c:f>
              <c:strCache>
                <c:ptCount val="1"/>
              </c:strCache>
            </c:strRef>
          </c:tx>
          <c:spPr>
            <a:ln w="19050">
              <a:solidFill>
                <a:srgbClr val="9BBB59">
                  <a:lumMod val="75000"/>
                </a:srgbClr>
              </a:solidFill>
              <a:prstDash val="dash"/>
            </a:ln>
          </c:spPr>
          <c:marker>
            <c:symbol val="none"/>
          </c:marker>
          <c:cat>
            <c:numRef>
              <c:f>'Base original'!$A$23:$A$201</c:f>
              <c:numCache>
                <c:formatCode>mmm</c:formatCode>
                <c:ptCount val="179"/>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numCache>
            </c:numRef>
          </c:cat>
          <c:val>
            <c:numRef>
              <c:f>'Base gráficos 2'!$C$19:$C$200</c:f>
              <c:numCache>
                <c:formatCode>0.0</c:formatCode>
                <c:ptCount val="182"/>
                <c:pt idx="0">
                  <c:v>1.1501099065297353</c:v>
                </c:pt>
                <c:pt idx="1">
                  <c:v>0.88831004607918373</c:v>
                </c:pt>
                <c:pt idx="2">
                  <c:v>1.9031670499502837</c:v>
                </c:pt>
                <c:pt idx="3">
                  <c:v>1.2542926961639012</c:v>
                </c:pt>
                <c:pt idx="4">
                  <c:v>0.58416686947322205</c:v>
                </c:pt>
                <c:pt idx="5">
                  <c:v>0.73361315085784895</c:v>
                </c:pt>
                <c:pt idx="6">
                  <c:v>1.2323705840997974</c:v>
                </c:pt>
                <c:pt idx="7">
                  <c:v>1.7312812463587761</c:v>
                </c:pt>
                <c:pt idx="8">
                  <c:v>0.98474492981894457</c:v>
                </c:pt>
                <c:pt idx="9">
                  <c:v>1.3075916174739319</c:v>
                </c:pt>
                <c:pt idx="10">
                  <c:v>1.4769093542442988</c:v>
                </c:pt>
                <c:pt idx="11">
                  <c:v>1.11659282520678</c:v>
                </c:pt>
                <c:pt idx="12">
                  <c:v>1.1404064206922016</c:v>
                </c:pt>
                <c:pt idx="13">
                  <c:v>0.75180092839231349</c:v>
                </c:pt>
                <c:pt idx="14">
                  <c:v>1.0480058554569922</c:v>
                </c:pt>
                <c:pt idx="15">
                  <c:v>1.2191996366391464</c:v>
                </c:pt>
                <c:pt idx="16">
                  <c:v>-2.5354411370855701E-2</c:v>
                </c:pt>
                <c:pt idx="17">
                  <c:v>0.42553889825978786</c:v>
                </c:pt>
                <c:pt idx="18">
                  <c:v>0.48828911262326358</c:v>
                </c:pt>
                <c:pt idx="19">
                  <c:v>0.71003856844180291</c:v>
                </c:pt>
                <c:pt idx="20">
                  <c:v>0.32389584961617857</c:v>
                </c:pt>
                <c:pt idx="21">
                  <c:v>0.12262883401945146</c:v>
                </c:pt>
                <c:pt idx="22">
                  <c:v>0.48111559368115309</c:v>
                </c:pt>
                <c:pt idx="23">
                  <c:v>-0.11148192582548688</c:v>
                </c:pt>
                <c:pt idx="24">
                  <c:v>-0.17074864770299314</c:v>
                </c:pt>
                <c:pt idx="25">
                  <c:v>-0.71120746430531767</c:v>
                </c:pt>
                <c:pt idx="26">
                  <c:v>4.5574179678936844E-2</c:v>
                </c:pt>
                <c:pt idx="27">
                  <c:v>0.43412936866677398</c:v>
                </c:pt>
                <c:pt idx="28">
                  <c:v>-0.69777678920094388</c:v>
                </c:pt>
                <c:pt idx="29">
                  <c:v>-0.73801430204625262</c:v>
                </c:pt>
                <c:pt idx="30">
                  <c:v>0.12484098492609519</c:v>
                </c:pt>
                <c:pt idx="31">
                  <c:v>8.0822498321992953E-2</c:v>
                </c:pt>
                <c:pt idx="32">
                  <c:v>0.26201969224604227</c:v>
                </c:pt>
                <c:pt idx="33">
                  <c:v>0.7122552448733046</c:v>
                </c:pt>
                <c:pt idx="34">
                  <c:v>0.54588637896306125</c:v>
                </c:pt>
                <c:pt idx="35">
                  <c:v>0.93438966698384718</c:v>
                </c:pt>
                <c:pt idx="36">
                  <c:v>0.42212957586768596</c:v>
                </c:pt>
                <c:pt idx="37">
                  <c:v>0.17521390941750781</c:v>
                </c:pt>
                <c:pt idx="38">
                  <c:v>0.67217536752409046</c:v>
                </c:pt>
                <c:pt idx="39">
                  <c:v>1.3911672279303104</c:v>
                </c:pt>
                <c:pt idx="40">
                  <c:v>0.16412482768114955</c:v>
                </c:pt>
                <c:pt idx="41">
                  <c:v>0.6191824529575598</c:v>
                </c:pt>
                <c:pt idx="42">
                  <c:v>0.93307818232915452</c:v>
                </c:pt>
                <c:pt idx="43">
                  <c:v>1.4588695440505859</c:v>
                </c:pt>
                <c:pt idx="44">
                  <c:v>0.86129918541828943</c:v>
                </c:pt>
                <c:pt idx="45">
                  <c:v>1.2432898424101779</c:v>
                </c:pt>
                <c:pt idx="46">
                  <c:v>1.6047501735329917</c:v>
                </c:pt>
                <c:pt idx="47">
                  <c:v>1.381062446171228</c:v>
                </c:pt>
                <c:pt idx="48">
                  <c:v>1.3238618615033033</c:v>
                </c:pt>
                <c:pt idx="49">
                  <c:v>1.0986444468683345</c:v>
                </c:pt>
                <c:pt idx="50">
                  <c:v>2.2107126431664739</c:v>
                </c:pt>
                <c:pt idx="51">
                  <c:v>1.6853883423178786</c:v>
                </c:pt>
                <c:pt idx="52">
                  <c:v>0.63354723053110718</c:v>
                </c:pt>
                <c:pt idx="53">
                  <c:v>1.1528335620149477</c:v>
                </c:pt>
                <c:pt idx="54">
                  <c:v>1.1755675984413045</c:v>
                </c:pt>
                <c:pt idx="55">
                  <c:v>1.6798624057108924</c:v>
                </c:pt>
                <c:pt idx="56">
                  <c:v>0.92772577769571285</c:v>
                </c:pt>
                <c:pt idx="57">
                  <c:v>1.1417704773906792</c:v>
                </c:pt>
                <c:pt idx="58">
                  <c:v>2.3564158497456162</c:v>
                </c:pt>
                <c:pt idx="59">
                  <c:v>1.0496195368699546</c:v>
                </c:pt>
                <c:pt idx="60">
                  <c:v>0.91755598787324288</c:v>
                </c:pt>
                <c:pt idx="61">
                  <c:v>0.86352000138845142</c:v>
                </c:pt>
                <c:pt idx="62">
                  <c:v>1.3238140316823177</c:v>
                </c:pt>
                <c:pt idx="63">
                  <c:v>0.89378268637246094</c:v>
                </c:pt>
                <c:pt idx="64">
                  <c:v>0.56102180724819561</c:v>
                </c:pt>
                <c:pt idx="65">
                  <c:v>0.67536771652230243</c:v>
                </c:pt>
                <c:pt idx="66">
                  <c:v>0.78876147197652813</c:v>
                </c:pt>
                <c:pt idx="67">
                  <c:v>1.3833132779887336</c:v>
                </c:pt>
                <c:pt idx="68">
                  <c:v>0.62728410988526662</c:v>
                </c:pt>
                <c:pt idx="69">
                  <c:v>1.0764332835554455</c:v>
                </c:pt>
                <c:pt idx="70">
                  <c:v>1.1697034982073689</c:v>
                </c:pt>
                <c:pt idx="71">
                  <c:v>0.71728127331043368</c:v>
                </c:pt>
                <c:pt idx="72">
                  <c:v>0.78875140579862091</c:v>
                </c:pt>
                <c:pt idx="73">
                  <c:v>0.48224161766779616</c:v>
                </c:pt>
                <c:pt idx="74">
                  <c:v>1.2284393168521319</c:v>
                </c:pt>
                <c:pt idx="75">
                  <c:v>0.98743031054029018</c:v>
                </c:pt>
                <c:pt idx="76">
                  <c:v>0.36075357067953462</c:v>
                </c:pt>
                <c:pt idx="77">
                  <c:v>0.55615024192643148</c:v>
                </c:pt>
                <c:pt idx="78">
                  <c:v>0.64113113453936421</c:v>
                </c:pt>
                <c:pt idx="79">
                  <c:v>1.1797476809011727</c:v>
                </c:pt>
                <c:pt idx="80">
                  <c:v>0.48110395461702637</c:v>
                </c:pt>
                <c:pt idx="81">
                  <c:v>1.2049591006054925</c:v>
                </c:pt>
                <c:pt idx="82">
                  <c:v>1.320746743949968</c:v>
                </c:pt>
                <c:pt idx="83">
                  <c:v>0.70767628560022899</c:v>
                </c:pt>
                <c:pt idx="84">
                  <c:v>1.1643301495205378</c:v>
                </c:pt>
                <c:pt idx="85">
                  <c:v>0.5095153441235567</c:v>
                </c:pt>
                <c:pt idx="86">
                  <c:v>0.8732546790614748</c:v>
                </c:pt>
                <c:pt idx="87">
                  <c:v>0.89237894271667528</c:v>
                </c:pt>
                <c:pt idx="88">
                  <c:v>0.20309875586357862</c:v>
                </c:pt>
                <c:pt idx="89">
                  <c:v>0.21258534412696406</c:v>
                </c:pt>
                <c:pt idx="90">
                  <c:v>0.6576370239487801</c:v>
                </c:pt>
                <c:pt idx="91">
                  <c:v>0.79368972856363484</c:v>
                </c:pt>
                <c:pt idx="92">
                  <c:v>0.50401349503216863</c:v>
                </c:pt>
                <c:pt idx="93">
                  <c:v>0.80256685400823358</c:v>
                </c:pt>
                <c:pt idx="94">
                  <c:v>1.0232999186497551</c:v>
                </c:pt>
                <c:pt idx="95">
                  <c:v>0.47457178426361679</c:v>
                </c:pt>
                <c:pt idx="96">
                  <c:v>0.4609920917530701</c:v>
                </c:pt>
                <c:pt idx="97">
                  <c:v>0.36856757429110587</c:v>
                </c:pt>
                <c:pt idx="98">
                  <c:v>0.68165290415240065</c:v>
                </c:pt>
                <c:pt idx="99">
                  <c:v>0.67461598302801917</c:v>
                </c:pt>
                <c:pt idx="100">
                  <c:v>-1.0266016987223878</c:v>
                </c:pt>
                <c:pt idx="101">
                  <c:v>0.25872562140889954</c:v>
                </c:pt>
                <c:pt idx="102">
                  <c:v>0.81821259339199059</c:v>
                </c:pt>
              </c:numCache>
            </c:numRef>
          </c:val>
          <c:smooth val="0"/>
        </c:ser>
        <c:dLbls>
          <c:showLegendKey val="0"/>
          <c:showVal val="0"/>
          <c:showCatName val="0"/>
          <c:showSerName val="0"/>
          <c:showPercent val="0"/>
          <c:showBubbleSize val="0"/>
        </c:dLbls>
        <c:marker val="1"/>
        <c:smooth val="0"/>
        <c:axId val="224449280"/>
        <c:axId val="104254464"/>
      </c:lineChart>
      <c:dateAx>
        <c:axId val="104251392"/>
        <c:scaling>
          <c:orientation val="minMax"/>
          <c:max val="42186"/>
          <c:min val="41456"/>
        </c:scaling>
        <c:delete val="0"/>
        <c:axPos val="b"/>
        <c:numFmt formatCode="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104252928"/>
        <c:crosses val="autoZero"/>
        <c:auto val="0"/>
        <c:lblOffset val="100"/>
        <c:baseTimeUnit val="months"/>
        <c:majorUnit val="4"/>
        <c:majorTimeUnit val="months"/>
      </c:dateAx>
      <c:valAx>
        <c:axId val="104252928"/>
        <c:scaling>
          <c:orientation val="minMax"/>
          <c:max val="20"/>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04251392"/>
        <c:crosses val="autoZero"/>
        <c:crossBetween val="midCat"/>
        <c:majorUnit val="4"/>
      </c:valAx>
      <c:valAx>
        <c:axId val="104254464"/>
        <c:scaling>
          <c:orientation val="minMax"/>
          <c:max val="2"/>
          <c:min val="-1.2"/>
        </c:scaling>
        <c:delete val="0"/>
        <c:axPos val="r"/>
        <c:numFmt formatCode="0.0" sourceLinked="1"/>
        <c:majorTickMark val="out"/>
        <c:minorTickMark val="none"/>
        <c:tickLblPos val="nextTo"/>
        <c:txPr>
          <a:bodyPr/>
          <a:lstStyle/>
          <a:p>
            <a:pPr>
              <a:defRPr sz="800"/>
            </a:pPr>
            <a:endParaRPr lang="es-CL"/>
          </a:p>
        </c:txPr>
        <c:crossAx val="224449280"/>
        <c:crosses val="max"/>
        <c:crossBetween val="between"/>
        <c:majorUnit val="0.8"/>
        <c:minorUnit val="4.0000000000000022E-2"/>
      </c:valAx>
      <c:dateAx>
        <c:axId val="224449280"/>
        <c:scaling>
          <c:orientation val="minMax"/>
        </c:scaling>
        <c:delete val="1"/>
        <c:axPos val="b"/>
        <c:numFmt formatCode="yy" sourceLinked="1"/>
        <c:majorTickMark val="out"/>
        <c:minorTickMark val="none"/>
        <c:tickLblPos val="none"/>
        <c:crossAx val="104254464"/>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image" Target="../media/image7.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image" Target="../media/image6.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9525</xdr:colOff>
      <xdr:row>35</xdr:row>
      <xdr:rowOff>180975</xdr:rowOff>
    </xdr:to>
    <xdr:graphicFrame macro="">
      <xdr:nvGraphicFramePr>
        <xdr:cNvPr id="8396141" name="Tasa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23</xdr:row>
      <xdr:rowOff>0</xdr:rowOff>
    </xdr:from>
    <xdr:to>
      <xdr:col>10</xdr:col>
      <xdr:colOff>9525</xdr:colOff>
      <xdr:row>35</xdr:row>
      <xdr:rowOff>180975</xdr:rowOff>
    </xdr:to>
    <xdr:graphicFrame macro="">
      <xdr:nvGraphicFramePr>
        <xdr:cNvPr id="8396142" name="Tasa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23</xdr:row>
      <xdr:rowOff>0</xdr:rowOff>
    </xdr:from>
    <xdr:to>
      <xdr:col>15</xdr:col>
      <xdr:colOff>9525</xdr:colOff>
      <xdr:row>35</xdr:row>
      <xdr:rowOff>180975</xdr:rowOff>
    </xdr:to>
    <xdr:graphicFrame macro="">
      <xdr:nvGraphicFramePr>
        <xdr:cNvPr id="8396143" name="Tasa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23</xdr:row>
      <xdr:rowOff>0</xdr:rowOff>
    </xdr:from>
    <xdr:to>
      <xdr:col>20</xdr:col>
      <xdr:colOff>9525</xdr:colOff>
      <xdr:row>35</xdr:row>
      <xdr:rowOff>180975</xdr:rowOff>
    </xdr:to>
    <xdr:graphicFrame macro="">
      <xdr:nvGraphicFramePr>
        <xdr:cNvPr id="8396144" name="Tasa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40</xdr:row>
      <xdr:rowOff>0</xdr:rowOff>
    </xdr:from>
    <xdr:to>
      <xdr:col>5</xdr:col>
      <xdr:colOff>9525</xdr:colOff>
      <xdr:row>52</xdr:row>
      <xdr:rowOff>180975</xdr:rowOff>
    </xdr:to>
    <xdr:graphicFrame macro="">
      <xdr:nvGraphicFramePr>
        <xdr:cNvPr id="8396145" name="Tasas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40</xdr:row>
      <xdr:rowOff>0</xdr:rowOff>
    </xdr:from>
    <xdr:to>
      <xdr:col>10</xdr:col>
      <xdr:colOff>9525</xdr:colOff>
      <xdr:row>52</xdr:row>
      <xdr:rowOff>180975</xdr:rowOff>
    </xdr:to>
    <xdr:graphicFrame macro="">
      <xdr:nvGraphicFramePr>
        <xdr:cNvPr id="8396146" name="Tasas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40</xdr:row>
      <xdr:rowOff>0</xdr:rowOff>
    </xdr:from>
    <xdr:to>
      <xdr:col>15</xdr:col>
      <xdr:colOff>9525</xdr:colOff>
      <xdr:row>52</xdr:row>
      <xdr:rowOff>180975</xdr:rowOff>
    </xdr:to>
    <xdr:graphicFrame macro="">
      <xdr:nvGraphicFramePr>
        <xdr:cNvPr id="8396147" name="Tasa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40</xdr:row>
      <xdr:rowOff>0</xdr:rowOff>
    </xdr:from>
    <xdr:to>
      <xdr:col>20</xdr:col>
      <xdr:colOff>9525</xdr:colOff>
      <xdr:row>52</xdr:row>
      <xdr:rowOff>180975</xdr:rowOff>
    </xdr:to>
    <xdr:graphicFrame macro="">
      <xdr:nvGraphicFramePr>
        <xdr:cNvPr id="8396148" name="Tasa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57</xdr:row>
      <xdr:rowOff>0</xdr:rowOff>
    </xdr:from>
    <xdr:to>
      <xdr:col>5</xdr:col>
      <xdr:colOff>9525</xdr:colOff>
      <xdr:row>69</xdr:row>
      <xdr:rowOff>180975</xdr:rowOff>
    </xdr:to>
    <xdr:graphicFrame macro="">
      <xdr:nvGraphicFramePr>
        <xdr:cNvPr id="8396149" name="Colocacion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57</xdr:row>
      <xdr:rowOff>0</xdr:rowOff>
    </xdr:from>
    <xdr:to>
      <xdr:col>10</xdr:col>
      <xdr:colOff>9525</xdr:colOff>
      <xdr:row>69</xdr:row>
      <xdr:rowOff>180975</xdr:rowOff>
    </xdr:to>
    <xdr:graphicFrame macro="">
      <xdr:nvGraphicFramePr>
        <xdr:cNvPr id="8396150" name="Colocacion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57</xdr:row>
      <xdr:rowOff>0</xdr:rowOff>
    </xdr:from>
    <xdr:to>
      <xdr:col>15</xdr:col>
      <xdr:colOff>9525</xdr:colOff>
      <xdr:row>69</xdr:row>
      <xdr:rowOff>180975</xdr:rowOff>
    </xdr:to>
    <xdr:graphicFrame macro="">
      <xdr:nvGraphicFramePr>
        <xdr:cNvPr id="8396151" name="Colocacion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57</xdr:row>
      <xdr:rowOff>0</xdr:rowOff>
    </xdr:from>
    <xdr:to>
      <xdr:col>20</xdr:col>
      <xdr:colOff>9525</xdr:colOff>
      <xdr:row>69</xdr:row>
      <xdr:rowOff>180975</xdr:rowOff>
    </xdr:to>
    <xdr:graphicFrame macro="">
      <xdr:nvGraphicFramePr>
        <xdr:cNvPr id="8396152" name="Colocacion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76</xdr:row>
      <xdr:rowOff>0</xdr:rowOff>
    </xdr:from>
    <xdr:to>
      <xdr:col>6</xdr:col>
      <xdr:colOff>150000</xdr:colOff>
      <xdr:row>89</xdr:row>
      <xdr:rowOff>55929</xdr:rowOff>
    </xdr:to>
    <xdr:graphicFrame macro="">
      <xdr:nvGraphicFramePr>
        <xdr:cNvPr id="8396164" name="Agregados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76</xdr:row>
      <xdr:rowOff>0</xdr:rowOff>
    </xdr:from>
    <xdr:to>
      <xdr:col>18</xdr:col>
      <xdr:colOff>150000</xdr:colOff>
      <xdr:row>89</xdr:row>
      <xdr:rowOff>55929</xdr:rowOff>
    </xdr:to>
    <xdr:graphicFrame macro="">
      <xdr:nvGraphicFramePr>
        <xdr:cNvPr id="31" name="Agregados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76</xdr:row>
      <xdr:rowOff>0</xdr:rowOff>
    </xdr:from>
    <xdr:to>
      <xdr:col>12</xdr:col>
      <xdr:colOff>150000</xdr:colOff>
      <xdr:row>89</xdr:row>
      <xdr:rowOff>55929</xdr:rowOff>
    </xdr:to>
    <xdr:graphicFrame macro="">
      <xdr:nvGraphicFramePr>
        <xdr:cNvPr id="32" name="Agregados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3</xdr:row>
      <xdr:rowOff>0</xdr:rowOff>
    </xdr:from>
    <xdr:to>
      <xdr:col>10</xdr:col>
      <xdr:colOff>9525</xdr:colOff>
      <xdr:row>15</xdr:row>
      <xdr:rowOff>180975</xdr:rowOff>
    </xdr:to>
    <xdr:graphicFrame macro="">
      <xdr:nvGraphicFramePr>
        <xdr:cNvPr id="37" name="Colocacion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0</xdr:colOff>
      <xdr:row>3</xdr:row>
      <xdr:rowOff>0</xdr:rowOff>
    </xdr:from>
    <xdr:to>
      <xdr:col>15</xdr:col>
      <xdr:colOff>9525</xdr:colOff>
      <xdr:row>15</xdr:row>
      <xdr:rowOff>180975</xdr:rowOff>
    </xdr:to>
    <xdr:graphicFrame macro="">
      <xdr:nvGraphicFramePr>
        <xdr:cNvPr id="39" name="Agregado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xdr:row>
      <xdr:rowOff>0</xdr:rowOff>
    </xdr:from>
    <xdr:to>
      <xdr:col>5</xdr:col>
      <xdr:colOff>9525</xdr:colOff>
      <xdr:row>15</xdr:row>
      <xdr:rowOff>180975</xdr:rowOff>
    </xdr:to>
    <xdr:graphicFrame macro="">
      <xdr:nvGraphicFramePr>
        <xdr:cNvPr id="40" name="Tasa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134471</xdr:colOff>
      <xdr:row>93</xdr:row>
      <xdr:rowOff>56028</xdr:rowOff>
    </xdr:from>
    <xdr:to>
      <xdr:col>13</xdr:col>
      <xdr:colOff>694765</xdr:colOff>
      <xdr:row>114</xdr:row>
      <xdr:rowOff>35719</xdr:rowOff>
    </xdr:to>
    <xdr:sp macro="" textlink="">
      <xdr:nvSpPr>
        <xdr:cNvPr id="22" name="21 CuadroTexto"/>
        <xdr:cNvSpPr txBox="1"/>
      </xdr:nvSpPr>
      <xdr:spPr>
        <a:xfrm>
          <a:off x="896471" y="18284497"/>
          <a:ext cx="9704294" cy="398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s-CL" sz="1100">
              <a:solidFill>
                <a:schemeClr val="dk1"/>
              </a:solidFill>
              <a:latin typeface="+mn-lt"/>
              <a:ea typeface="+mn-ea"/>
              <a:cs typeface="+mn-cs"/>
            </a:rPr>
            <a:t>(1)</a:t>
          </a:r>
          <a:r>
            <a:rPr lang="es-CL" sz="1100" baseline="0">
              <a:solidFill>
                <a:schemeClr val="dk1"/>
              </a:solidFill>
              <a:latin typeface="+mn-lt"/>
              <a:ea typeface="+mn-ea"/>
              <a:cs typeface="+mn-cs"/>
            </a:rPr>
            <a:t>          </a:t>
          </a:r>
          <a:r>
            <a:rPr lang="es-CL" sz="1100">
              <a:solidFill>
                <a:schemeClr val="dk1"/>
              </a:solidFill>
              <a:latin typeface="+mn-lt"/>
              <a:ea typeface="+mn-ea"/>
              <a:cs typeface="+mn-cs"/>
            </a:rPr>
            <a:t>Corresponden a tasas de interés efectivas promedio ponderadas de las operaciones realizadas en el mes por bancos comerciales en la Región Metropolitana. </a:t>
          </a:r>
        </a:p>
        <a:p>
          <a:pPr lvl="1"/>
          <a:r>
            <a:rPr lang="es-CL" sz="1100">
              <a:solidFill>
                <a:schemeClr val="dk1"/>
              </a:solidFill>
              <a:effectLst/>
              <a:latin typeface="+mn-lt"/>
              <a:ea typeface="+mn-ea"/>
              <a:cs typeface="+mn-cs"/>
            </a:rPr>
            <a:t>Las tasas de interés nominales ($) se expresan en base 360 días, usando la conversión de interés simple.</a:t>
          </a:r>
          <a:endParaRPr lang="es-CL" sz="1400">
            <a:solidFill>
              <a:schemeClr val="dk1"/>
            </a:solidFill>
            <a:effectLst/>
            <a:latin typeface="+mn-lt"/>
            <a:ea typeface="+mn-ea"/>
            <a:cs typeface="+mn-cs"/>
          </a:endParaRPr>
        </a:p>
        <a:p>
          <a:pPr lvl="1"/>
          <a:r>
            <a:rPr lang="es-CL" sz="1100">
              <a:solidFill>
                <a:schemeClr val="dk1"/>
              </a:solidFill>
              <a:effectLst/>
              <a:latin typeface="+mn-lt"/>
              <a:ea typeface="+mn-ea"/>
              <a:cs typeface="+mn-cs"/>
            </a:rPr>
            <a:t>El detalle con la participación por plazos y moneda de cada tipo de tasa de interés se encuentra disponible en </a:t>
          </a:r>
          <a:r>
            <a:rPr lang="es-CL" sz="1100" u="sng">
              <a:solidFill>
                <a:schemeClr val="dk1"/>
              </a:solidFill>
              <a:effectLst/>
              <a:latin typeface="+mn-lt"/>
              <a:ea typeface="+mn-ea"/>
              <a:cs typeface="+mn-cs"/>
              <a:hlinkClick xmlns:r="http://schemas.openxmlformats.org/officeDocument/2006/relationships" r:id=""/>
            </a:rPr>
            <a:t>series de indicadores (Excel), hoja resumen</a:t>
          </a:r>
          <a:r>
            <a:rPr lang="es-CL" sz="1100">
              <a:solidFill>
                <a:schemeClr val="dk1"/>
              </a:solidFill>
              <a:effectLst/>
              <a:latin typeface="+mn-lt"/>
              <a:ea typeface="+mn-ea"/>
              <a:cs typeface="+mn-cs"/>
            </a:rPr>
            <a:t>.</a:t>
          </a:r>
          <a:endParaRPr lang="es-CL" sz="1400">
            <a:solidFill>
              <a:schemeClr val="dk1"/>
            </a:solidFill>
            <a:effectLst/>
            <a:latin typeface="+mn-lt"/>
            <a:ea typeface="+mn-ea"/>
            <a:cs typeface="+mn-cs"/>
          </a:endParaRPr>
        </a:p>
        <a:p>
          <a:pPr lvl="1"/>
          <a:r>
            <a:rPr lang="es-CL" sz="1100">
              <a:solidFill>
                <a:schemeClr val="dk1"/>
              </a:solidFill>
              <a:effectLst/>
              <a:latin typeface="+mn-lt"/>
              <a:ea typeface="+mn-ea"/>
              <a:cs typeface="+mn-cs"/>
            </a:rPr>
            <a:t>La definición de cada concepto y el detalle de la participación de cada uno de los productos se encuentra en el documento “Estadísticas de Tasas de Interés del Sistema Bancario” de E. Arraño, P. Filippi, C. Vásquez, correspondiente a la Serie de Estudios Económicos Estadísticos, N° 113, Banco Central de Chile, julio 2015.</a:t>
          </a:r>
          <a:endParaRPr lang="es-CL" sz="1400">
            <a:solidFill>
              <a:schemeClr val="dk1"/>
            </a:solidFill>
            <a:effectLst/>
            <a:latin typeface="+mn-lt"/>
            <a:ea typeface="+mn-ea"/>
            <a:cs typeface="+mn-cs"/>
          </a:endParaRPr>
        </a:p>
        <a:p>
          <a:pPr lvl="1"/>
          <a:r>
            <a:rPr lang="es-CL" sz="1100">
              <a:solidFill>
                <a:schemeClr val="dk1"/>
              </a:solidFill>
              <a:effectLst/>
              <a:latin typeface="+mn-lt"/>
              <a:ea typeface="+mn-ea"/>
              <a:cs typeface="+mn-cs"/>
            </a:rPr>
            <a:t>Gráficos discontinuos implica que no se registraron operaciones para ese mes.</a:t>
          </a:r>
          <a:endParaRPr lang="es-CL" sz="1400">
            <a:solidFill>
              <a:schemeClr val="dk1"/>
            </a:solidFill>
            <a:effectLst/>
            <a:latin typeface="+mn-lt"/>
            <a:ea typeface="+mn-ea"/>
            <a:cs typeface="+mn-cs"/>
          </a:endParaRPr>
        </a:p>
        <a:p>
          <a:r>
            <a:rPr lang="es-CL" sz="1100">
              <a:solidFill>
                <a:schemeClr val="dk1"/>
              </a:solidFill>
              <a:latin typeface="+mn-lt"/>
              <a:ea typeface="+mn-ea"/>
              <a:cs typeface="+mn-cs"/>
            </a:rPr>
            <a:t> </a:t>
          </a:r>
        </a:p>
        <a:p>
          <a:pPr lvl="0"/>
          <a:r>
            <a:rPr lang="es-CL" sz="1100">
              <a:solidFill>
                <a:schemeClr val="dk1"/>
              </a:solidFill>
              <a:latin typeface="+mn-lt"/>
              <a:ea typeface="+mn-ea"/>
              <a:cs typeface="+mn-cs"/>
            </a:rPr>
            <a:t>(2)          Corresponden a los saldos en pesos chilenos del último día hábil de cada mes, obtenidos de los balances individuales de cada banco comercial. Esto es, no </a:t>
          </a:r>
        </a:p>
        <a:p>
          <a:pPr lvl="0"/>
          <a:r>
            <a:rPr lang="es-CL" sz="1100">
              <a:solidFill>
                <a:schemeClr val="dk1"/>
              </a:solidFill>
              <a:latin typeface="+mn-lt"/>
              <a:ea typeface="+mn-ea"/>
              <a:cs typeface="+mn-cs"/>
            </a:rPr>
            <a:t>               considera las operaciones de las filiales y sucursales en el exterior.</a:t>
          </a:r>
        </a:p>
        <a:p>
          <a:pPr lvl="1"/>
          <a:r>
            <a:rPr lang="es-CL" sz="1100">
              <a:solidFill>
                <a:schemeClr val="dk1"/>
              </a:solidFill>
              <a:latin typeface="+mn-lt"/>
              <a:ea typeface="+mn-ea"/>
              <a:cs typeface="+mn-cs"/>
            </a:rPr>
            <a:t>Los dos últimos períodos corresponden a cifras provisionales.</a:t>
          </a:r>
        </a:p>
        <a:p>
          <a:pPr lvl="1"/>
          <a:r>
            <a:rPr lang="es-CL" sz="1100">
              <a:solidFill>
                <a:schemeClr val="dk1"/>
              </a:solidFill>
              <a:latin typeface="+mn-lt"/>
              <a:ea typeface="+mn-ea"/>
              <a:cs typeface="+mn-cs"/>
            </a:rPr>
            <a:t>Más información </a:t>
          </a:r>
          <a:r>
            <a:rPr lang="es-CL" sz="1100" u="sng">
              <a:solidFill>
                <a:schemeClr val="dk1"/>
              </a:solidFill>
              <a:latin typeface="+mn-lt"/>
              <a:ea typeface="+mn-ea"/>
              <a:cs typeface="+mn-cs"/>
              <a:hlinkClick xmlns:r="http://schemas.openxmlformats.org/officeDocument/2006/relationships" r:id=""/>
            </a:rPr>
            <a:t>“Estadísticas de colocaciones”</a:t>
          </a:r>
          <a:r>
            <a:rPr lang="es-CL" sz="1100">
              <a:solidFill>
                <a:schemeClr val="dk1"/>
              </a:solidFill>
              <a:latin typeface="+mn-lt"/>
              <a:ea typeface="+mn-ea"/>
              <a:cs typeface="+mn-cs"/>
            </a:rPr>
            <a:t> de E. Arraño y B. Velásquez, correspondiente a la Serie de Estudios Económicos Estadísticos, N° 92, Banco Central de Chile, julio 2012.</a:t>
          </a:r>
        </a:p>
        <a:p>
          <a:pPr lvl="1"/>
          <a:r>
            <a:rPr lang="es-CL" sz="1100">
              <a:solidFill>
                <a:schemeClr val="dk1"/>
              </a:solidFill>
              <a:latin typeface="+mn-lt"/>
              <a:ea typeface="+mn-ea"/>
              <a:cs typeface="+mn-cs"/>
            </a:rPr>
            <a:t> </a:t>
          </a:r>
        </a:p>
        <a:p>
          <a:pPr lvl="0"/>
          <a:r>
            <a:rPr lang="es-CL" sz="1100">
              <a:solidFill>
                <a:schemeClr val="dk1"/>
              </a:solidFill>
              <a:latin typeface="+mn-lt"/>
              <a:ea typeface="+mn-ea"/>
              <a:cs typeface="+mn-cs"/>
            </a:rPr>
            <a:t>(3)           Corresponden a los promedios diarios mensuales. Se construyen a partir de información de los bancos comerciales, de la Superintendencia de Bancos e </a:t>
          </a:r>
        </a:p>
        <a:p>
          <a:pPr lvl="0"/>
          <a:r>
            <a:rPr lang="es-CL" sz="1100">
              <a:solidFill>
                <a:schemeClr val="dk1"/>
              </a:solidFill>
              <a:latin typeface="+mn-lt"/>
              <a:ea typeface="+mn-ea"/>
              <a:cs typeface="+mn-cs"/>
            </a:rPr>
            <a:t>                Instituciones Financieras,  de la Superintendencia de Pensiones, de la</a:t>
          </a:r>
          <a:r>
            <a:rPr lang="es-CL" sz="1100" baseline="0">
              <a:solidFill>
                <a:schemeClr val="dk1"/>
              </a:solidFill>
              <a:latin typeface="+mn-lt"/>
              <a:ea typeface="+mn-ea"/>
              <a:cs typeface="+mn-cs"/>
            </a:rPr>
            <a:t>  S</a:t>
          </a:r>
          <a:r>
            <a:rPr lang="es-CL" sz="1100">
              <a:solidFill>
                <a:schemeClr val="dk1"/>
              </a:solidFill>
              <a:latin typeface="+mn-lt"/>
              <a:ea typeface="+mn-ea"/>
              <a:cs typeface="+mn-cs"/>
            </a:rPr>
            <a:t>uperintendencia de Valores y Seguros; y de la Tesorería General de la República, </a:t>
          </a:r>
        </a:p>
        <a:p>
          <a:pPr lvl="1"/>
          <a:r>
            <a:rPr lang="es-CL" sz="1100">
              <a:solidFill>
                <a:schemeClr val="dk1"/>
              </a:solidFill>
              <a:latin typeface="+mn-lt"/>
              <a:ea typeface="+mn-ea"/>
              <a:cs typeface="+mn-cs"/>
            </a:rPr>
            <a:t>Los tres últimos períodos corresponden a cifras provisionales </a:t>
          </a:r>
        </a:p>
        <a:p>
          <a:pPr lvl="1"/>
          <a:r>
            <a:rPr lang="es-CL" sz="1100">
              <a:solidFill>
                <a:schemeClr val="dk1"/>
              </a:solidFill>
              <a:latin typeface="+mn-lt"/>
              <a:ea typeface="+mn-ea"/>
              <a:cs typeface="+mn-cs"/>
            </a:rPr>
            <a:t>Más información en </a:t>
          </a:r>
          <a:r>
            <a:rPr lang="es-CL" sz="1100" u="sng">
              <a:solidFill>
                <a:schemeClr val="dk1"/>
              </a:solidFill>
              <a:latin typeface="+mn-lt"/>
              <a:ea typeface="+mn-ea"/>
              <a:cs typeface="+mn-cs"/>
              <a:hlinkClick xmlns:r="http://schemas.openxmlformats.org/officeDocument/2006/relationships" r:id=""/>
            </a:rPr>
            <a:t>“Agregados Monetarios: Nuevas Definiciones”</a:t>
          </a:r>
          <a:r>
            <a:rPr lang="es-CL" sz="1100">
              <a:solidFill>
                <a:schemeClr val="dk1"/>
              </a:solidFill>
              <a:latin typeface="+mn-lt"/>
              <a:ea typeface="+mn-ea"/>
              <a:cs typeface="+mn-cs"/>
            </a:rPr>
            <a:t>, de E. Arraño, correspondiente a la Serie de Estudios Económicos Estadísticos, N°53, Banco Central de Chile, mayo 2006.</a:t>
          </a:r>
          <a:endParaRPr lang="es-CL" sz="1100"/>
        </a:p>
      </xdr:txBody>
    </xdr:sp>
    <xdr:clientData/>
  </xdr:twoCellAnchor>
  <xdr:twoCellAnchor editAs="oneCell">
    <xdr:from>
      <xdr:col>9</xdr:col>
      <xdr:colOff>133349</xdr:colOff>
      <xdr:row>70</xdr:row>
      <xdr:rowOff>76199</xdr:rowOff>
    </xdr:from>
    <xdr:to>
      <xdr:col>12</xdr:col>
      <xdr:colOff>646338</xdr:colOff>
      <xdr:row>71</xdr:row>
      <xdr:rowOff>47624</xdr:rowOff>
    </xdr:to>
    <xdr:pic>
      <xdr:nvPicPr>
        <xdr:cNvPr id="1025" name="Picture 1"/>
        <xdr:cNvPicPr>
          <a:picLocks noChangeAspect="1" noChangeArrowheads="1"/>
        </xdr:cNvPicPr>
      </xdr:nvPicPr>
      <xdr:blipFill>
        <a:blip xmlns:r="http://schemas.openxmlformats.org/officeDocument/2006/relationships" r:embed="rId19" cstate="print"/>
        <a:srcRect/>
        <a:stretch>
          <a:fillRect/>
        </a:stretch>
      </xdr:blipFill>
      <xdr:spPr bwMode="auto">
        <a:xfrm>
          <a:off x="6991349" y="13754099"/>
          <a:ext cx="2798989" cy="161925"/>
        </a:xfrm>
        <a:prstGeom prst="rect">
          <a:avLst/>
        </a:prstGeom>
        <a:noFill/>
      </xdr:spPr>
    </xdr:pic>
    <xdr:clientData/>
  </xdr:twoCellAnchor>
  <xdr:twoCellAnchor editAs="oneCell">
    <xdr:from>
      <xdr:col>9</xdr:col>
      <xdr:colOff>619125</xdr:colOff>
      <xdr:row>53</xdr:row>
      <xdr:rowOff>133350</xdr:rowOff>
    </xdr:from>
    <xdr:to>
      <xdr:col>12</xdr:col>
      <xdr:colOff>28575</xdr:colOff>
      <xdr:row>54</xdr:row>
      <xdr:rowOff>76200</xdr:rowOff>
    </xdr:to>
    <xdr:pic>
      <xdr:nvPicPr>
        <xdr:cNvPr id="1026" name="Picture 2"/>
        <xdr:cNvPicPr>
          <a:picLocks noChangeAspect="1" noChangeArrowheads="1"/>
        </xdr:cNvPicPr>
      </xdr:nvPicPr>
      <xdr:blipFill>
        <a:blip xmlns:r="http://schemas.openxmlformats.org/officeDocument/2006/relationships" r:embed="rId20" cstate="print"/>
        <a:srcRect/>
        <a:stretch>
          <a:fillRect/>
        </a:stretch>
      </xdr:blipFill>
      <xdr:spPr bwMode="auto">
        <a:xfrm>
          <a:off x="7477125" y="10506075"/>
          <a:ext cx="1695450" cy="133350"/>
        </a:xfrm>
        <a:prstGeom prst="rect">
          <a:avLst/>
        </a:prstGeom>
        <a:noFill/>
      </xdr:spPr>
    </xdr:pic>
    <xdr:clientData/>
  </xdr:twoCellAnchor>
  <xdr:twoCellAnchor>
    <xdr:from>
      <xdr:col>0</xdr:col>
      <xdr:colOff>95250</xdr:colOff>
      <xdr:row>2</xdr:row>
      <xdr:rowOff>95250</xdr:rowOff>
    </xdr:from>
    <xdr:to>
      <xdr:col>0</xdr:col>
      <xdr:colOff>709083</xdr:colOff>
      <xdr:row>3</xdr:row>
      <xdr:rowOff>158751</xdr:rowOff>
    </xdr:to>
    <xdr:sp macro="[0]!Fechas" textlink="">
      <xdr:nvSpPr>
        <xdr:cNvPr id="23" name="22 Rectángulo"/>
        <xdr:cNvSpPr/>
      </xdr:nvSpPr>
      <xdr:spPr>
        <a:xfrm>
          <a:off x="95250" y="476250"/>
          <a:ext cx="613833" cy="2645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L" sz="1100"/>
            <a:t>Fechas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0.58878</cdr:x>
      <cdr:y>0</cdr:y>
    </cdr:from>
    <cdr:to>
      <cdr:x>0.91588</cdr:x>
      <cdr:y>0.05344</cdr:y>
    </cdr:to>
    <cdr:pic>
      <cdr:nvPicPr>
        <cdr:cNvPr id="4" name="Picture 19"/>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800224" y="0"/>
          <a:ext cx="1000116" cy="133362"/>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0.58878</cdr:x>
      <cdr:y>0</cdr:y>
    </cdr:from>
    <cdr:to>
      <cdr:x>0.91588</cdr:x>
      <cdr:y>0.05344</cdr:y>
    </cdr:to>
    <cdr:pic>
      <cdr:nvPicPr>
        <cdr:cNvPr id="2" name="Picture 19"/>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800224" y="0"/>
          <a:ext cx="1000116" cy="133362"/>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0.09969</cdr:x>
      <cdr:y>0</cdr:y>
    </cdr:from>
    <cdr:to>
      <cdr:x>0.53271</cdr:x>
      <cdr:y>0.10425</cdr:y>
    </cdr:to>
    <cdr:pic>
      <cdr:nvPicPr>
        <cdr:cNvPr id="6"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304800" y="0"/>
          <a:ext cx="1323975" cy="257175"/>
        </a:xfrm>
        <a:prstGeom xmlns:a="http://schemas.openxmlformats.org/drawingml/2006/main" prst="rect">
          <a:avLst/>
        </a:prstGeom>
        <a:noFill xmlns:a="http://schemas.openxmlformats.org/drawingml/2006/main"/>
      </cdr:spPr>
    </cdr:pic>
  </cdr:relSizeAnchor>
</c:userShapes>
</file>

<file path=xl/drawings/drawing3.xml><?xml version="1.0" encoding="utf-8"?>
<c:userShapes xmlns:c="http://schemas.openxmlformats.org/drawingml/2006/chart">
  <cdr:relSizeAnchor xmlns:cdr="http://schemas.openxmlformats.org/drawingml/2006/chartDrawing">
    <cdr:from>
      <cdr:x>0.09969</cdr:x>
      <cdr:y>0</cdr:y>
    </cdr:from>
    <cdr:to>
      <cdr:x>0.42991</cdr:x>
      <cdr:y>0.04962</cdr:y>
    </cdr:to>
    <cdr:pic>
      <cdr:nvPicPr>
        <cdr:cNvPr id="3" name="Picture 1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b="51852"/>
        <a:stretch xmlns:a="http://schemas.openxmlformats.org/drawingml/2006/main">
          <a:fillRect/>
        </a:stretch>
      </cdr:blipFill>
      <cdr:spPr bwMode="auto">
        <a:xfrm xmlns:a="http://schemas.openxmlformats.org/drawingml/2006/main">
          <a:off x="304800" y="0"/>
          <a:ext cx="1009650" cy="123825"/>
        </a:xfrm>
        <a:prstGeom xmlns:a="http://schemas.openxmlformats.org/drawingml/2006/main" prst="rect">
          <a:avLst/>
        </a:prstGeom>
        <a:noFill xmlns:a="http://schemas.openxmlformats.org/drawingml/2006/main"/>
      </cdr:spPr>
    </cdr:pic>
  </cdr:relSizeAnchor>
</c:userShapes>
</file>

<file path=xl/drawings/drawing4.xml><?xml version="1.0" encoding="utf-8"?>
<c:userShapes xmlns:c="http://schemas.openxmlformats.org/drawingml/2006/chart">
  <cdr:relSizeAnchor xmlns:cdr="http://schemas.openxmlformats.org/drawingml/2006/chartDrawing">
    <cdr:from>
      <cdr:x>0.09969</cdr:x>
      <cdr:y>0</cdr:y>
    </cdr:from>
    <cdr:to>
      <cdr:x>0.51091</cdr:x>
      <cdr:y>0.15267</cdr:y>
    </cdr:to>
    <cdr:pic>
      <cdr:nvPicPr>
        <cdr:cNvPr id="4"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04800" y="0"/>
          <a:ext cx="1257315" cy="380996"/>
        </a:xfrm>
        <a:prstGeom xmlns:a="http://schemas.openxmlformats.org/drawingml/2006/main" prst="rect">
          <a:avLst/>
        </a:prstGeom>
        <a:noFill xmlns:a="http://schemas.openxmlformats.org/drawingml/2006/main"/>
      </cdr:spPr>
    </cdr:pic>
  </cdr:relSizeAnchor>
  <cdr:relSizeAnchor xmlns:cdr="http://schemas.openxmlformats.org/drawingml/2006/chartDrawing">
    <cdr:from>
      <cdr:x>0.66978</cdr:x>
      <cdr:y>0</cdr:y>
    </cdr:from>
    <cdr:to>
      <cdr:x>0.91277</cdr:x>
      <cdr:y>0.04962</cdr:y>
    </cdr:to>
    <cdr:pic>
      <cdr:nvPicPr>
        <cdr:cNvPr id="5"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srcRect xmlns:a="http://schemas.openxmlformats.org/drawingml/2006/main" b="67500"/>
        <a:stretch xmlns:a="http://schemas.openxmlformats.org/drawingml/2006/main">
          <a:fillRect/>
        </a:stretch>
      </cdr:blipFill>
      <cdr:spPr bwMode="auto">
        <a:xfrm xmlns:a="http://schemas.openxmlformats.org/drawingml/2006/main">
          <a:off x="2047875" y="0"/>
          <a:ext cx="742950" cy="12382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0.09969</cdr:x>
      <cdr:y>0</cdr:y>
    </cdr:from>
    <cdr:to>
      <cdr:x>0.51091</cdr:x>
      <cdr:y>0.15267</cdr:y>
    </cdr:to>
    <cdr:pic>
      <cdr:nvPicPr>
        <cdr:cNvPr id="2"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04800" y="0"/>
          <a:ext cx="1257315" cy="380996"/>
        </a:xfrm>
        <a:prstGeom xmlns:a="http://schemas.openxmlformats.org/drawingml/2006/main" prst="rect">
          <a:avLst/>
        </a:prstGeom>
        <a:noFill xmlns:a="http://schemas.openxmlformats.org/drawingml/2006/main"/>
      </cdr:spPr>
    </cdr:pic>
  </cdr:relSizeAnchor>
  <cdr:relSizeAnchor xmlns:cdr="http://schemas.openxmlformats.org/drawingml/2006/chartDrawing">
    <cdr:from>
      <cdr:x>0.66978</cdr:x>
      <cdr:y>0</cdr:y>
    </cdr:from>
    <cdr:to>
      <cdr:x>0.91277</cdr:x>
      <cdr:y>0.04962</cdr:y>
    </cdr:to>
    <cdr:pic>
      <cdr:nvPicPr>
        <cdr:cNvPr id="3"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srcRect xmlns:a="http://schemas.openxmlformats.org/drawingml/2006/main" b="67500"/>
        <a:stretch xmlns:a="http://schemas.openxmlformats.org/drawingml/2006/main">
          <a:fillRect/>
        </a:stretch>
      </cdr:blipFill>
      <cdr:spPr bwMode="auto">
        <a:xfrm xmlns:a="http://schemas.openxmlformats.org/drawingml/2006/main">
          <a:off x="2047875" y="0"/>
          <a:ext cx="742950" cy="123825"/>
        </a:xfrm>
        <a:prstGeom xmlns:a="http://schemas.openxmlformats.org/drawingml/2006/main" prst="rect">
          <a:avLst/>
        </a:prstGeom>
        <a:noFill xmlns:a="http://schemas.openxmlformats.org/drawingml/2006/main"/>
      </cdr:spPr>
    </cdr:pic>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W130"/>
  <sheetViews>
    <sheetView showGridLines="0" zoomScaleNormal="100" workbookViewId="0">
      <pane xSplit="1" ySplit="6" topLeftCell="B107" activePane="bottomRight" state="frozen"/>
      <selection pane="topRight" activeCell="B1" sqref="B1"/>
      <selection pane="bottomLeft" activeCell="A5" sqref="A5"/>
      <selection pane="bottomRight" activeCell="F109" sqref="F109"/>
    </sheetView>
  </sheetViews>
  <sheetFormatPr baseColWidth="10" defaultRowHeight="15" x14ac:dyDescent="0.25"/>
  <cols>
    <col min="1" max="1" width="11.42578125" style="1"/>
    <col min="2" max="6" width="13" style="2" customWidth="1"/>
    <col min="7" max="10" width="11.7109375" style="2" bestFit="1" customWidth="1"/>
    <col min="11" max="16" width="11.5703125" style="2" bestFit="1" customWidth="1"/>
    <col min="17" max="17" width="14.28515625" style="2" customWidth="1"/>
    <col min="18" max="19" width="11.7109375" style="2" bestFit="1" customWidth="1"/>
    <col min="20" max="24" width="11.5703125" style="2" bestFit="1" customWidth="1"/>
    <col min="25" max="25" width="11.7109375" style="2" bestFit="1" customWidth="1"/>
    <col min="26" max="26" width="11.5703125" style="2" bestFit="1" customWidth="1"/>
    <col min="27" max="27" width="11.7109375" style="2" bestFit="1" customWidth="1"/>
    <col min="28" max="30" width="11.5703125" style="2" bestFit="1" customWidth="1"/>
    <col min="31" max="31" width="11.7109375" style="2" bestFit="1" customWidth="1"/>
    <col min="32" max="32" width="11.5703125" style="2" bestFit="1" customWidth="1"/>
    <col min="33" max="34" width="12.42578125" style="2" bestFit="1" customWidth="1"/>
    <col min="35" max="40" width="11.5703125" style="2" bestFit="1" customWidth="1"/>
    <col min="41" max="41" width="11.5703125" style="2" customWidth="1"/>
    <col min="42" max="49" width="15.7109375" style="2" customWidth="1"/>
    <col min="50" max="16384" width="11.42578125" style="2"/>
  </cols>
  <sheetData>
    <row r="1" spans="1:49" ht="33" customHeight="1" x14ac:dyDescent="0.35">
      <c r="B1" s="81" t="s">
        <v>211</v>
      </c>
      <c r="C1" s="81"/>
      <c r="D1" s="81"/>
      <c r="E1" s="81"/>
      <c r="F1" s="81"/>
      <c r="G1" s="82" t="s">
        <v>212</v>
      </c>
      <c r="H1" s="81"/>
      <c r="I1" s="81"/>
      <c r="J1" s="81"/>
      <c r="K1" s="81"/>
      <c r="L1" s="81"/>
      <c r="M1" s="81"/>
      <c r="N1" s="81"/>
      <c r="O1" s="81"/>
      <c r="P1" s="81"/>
      <c r="Q1" s="83"/>
      <c r="R1" s="77" t="s">
        <v>213</v>
      </c>
      <c r="S1" s="77"/>
      <c r="T1" s="77"/>
      <c r="U1" s="77"/>
      <c r="V1" s="77"/>
      <c r="W1" s="77"/>
      <c r="X1" s="77"/>
      <c r="Y1" s="77"/>
      <c r="Z1" s="77"/>
      <c r="AA1" s="77"/>
      <c r="AB1" s="77"/>
      <c r="AC1" s="77"/>
      <c r="AD1" s="77"/>
      <c r="AE1" s="77"/>
      <c r="AF1" s="77"/>
      <c r="AG1" s="77"/>
      <c r="AH1" s="77"/>
      <c r="AI1" s="77"/>
      <c r="AJ1" s="77"/>
      <c r="AK1" s="77"/>
      <c r="AL1" s="77"/>
      <c r="AM1" s="77"/>
      <c r="AN1" s="77"/>
      <c r="AO1" s="57"/>
      <c r="AP1" s="81" t="s">
        <v>214</v>
      </c>
      <c r="AQ1" s="81"/>
      <c r="AR1" s="81"/>
      <c r="AS1" s="81"/>
      <c r="AT1" s="81"/>
      <c r="AU1" s="81"/>
      <c r="AV1" s="81"/>
      <c r="AW1" s="81"/>
    </row>
    <row r="2" spans="1:49" s="4" customFormat="1" ht="18.75" customHeight="1" x14ac:dyDescent="0.25">
      <c r="A2" s="3"/>
      <c r="B2" s="78" t="s">
        <v>48</v>
      </c>
      <c r="C2" s="78"/>
      <c r="D2" s="78"/>
      <c r="E2" s="78"/>
      <c r="F2" s="78"/>
      <c r="G2" s="80" t="s">
        <v>131</v>
      </c>
      <c r="H2" s="78"/>
      <c r="I2" s="78"/>
      <c r="J2" s="78"/>
      <c r="K2" s="80" t="s">
        <v>132</v>
      </c>
      <c r="L2" s="78"/>
      <c r="M2" s="78"/>
      <c r="N2" s="80" t="s">
        <v>133</v>
      </c>
      <c r="O2" s="78"/>
      <c r="P2" s="78"/>
      <c r="Q2" s="45" t="s">
        <v>134</v>
      </c>
      <c r="R2" s="78" t="s">
        <v>41</v>
      </c>
      <c r="S2" s="78"/>
      <c r="T2" s="78"/>
      <c r="U2" s="78"/>
      <c r="V2" s="79"/>
      <c r="W2" s="80" t="s">
        <v>42</v>
      </c>
      <c r="X2" s="78"/>
      <c r="Y2" s="78"/>
      <c r="Z2" s="78"/>
      <c r="AA2" s="78"/>
      <c r="AB2" s="78"/>
      <c r="AC2" s="79"/>
      <c r="AD2" s="80" t="s">
        <v>45</v>
      </c>
      <c r="AE2" s="78"/>
      <c r="AF2" s="78"/>
      <c r="AG2" s="78"/>
      <c r="AH2" s="78"/>
      <c r="AI2" s="78"/>
      <c r="AJ2" s="78"/>
      <c r="AK2" s="78"/>
      <c r="AL2" s="78"/>
      <c r="AM2" s="78"/>
      <c r="AN2" s="79"/>
      <c r="AO2" s="58"/>
      <c r="AP2" s="84" t="s">
        <v>74</v>
      </c>
      <c r="AQ2" s="85"/>
      <c r="AR2" s="84" t="s">
        <v>77</v>
      </c>
      <c r="AS2" s="85"/>
      <c r="AT2" s="84" t="s">
        <v>78</v>
      </c>
      <c r="AU2" s="85"/>
      <c r="AV2" s="84" t="s">
        <v>79</v>
      </c>
      <c r="AW2" s="85"/>
    </row>
    <row r="3" spans="1:49" s="4" customFormat="1" ht="51" x14ac:dyDescent="0.25">
      <c r="A3" s="3"/>
      <c r="B3" s="46" t="s">
        <v>114</v>
      </c>
      <c r="C3" s="46" t="s">
        <v>46</v>
      </c>
      <c r="D3" s="46" t="s">
        <v>40</v>
      </c>
      <c r="E3" s="46" t="s">
        <v>135</v>
      </c>
      <c r="F3" s="47" t="s">
        <v>47</v>
      </c>
      <c r="G3" s="47" t="s">
        <v>87</v>
      </c>
      <c r="H3" s="46" t="s">
        <v>198</v>
      </c>
      <c r="I3" s="46" t="s">
        <v>199</v>
      </c>
      <c r="J3" s="46" t="s">
        <v>200</v>
      </c>
      <c r="K3" s="47" t="s">
        <v>88</v>
      </c>
      <c r="L3" s="46" t="s">
        <v>199</v>
      </c>
      <c r="M3" s="46" t="s">
        <v>200</v>
      </c>
      <c r="N3" s="47" t="s">
        <v>89</v>
      </c>
      <c r="O3" s="46" t="s">
        <v>201</v>
      </c>
      <c r="P3" s="46" t="s">
        <v>202</v>
      </c>
      <c r="Q3" s="49"/>
      <c r="R3" s="46" t="s">
        <v>50</v>
      </c>
      <c r="S3" s="46" t="s">
        <v>51</v>
      </c>
      <c r="T3" s="46" t="s">
        <v>52</v>
      </c>
      <c r="U3" s="46" t="s">
        <v>53</v>
      </c>
      <c r="V3" s="48" t="s">
        <v>41</v>
      </c>
      <c r="W3" s="50" t="s">
        <v>54</v>
      </c>
      <c r="X3" s="46" t="s">
        <v>55</v>
      </c>
      <c r="Y3" s="46" t="s">
        <v>56</v>
      </c>
      <c r="Z3" s="46" t="s">
        <v>57</v>
      </c>
      <c r="AA3" s="46" t="s">
        <v>58</v>
      </c>
      <c r="AB3" s="46" t="s">
        <v>59</v>
      </c>
      <c r="AC3" s="48" t="s">
        <v>42</v>
      </c>
      <c r="AD3" s="50" t="s">
        <v>60</v>
      </c>
      <c r="AE3" s="46" t="s">
        <v>61</v>
      </c>
      <c r="AF3" s="46" t="s">
        <v>62</v>
      </c>
      <c r="AG3" s="46" t="s">
        <v>43</v>
      </c>
      <c r="AH3" s="46" t="s">
        <v>44</v>
      </c>
      <c r="AI3" s="46" t="s">
        <v>63</v>
      </c>
      <c r="AJ3" s="46" t="s">
        <v>64</v>
      </c>
      <c r="AK3" s="46" t="s">
        <v>65</v>
      </c>
      <c r="AL3" s="46" t="s">
        <v>66</v>
      </c>
      <c r="AM3" s="46" t="s">
        <v>67</v>
      </c>
      <c r="AN3" s="48" t="s">
        <v>45</v>
      </c>
      <c r="AO3" s="59"/>
      <c r="AP3" s="51" t="s">
        <v>75</v>
      </c>
      <c r="AQ3" s="52" t="s">
        <v>76</v>
      </c>
      <c r="AR3" s="51" t="s">
        <v>75</v>
      </c>
      <c r="AS3" s="52" t="s">
        <v>76</v>
      </c>
      <c r="AT3" s="51" t="s">
        <v>75</v>
      </c>
      <c r="AU3" s="52" t="s">
        <v>76</v>
      </c>
      <c r="AV3" s="51" t="s">
        <v>75</v>
      </c>
      <c r="AW3" s="52" t="s">
        <v>76</v>
      </c>
    </row>
    <row r="4" spans="1:49" s="4" customFormat="1" ht="15" customHeight="1" x14ac:dyDescent="0.25">
      <c r="A4" s="3"/>
      <c r="B4" s="86" t="s">
        <v>136</v>
      </c>
      <c r="C4" s="87"/>
      <c r="D4" s="87"/>
      <c r="E4" s="87"/>
      <c r="F4" s="88"/>
      <c r="G4" s="86" t="s">
        <v>137</v>
      </c>
      <c r="H4" s="87"/>
      <c r="I4" s="87"/>
      <c r="J4" s="87"/>
      <c r="K4" s="87"/>
      <c r="L4" s="87"/>
      <c r="M4" s="87"/>
      <c r="N4" s="87"/>
      <c r="O4" s="87"/>
      <c r="P4" s="87"/>
      <c r="Q4" s="88"/>
      <c r="R4" s="86" t="s">
        <v>136</v>
      </c>
      <c r="S4" s="87"/>
      <c r="T4" s="87"/>
      <c r="U4" s="87"/>
      <c r="V4" s="87"/>
      <c r="W4" s="87"/>
      <c r="X4" s="87"/>
      <c r="Y4" s="87"/>
      <c r="Z4" s="87"/>
      <c r="AA4" s="87"/>
      <c r="AB4" s="87"/>
      <c r="AC4" s="87"/>
      <c r="AD4" s="87"/>
      <c r="AE4" s="87"/>
      <c r="AF4" s="87"/>
      <c r="AG4" s="87"/>
      <c r="AH4" s="87"/>
      <c r="AI4" s="87"/>
      <c r="AJ4" s="87"/>
      <c r="AK4" s="87"/>
      <c r="AL4" s="87"/>
      <c r="AM4" s="87"/>
      <c r="AN4" s="88"/>
      <c r="AP4" s="86" t="s">
        <v>137</v>
      </c>
      <c r="AQ4" s="87"/>
      <c r="AR4" s="87"/>
      <c r="AS4" s="87"/>
      <c r="AT4" s="87"/>
      <c r="AU4" s="87"/>
      <c r="AV4" s="87"/>
      <c r="AW4" s="88"/>
    </row>
    <row r="5" spans="1:49" s="4" customFormat="1" ht="15" customHeight="1" x14ac:dyDescent="0.25">
      <c r="A5" s="3"/>
      <c r="B5" s="89" t="s">
        <v>118</v>
      </c>
      <c r="C5" s="90"/>
      <c r="D5" s="90"/>
      <c r="E5" s="90"/>
      <c r="F5" s="91"/>
      <c r="G5" s="92" t="s">
        <v>116</v>
      </c>
      <c r="H5" s="92"/>
      <c r="I5" s="92"/>
      <c r="J5" s="92"/>
      <c r="K5" s="92"/>
      <c r="L5" s="92"/>
      <c r="M5" s="92"/>
      <c r="N5" s="92"/>
      <c r="O5" s="92"/>
      <c r="P5" s="92"/>
      <c r="Q5" s="93"/>
      <c r="R5" s="89" t="s">
        <v>116</v>
      </c>
      <c r="S5" s="90"/>
      <c r="T5" s="90"/>
      <c r="U5" s="90"/>
      <c r="V5" s="90"/>
      <c r="W5" s="90"/>
      <c r="X5" s="90"/>
      <c r="Y5" s="90"/>
      <c r="Z5" s="90"/>
      <c r="AA5" s="90"/>
      <c r="AB5" s="90"/>
      <c r="AC5" s="90"/>
      <c r="AD5" s="90"/>
      <c r="AE5" s="90"/>
      <c r="AF5" s="90"/>
      <c r="AG5" s="90"/>
      <c r="AH5" s="90"/>
      <c r="AI5" s="90"/>
      <c r="AJ5" s="90"/>
      <c r="AK5" s="90"/>
      <c r="AL5" s="90"/>
      <c r="AM5" s="90"/>
      <c r="AN5" s="91"/>
      <c r="AP5" s="89" t="s">
        <v>116</v>
      </c>
      <c r="AQ5" s="90"/>
      <c r="AR5" s="90"/>
      <c r="AS5" s="90"/>
      <c r="AT5" s="90"/>
      <c r="AU5" s="90"/>
      <c r="AV5" s="90"/>
      <c r="AW5" s="91"/>
    </row>
    <row r="6" spans="1:49" s="5" customFormat="1" x14ac:dyDescent="0.25">
      <c r="A6" s="1"/>
      <c r="B6" s="7" t="s">
        <v>0</v>
      </c>
      <c r="C6" s="7" t="s">
        <v>1</v>
      </c>
      <c r="D6" s="7" t="s">
        <v>2</v>
      </c>
      <c r="E6" s="7" t="s">
        <v>3</v>
      </c>
      <c r="F6" s="10" t="s">
        <v>4</v>
      </c>
      <c r="G6" s="10" t="s">
        <v>5</v>
      </c>
      <c r="H6" s="7" t="s">
        <v>191</v>
      </c>
      <c r="I6" s="7" t="s">
        <v>192</v>
      </c>
      <c r="J6" s="8" t="s">
        <v>193</v>
      </c>
      <c r="K6" s="10" t="s">
        <v>6</v>
      </c>
      <c r="L6" s="7" t="s">
        <v>194</v>
      </c>
      <c r="M6" s="7" t="s">
        <v>195</v>
      </c>
      <c r="N6" s="10" t="s">
        <v>7</v>
      </c>
      <c r="O6" s="7" t="s">
        <v>196</v>
      </c>
      <c r="P6" s="7" t="s">
        <v>197</v>
      </c>
      <c r="Q6" s="10" t="s">
        <v>8</v>
      </c>
      <c r="R6" s="7" t="s">
        <v>17</v>
      </c>
      <c r="S6" s="7" t="s">
        <v>18</v>
      </c>
      <c r="T6" s="7" t="s">
        <v>19</v>
      </c>
      <c r="U6" s="7" t="s">
        <v>20</v>
      </c>
      <c r="V6" s="8" t="s">
        <v>21</v>
      </c>
      <c r="W6" s="15" t="s">
        <v>22</v>
      </c>
      <c r="X6" s="7" t="s">
        <v>23</v>
      </c>
      <c r="Y6" s="7" t="s">
        <v>24</v>
      </c>
      <c r="Z6" s="7" t="s">
        <v>25</v>
      </c>
      <c r="AA6" s="7" t="s">
        <v>26</v>
      </c>
      <c r="AB6" s="7" t="s">
        <v>27</v>
      </c>
      <c r="AC6" s="8" t="s">
        <v>28</v>
      </c>
      <c r="AD6" s="15" t="s">
        <v>29</v>
      </c>
      <c r="AE6" s="7" t="s">
        <v>30</v>
      </c>
      <c r="AF6" s="7" t="s">
        <v>31</v>
      </c>
      <c r="AG6" s="7" t="s">
        <v>32</v>
      </c>
      <c r="AH6" s="7" t="s">
        <v>33</v>
      </c>
      <c r="AI6" s="7" t="s">
        <v>34</v>
      </c>
      <c r="AJ6" s="7" t="s">
        <v>35</v>
      </c>
      <c r="AK6" s="7" t="s">
        <v>36</v>
      </c>
      <c r="AL6" s="7" t="s">
        <v>37</v>
      </c>
      <c r="AM6" s="7" t="s">
        <v>38</v>
      </c>
      <c r="AN6" s="8" t="s">
        <v>39</v>
      </c>
      <c r="AO6" s="39"/>
      <c r="AP6" s="19" t="s">
        <v>9</v>
      </c>
      <c r="AQ6" s="18" t="s">
        <v>10</v>
      </c>
      <c r="AR6" s="18" t="s">
        <v>11</v>
      </c>
      <c r="AS6" s="18" t="s">
        <v>12</v>
      </c>
      <c r="AT6" s="18" t="s">
        <v>13</v>
      </c>
      <c r="AU6" s="18" t="s">
        <v>14</v>
      </c>
      <c r="AV6" s="18" t="s">
        <v>15</v>
      </c>
      <c r="AW6" s="22" t="s">
        <v>16</v>
      </c>
    </row>
    <row r="7" spans="1:49" s="5" customFormat="1" x14ac:dyDescent="0.25">
      <c r="A7" s="1"/>
      <c r="B7" s="13"/>
      <c r="C7" s="13"/>
      <c r="D7" s="13"/>
      <c r="E7" s="13"/>
      <c r="F7" s="11"/>
      <c r="G7" s="11"/>
      <c r="H7" s="13"/>
      <c r="I7" s="13"/>
      <c r="J7" s="13"/>
      <c r="K7" s="11"/>
      <c r="L7" s="13"/>
      <c r="M7" s="13"/>
      <c r="N7" s="11"/>
      <c r="O7" s="13"/>
      <c r="P7" s="13"/>
      <c r="Q7" s="11"/>
      <c r="R7" s="13"/>
      <c r="S7" s="13"/>
      <c r="T7" s="13"/>
      <c r="U7" s="13"/>
      <c r="V7" s="9"/>
      <c r="W7" s="16"/>
      <c r="X7" s="13"/>
      <c r="Y7" s="13"/>
      <c r="Z7" s="13"/>
      <c r="AA7" s="13"/>
      <c r="AB7" s="13"/>
      <c r="AC7" s="9"/>
      <c r="AD7" s="16"/>
      <c r="AE7" s="13"/>
      <c r="AF7" s="13"/>
      <c r="AG7" s="13"/>
      <c r="AH7" s="13"/>
      <c r="AI7" s="13"/>
      <c r="AJ7" s="13"/>
      <c r="AK7" s="13"/>
      <c r="AL7" s="13"/>
      <c r="AM7" s="13"/>
      <c r="AN7" s="9"/>
      <c r="AO7" s="2"/>
      <c r="AP7" s="39"/>
      <c r="AQ7" s="40"/>
      <c r="AR7" s="39"/>
      <c r="AS7" s="40"/>
      <c r="AT7" s="39"/>
      <c r="AU7" s="40"/>
      <c r="AV7" s="39"/>
      <c r="AW7" s="40"/>
    </row>
    <row r="8" spans="1:49" s="5" customFormat="1" x14ac:dyDescent="0.25">
      <c r="A8" s="1"/>
      <c r="B8" s="13"/>
      <c r="C8" s="13"/>
      <c r="D8" s="13"/>
      <c r="E8" s="13"/>
      <c r="F8" s="11"/>
      <c r="G8" s="11"/>
      <c r="H8" s="13"/>
      <c r="I8" s="13"/>
      <c r="J8" s="13"/>
      <c r="K8" s="11"/>
      <c r="L8" s="13"/>
      <c r="M8" s="13"/>
      <c r="N8" s="11"/>
      <c r="O8" s="13"/>
      <c r="P8" s="13"/>
      <c r="Q8" s="11"/>
      <c r="R8" s="13"/>
      <c r="S8" s="13"/>
      <c r="T8" s="13"/>
      <c r="U8" s="13"/>
      <c r="V8" s="9"/>
      <c r="W8" s="16"/>
      <c r="X8" s="13"/>
      <c r="Y8" s="13"/>
      <c r="Z8" s="13"/>
      <c r="AA8" s="13"/>
      <c r="AB8" s="13"/>
      <c r="AC8" s="9"/>
      <c r="AD8" s="16"/>
      <c r="AE8" s="13"/>
      <c r="AF8" s="13"/>
      <c r="AG8" s="13"/>
      <c r="AH8" s="13"/>
      <c r="AI8" s="13"/>
      <c r="AJ8" s="13"/>
      <c r="AK8" s="13"/>
      <c r="AL8" s="13"/>
      <c r="AM8" s="13"/>
      <c r="AN8" s="9"/>
      <c r="AO8" s="2"/>
      <c r="AP8" s="39"/>
      <c r="AQ8" s="40"/>
      <c r="AR8" s="39"/>
      <c r="AS8" s="40"/>
      <c r="AT8" s="39"/>
      <c r="AU8" s="40"/>
      <c r="AV8" s="39"/>
      <c r="AW8" s="40"/>
    </row>
    <row r="9" spans="1:49" s="5" customFormat="1" x14ac:dyDescent="0.25">
      <c r="A9" s="1"/>
      <c r="B9" s="13"/>
      <c r="C9" s="13"/>
      <c r="D9" s="13"/>
      <c r="E9" s="13"/>
      <c r="F9" s="11"/>
      <c r="G9" s="11"/>
      <c r="H9" s="13"/>
      <c r="I9" s="13"/>
      <c r="J9" s="13"/>
      <c r="K9" s="11"/>
      <c r="L9" s="13"/>
      <c r="M9" s="13"/>
      <c r="N9" s="11"/>
      <c r="O9" s="13"/>
      <c r="P9" s="13"/>
      <c r="Q9" s="11"/>
      <c r="R9" s="13"/>
      <c r="S9" s="13"/>
      <c r="T9" s="13"/>
      <c r="U9" s="13"/>
      <c r="V9" s="9"/>
      <c r="W9" s="16"/>
      <c r="X9" s="13"/>
      <c r="Y9" s="13"/>
      <c r="Z9" s="13"/>
      <c r="AA9" s="13"/>
      <c r="AB9" s="13"/>
      <c r="AC9" s="9"/>
      <c r="AD9" s="16"/>
      <c r="AE9" s="13"/>
      <c r="AF9" s="13"/>
      <c r="AG9" s="13"/>
      <c r="AH9" s="13"/>
      <c r="AI9" s="13"/>
      <c r="AJ9" s="13"/>
      <c r="AK9" s="13"/>
      <c r="AL9" s="13"/>
      <c r="AM9" s="13"/>
      <c r="AN9" s="9"/>
      <c r="AO9" s="2"/>
      <c r="AP9" s="39"/>
      <c r="AQ9" s="40"/>
      <c r="AR9" s="39"/>
      <c r="AS9" s="40"/>
      <c r="AT9" s="39"/>
      <c r="AU9" s="40"/>
      <c r="AV9" s="39"/>
      <c r="AW9" s="40"/>
    </row>
    <row r="10" spans="1:49" s="5" customFormat="1" x14ac:dyDescent="0.25">
      <c r="A10" s="1"/>
      <c r="B10" s="13"/>
      <c r="C10" s="13"/>
      <c r="D10" s="13"/>
      <c r="E10" s="9"/>
      <c r="F10" s="9"/>
      <c r="G10" s="11"/>
      <c r="H10" s="13"/>
      <c r="I10" s="13"/>
      <c r="J10" s="13"/>
      <c r="K10" s="11"/>
      <c r="L10" s="13"/>
      <c r="M10" s="13"/>
      <c r="N10" s="11"/>
      <c r="O10" s="13"/>
      <c r="P10" s="13"/>
      <c r="Q10" s="11"/>
      <c r="R10" s="13"/>
      <c r="S10" s="13"/>
      <c r="T10" s="13"/>
      <c r="U10" s="13"/>
      <c r="V10" s="9"/>
      <c r="W10" s="16"/>
      <c r="X10" s="13"/>
      <c r="Y10" s="13"/>
      <c r="Z10" s="13"/>
      <c r="AA10" s="13"/>
      <c r="AB10" s="13"/>
      <c r="AC10" s="9"/>
      <c r="AD10" s="16"/>
      <c r="AE10" s="13"/>
      <c r="AF10" s="13"/>
      <c r="AG10" s="13"/>
      <c r="AH10" s="13"/>
      <c r="AI10" s="13"/>
      <c r="AJ10" s="13"/>
      <c r="AK10" s="13"/>
      <c r="AL10" s="13"/>
      <c r="AM10" s="13"/>
      <c r="AN10" s="9"/>
      <c r="AO10" s="2"/>
      <c r="AP10" s="39"/>
      <c r="AQ10" s="40"/>
      <c r="AR10" s="39"/>
      <c r="AS10" s="40"/>
      <c r="AT10" s="39"/>
      <c r="AU10" s="40"/>
      <c r="AV10" s="39"/>
      <c r="AW10" s="40"/>
    </row>
    <row r="11" spans="1:49" s="5" customFormat="1" x14ac:dyDescent="0.25">
      <c r="A11" s="20">
        <v>38718</v>
      </c>
      <c r="B11" s="63">
        <f>[1]!FAMEData(B6, "2006", "2015", 0,"Monthly", "Down", "No Heading", "Normal")</f>
        <v>25877.188999999998</v>
      </c>
      <c r="C11" s="63">
        <f>[1]!FAMEData(C6, "2006", "2015", 0,"Monthly", "Down", "No Heading", "Normal")</f>
        <v>5571.0029999999997</v>
      </c>
      <c r="D11" s="63">
        <f>[1]!FAMEData(D6, "2006", "2015", 0,"Monthly", "Down", "No Heading", "Normal")</f>
        <v>9317.4879999999994</v>
      </c>
      <c r="E11" s="66">
        <f>[1]!FAMEData(E6, "2006", "2015", 0,"Monthly", "Down", "No Heading", "Normal")</f>
        <v>3905.4259999999999</v>
      </c>
      <c r="F11" s="63">
        <f>[1]!FAMEData(F6, "2006", "2015", 0,"Monthly", "Down", "No Heading", "Normal")</f>
        <v>44671.106</v>
      </c>
      <c r="G11" s="16">
        <f>[1]!FAMEData(G6, "2006", "2015", 0,"Monthly", "Down", "No Heading", "Normal")</f>
        <v>26.840105511345499</v>
      </c>
      <c r="H11" s="16" t="str">
        <f>[1]!FAMEData(H6, "2006", "2015", 0,"Monthly", "Down", "No Heading", "Normal")</f>
        <v/>
      </c>
      <c r="I11" s="63" t="str">
        <f>[1]!FAMEData(I6, "2006", "2015", 0,"Monthly", "Down", "No Heading", "Normal")</f>
        <v/>
      </c>
      <c r="J11" s="63" t="str">
        <f>[1]!FAMEData(J6, "2006", "2015", 0,"Monthly", "Down", "No Heading", "Normal")</f>
        <v/>
      </c>
      <c r="K11" s="16">
        <f>[1]!FAMEData(K6, "2006", "2015", 0,"Monthly", "Down", "No Heading", "Normal")</f>
        <v>10.2731725726366</v>
      </c>
      <c r="L11" s="63" t="str">
        <f>[1]!FAMEData(L6, "2006", "2015", 0,"Monthly", "Down", "No Heading", "Normal")</f>
        <v/>
      </c>
      <c r="M11" s="63" t="str">
        <f>[1]!FAMEData(M6, "2006", "2015", 0,"Monthly", "Down", "No Heading", "Normal")</f>
        <v/>
      </c>
      <c r="N11" s="16">
        <f>[1]!FAMEData(N6, "2006", "2015", 0,"Monthly", "Down", "No Heading", "Normal")</f>
        <v>5.28923438819597</v>
      </c>
      <c r="O11" s="63" t="str">
        <f>[1]!FAMEData(O6, "2006", "2015", 0,"Monthly", "Down", "No Heading", "Normal")</f>
        <v/>
      </c>
      <c r="P11" s="63" t="str">
        <f>[1]!FAMEData(P6, "2006", "2015", 0,"Monthly", "Down", "No Heading", "Normal")</f>
        <v/>
      </c>
      <c r="Q11" s="11">
        <f>[1]!FAMEData(Q6, "2006", "2015", 0,"Monthly", "Down", "No Heading", "Normal")</f>
        <v>5.31</v>
      </c>
      <c r="R11" s="63">
        <f>[1]!FAMEData(R6, "2006", "2015", 0,"Monthly", "Down", "No Heading", "Normal")</f>
        <v>2757.7</v>
      </c>
      <c r="S11" s="63">
        <f>[1]!FAMEData(S6, "2006", "2015", 0,"Monthly", "Down", "No Heading", "Normal")</f>
        <v>1694</v>
      </c>
      <c r="T11" s="63">
        <f>[1]!FAMEData(T6, "2006", "2015", 0,"Monthly", "Down", "No Heading", "Normal")</f>
        <v>4263.9799999999996</v>
      </c>
      <c r="U11" s="63">
        <f>[1]!FAMEData(U6, "2006", "2015", 0,"Monthly", "Down", "No Heading", "Normal")</f>
        <v>1619.63</v>
      </c>
      <c r="V11" s="66">
        <f>[1]!FAMEData(V6, "2006", "2015", 0,"Monthly", "Down", "No Heading", "Normal")</f>
        <v>7577.57</v>
      </c>
      <c r="W11" s="63">
        <f>[1]!FAMEData(W6, "2006", "2015", 0,"Monthly", "Down", "No Heading", "Normal")</f>
        <v>22893.1</v>
      </c>
      <c r="X11" s="63">
        <f>[1]!FAMEData(X6, "2006", "2015", 0,"Monthly", "Down", "No Heading", "Normal")</f>
        <v>2244.9699999999998</v>
      </c>
      <c r="Y11" s="63">
        <f>[1]!FAMEData(Y6, "2006", "2015", 0,"Monthly", "Down", "No Heading", "Normal")</f>
        <v>3330.57</v>
      </c>
      <c r="Z11" s="63">
        <f>[1]!FAMEData(Z6, "2006", "2015", 0,"Monthly", "Down", "No Heading", "Normal")</f>
        <v>110.16</v>
      </c>
      <c r="AA11" s="63">
        <f>[1]!FAMEData(AA6, "2006", "2015", 0,"Monthly", "Down", "No Heading", "Normal")</f>
        <v>3111.66</v>
      </c>
      <c r="AB11" s="63">
        <f>[1]!FAMEData(AB6, "2006", "2015", 0,"Monthly", "Down", "No Heading", "Normal")</f>
        <v>8.4700000000000006</v>
      </c>
      <c r="AC11" s="66">
        <f>[1]!FAMEData(AC6, "2006", "2015", 0,"Monthly", "Down", "No Heading", "Normal")</f>
        <v>33036.230000000003</v>
      </c>
      <c r="AD11" s="63">
        <f>[1]!FAMEData(AD6, "2006", "2015", 0,"Monthly", "Down", "No Heading", "Normal")</f>
        <v>3263.92</v>
      </c>
      <c r="AE11" s="63">
        <f>[1]!FAMEData(AE6, "2006", "2015", 0,"Monthly", "Down", "No Heading", "Normal")</f>
        <v>6603.07</v>
      </c>
      <c r="AF11" s="63">
        <f>[1]!FAMEData(AF6, "2006", "2015", 0,"Monthly", "Down", "No Heading", "Normal")</f>
        <v>1040.99</v>
      </c>
      <c r="AG11" s="63">
        <f>[1]!FAMEData(AG6, "2006", "2015", 0,"Monthly", "Down", "No Heading", "Normal")</f>
        <v>4253.96</v>
      </c>
      <c r="AH11" s="63">
        <f>[1]!FAMEData(AH6, "2006", "2015", 0,"Monthly", "Down", "No Heading", "Normal")</f>
        <v>352.74</v>
      </c>
      <c r="AI11" s="63">
        <f>[1]!FAMEData(AI6, "2006", "2015", 0,"Monthly", "Down", "No Heading", "Normal")</f>
        <v>8243.9500000000007</v>
      </c>
      <c r="AJ11" s="63">
        <f>[1]!FAMEData(AJ6, "2006", "2015", 0,"Monthly", "Down", "No Heading", "Normal")</f>
        <v>3443.76</v>
      </c>
      <c r="AK11" s="63">
        <f>[1]!FAMEData(AK6, "2006", "2015", 0,"Monthly", "Down", "No Heading", "Normal")</f>
        <v>408.65</v>
      </c>
      <c r="AL11" s="63">
        <f>[1]!FAMEData(AL6, "2006", "2015", 0,"Monthly", "Down", "No Heading", "Normal")</f>
        <v>2312.86</v>
      </c>
      <c r="AM11" s="63">
        <f>[1]!FAMEData(AM6, "2006", "2015", 0,"Monthly", "Down", "No Heading", "Normal")</f>
        <v>161.41</v>
      </c>
      <c r="AN11" s="66">
        <f>[1]!FAMEData(AN6, "2006", "2015", 0,"Monthly", "Down", "No Heading", "Normal")</f>
        <v>58173</v>
      </c>
      <c r="AO11" s="6"/>
      <c r="AP11" s="16">
        <f>[1]!FAMEData(AP6, "2006", "2015", 0,"Monthly", "Down", "No Heading", "Normal")</f>
        <v>4.92</v>
      </c>
      <c r="AQ11" s="13">
        <f>[1]!FAMEData(AQ6, "2006", "2015", 0,"Monthly", "Down", "No Heading", "Normal")</f>
        <v>7.56</v>
      </c>
      <c r="AR11" s="16">
        <f>[1]!FAMEData(AR6, "2006", "2015", 0,"Monthly", "Down", "No Heading", "Normal")</f>
        <v>5.52</v>
      </c>
      <c r="AS11" s="13">
        <f>[1]!FAMEData(AS6, "2006", "2015", 0,"Monthly", "Down", "No Heading", "Normal")</f>
        <v>14.76</v>
      </c>
      <c r="AT11" s="16">
        <f>[1]!FAMEData(AT6, "2006", "2015", 0,"Monthly", "Down", "No Heading", "Normal")</f>
        <v>6.24</v>
      </c>
      <c r="AU11" s="13">
        <f>[1]!FAMEData(AU6, "2006", "2015", 0,"Monthly", "Down", "No Heading", "Normal")</f>
        <v>17.64</v>
      </c>
      <c r="AV11" s="16">
        <f>[1]!FAMEData(AV6, "2006", "2015", 0,"Monthly", "Down", "No Heading", "Normal")</f>
        <v>6.36</v>
      </c>
      <c r="AW11" s="9">
        <f>[1]!FAMEData(AW6, "2006", "2015", 0,"Monthly", "Down", "No Heading", "Normal")</f>
        <v>19.920000000000002</v>
      </c>
    </row>
    <row r="12" spans="1:49" s="5" customFormat="1" x14ac:dyDescent="0.25">
      <c r="A12" s="20">
        <v>38749</v>
      </c>
      <c r="B12" s="63">
        <v>25995.919000000002</v>
      </c>
      <c r="C12" s="63">
        <v>5649.9009999999998</v>
      </c>
      <c r="D12" s="63">
        <v>9409.7510000000002</v>
      </c>
      <c r="E12" s="66">
        <v>3971.4110000000001</v>
      </c>
      <c r="F12" s="63">
        <v>45026.982000000004</v>
      </c>
      <c r="G12" s="16">
        <v>28.080010671663999</v>
      </c>
      <c r="H12" s="16"/>
      <c r="I12" s="13"/>
      <c r="J12" s="13"/>
      <c r="K12" s="16">
        <v>10.6917516556947</v>
      </c>
      <c r="L12" s="16"/>
      <c r="M12" s="13"/>
      <c r="N12" s="16">
        <v>5.4882926812584802</v>
      </c>
      <c r="O12" s="16"/>
      <c r="P12" s="13"/>
      <c r="Q12" s="11">
        <v>5.33</v>
      </c>
      <c r="R12" s="63">
        <v>2800.8</v>
      </c>
      <c r="S12" s="63">
        <v>1718.6</v>
      </c>
      <c r="T12" s="63">
        <v>4226.79</v>
      </c>
      <c r="U12" s="63">
        <v>1602.98</v>
      </c>
      <c r="V12" s="66">
        <v>7548.38</v>
      </c>
      <c r="W12" s="63">
        <v>23081.63</v>
      </c>
      <c r="X12" s="63">
        <v>2237.5500000000002</v>
      </c>
      <c r="Y12" s="63">
        <v>3233.72</v>
      </c>
      <c r="Z12" s="63">
        <v>123.01</v>
      </c>
      <c r="AA12" s="63">
        <v>3034.93</v>
      </c>
      <c r="AB12" s="63">
        <v>5.84</v>
      </c>
      <c r="AC12" s="66">
        <v>33183.519999999997</v>
      </c>
      <c r="AD12" s="63">
        <v>3379.45</v>
      </c>
      <c r="AE12" s="63">
        <v>6469.58</v>
      </c>
      <c r="AF12" s="63">
        <v>1053.0899999999999</v>
      </c>
      <c r="AG12" s="63">
        <v>4269.9799999999996</v>
      </c>
      <c r="AH12" s="63">
        <v>358.48</v>
      </c>
      <c r="AI12" s="63">
        <v>8174.45</v>
      </c>
      <c r="AJ12" s="63">
        <v>3670.98</v>
      </c>
      <c r="AK12" s="63">
        <v>420.38</v>
      </c>
      <c r="AL12" s="63">
        <v>2365.2199999999998</v>
      </c>
      <c r="AM12" s="63">
        <v>163.97</v>
      </c>
      <c r="AN12" s="66">
        <v>58450.73</v>
      </c>
      <c r="AO12" s="6"/>
      <c r="AP12" s="16">
        <v>4.5599999999999996</v>
      </c>
      <c r="AQ12" s="13">
        <v>7.56</v>
      </c>
      <c r="AR12" s="16">
        <v>5.16</v>
      </c>
      <c r="AS12" s="13">
        <v>15.48</v>
      </c>
      <c r="AT12" s="16">
        <v>6.36</v>
      </c>
      <c r="AU12" s="13">
        <v>17.64</v>
      </c>
      <c r="AV12" s="16">
        <v>7.2</v>
      </c>
      <c r="AW12" s="9">
        <v>18.600000000000001</v>
      </c>
    </row>
    <row r="13" spans="1:49" s="5" customFormat="1" x14ac:dyDescent="0.25">
      <c r="A13" s="20">
        <v>38777</v>
      </c>
      <c r="B13" s="63">
        <v>26532.268</v>
      </c>
      <c r="C13" s="63">
        <v>5831.4129999999996</v>
      </c>
      <c r="D13" s="63">
        <v>9540.0669999999991</v>
      </c>
      <c r="E13" s="66">
        <v>4086.0120000000002</v>
      </c>
      <c r="F13" s="63">
        <v>45989.760000000002</v>
      </c>
      <c r="G13" s="16">
        <v>25.220629902156901</v>
      </c>
      <c r="H13" s="16"/>
      <c r="I13" s="13"/>
      <c r="J13" s="13"/>
      <c r="K13" s="16">
        <v>10.242012151611499</v>
      </c>
      <c r="L13" s="16"/>
      <c r="M13" s="13"/>
      <c r="N13" s="16">
        <v>5.8475082006758301</v>
      </c>
      <c r="O13" s="16"/>
      <c r="P13" s="13"/>
      <c r="Q13" s="11">
        <v>5.22</v>
      </c>
      <c r="R13" s="63">
        <v>2897.1</v>
      </c>
      <c r="S13" s="63">
        <v>1708.3</v>
      </c>
      <c r="T13" s="63">
        <v>4271.7</v>
      </c>
      <c r="U13" s="63">
        <v>1559.58</v>
      </c>
      <c r="V13" s="66">
        <v>7539.62</v>
      </c>
      <c r="W13" s="63">
        <v>23481.8</v>
      </c>
      <c r="X13" s="63">
        <v>2238.86</v>
      </c>
      <c r="Y13" s="63">
        <v>3752.51</v>
      </c>
      <c r="Z13" s="63">
        <v>127.13</v>
      </c>
      <c r="AA13" s="63">
        <v>3546.99</v>
      </c>
      <c r="AB13" s="63">
        <v>6.15</v>
      </c>
      <c r="AC13" s="66">
        <v>33586.78</v>
      </c>
      <c r="AD13" s="63">
        <v>3311.26</v>
      </c>
      <c r="AE13" s="63">
        <v>6343.46</v>
      </c>
      <c r="AF13" s="63">
        <v>1063.27</v>
      </c>
      <c r="AG13" s="63">
        <v>4348.74</v>
      </c>
      <c r="AH13" s="63">
        <v>354.14</v>
      </c>
      <c r="AI13" s="63">
        <v>8242.23</v>
      </c>
      <c r="AJ13" s="63">
        <v>3777.33</v>
      </c>
      <c r="AK13" s="63">
        <v>430.6</v>
      </c>
      <c r="AL13" s="63">
        <v>2420.59</v>
      </c>
      <c r="AM13" s="63">
        <v>166.01</v>
      </c>
      <c r="AN13" s="66">
        <v>58871.199999999997</v>
      </c>
      <c r="AO13" s="6"/>
      <c r="AP13" s="16">
        <v>4.68</v>
      </c>
      <c r="AQ13" s="13">
        <v>7.32</v>
      </c>
      <c r="AR13" s="16">
        <v>5.28</v>
      </c>
      <c r="AS13" s="13">
        <v>14.64</v>
      </c>
      <c r="AT13" s="16">
        <v>6</v>
      </c>
      <c r="AU13" s="13">
        <v>15.96</v>
      </c>
      <c r="AV13" s="16">
        <v>7.2</v>
      </c>
      <c r="AW13" s="9">
        <v>19.079999999999998</v>
      </c>
    </row>
    <row r="14" spans="1:49" s="5" customFormat="1" x14ac:dyDescent="0.25">
      <c r="A14" s="20">
        <v>38808</v>
      </c>
      <c r="B14" s="63">
        <v>27144.353999999999</v>
      </c>
      <c r="C14" s="63">
        <v>5934.6040000000003</v>
      </c>
      <c r="D14" s="63">
        <v>9634.7270000000008</v>
      </c>
      <c r="E14" s="66">
        <v>4126.3919999999998</v>
      </c>
      <c r="F14" s="63">
        <v>46840.076999999997</v>
      </c>
      <c r="G14" s="16">
        <v>26.812381250088201</v>
      </c>
      <c r="H14" s="16"/>
      <c r="I14" s="13"/>
      <c r="J14" s="13"/>
      <c r="K14" s="16">
        <v>10.6963342219099</v>
      </c>
      <c r="L14" s="16"/>
      <c r="M14" s="13"/>
      <c r="N14" s="16">
        <v>5.6534729872904501</v>
      </c>
      <c r="O14" s="16"/>
      <c r="P14" s="13"/>
      <c r="Q14" s="11">
        <v>5.04</v>
      </c>
      <c r="R14" s="63">
        <v>3019.9</v>
      </c>
      <c r="S14" s="63">
        <v>1710.9</v>
      </c>
      <c r="T14" s="63">
        <v>4306.13</v>
      </c>
      <c r="U14" s="63">
        <v>1619.61</v>
      </c>
      <c r="V14" s="66">
        <v>7636.6</v>
      </c>
      <c r="W14" s="63">
        <v>23929.040000000001</v>
      </c>
      <c r="X14" s="63">
        <v>2239.71</v>
      </c>
      <c r="Y14" s="63">
        <v>4222.62</v>
      </c>
      <c r="Z14" s="63">
        <v>123.45</v>
      </c>
      <c r="AA14" s="63">
        <v>4032.18</v>
      </c>
      <c r="AB14" s="63">
        <v>11.32</v>
      </c>
      <c r="AC14" s="66">
        <v>34107.93</v>
      </c>
      <c r="AD14" s="63">
        <v>3342.52</v>
      </c>
      <c r="AE14" s="63">
        <v>6252.99</v>
      </c>
      <c r="AF14" s="63">
        <v>1067.8399999999999</v>
      </c>
      <c r="AG14" s="63">
        <v>4250.3</v>
      </c>
      <c r="AH14" s="63">
        <v>330.64</v>
      </c>
      <c r="AI14" s="63">
        <v>8372.4</v>
      </c>
      <c r="AJ14" s="63">
        <v>3828.1</v>
      </c>
      <c r="AK14" s="63">
        <v>445.85</v>
      </c>
      <c r="AL14" s="63">
        <v>2485.1</v>
      </c>
      <c r="AM14" s="63">
        <v>168.26</v>
      </c>
      <c r="AN14" s="66">
        <v>59345.22</v>
      </c>
      <c r="AO14" s="6"/>
      <c r="AP14" s="16">
        <v>4.8</v>
      </c>
      <c r="AQ14" s="13">
        <v>7.44</v>
      </c>
      <c r="AR14" s="16">
        <v>5.52</v>
      </c>
      <c r="AS14" s="13">
        <v>14.52</v>
      </c>
      <c r="AT14" s="16">
        <v>6.12</v>
      </c>
      <c r="AU14" s="13">
        <v>18.84</v>
      </c>
      <c r="AV14" s="16">
        <v>6.96</v>
      </c>
      <c r="AW14" s="9">
        <v>20.52</v>
      </c>
    </row>
    <row r="15" spans="1:49" s="5" customFormat="1" x14ac:dyDescent="0.25">
      <c r="A15" s="20">
        <v>38838</v>
      </c>
      <c r="B15" s="63">
        <v>27224.794999999998</v>
      </c>
      <c r="C15" s="63">
        <v>6010.1760000000004</v>
      </c>
      <c r="D15" s="63">
        <v>9795.9539999999997</v>
      </c>
      <c r="E15" s="66">
        <v>4360.8059999999996</v>
      </c>
      <c r="F15" s="63">
        <v>47391.731</v>
      </c>
      <c r="G15" s="16">
        <v>27.4996852524513</v>
      </c>
      <c r="H15" s="16"/>
      <c r="I15" s="13"/>
      <c r="J15" s="13"/>
      <c r="K15" s="16">
        <v>10.699763036027299</v>
      </c>
      <c r="L15" s="16"/>
      <c r="M15" s="13"/>
      <c r="N15" s="16">
        <v>6.0693249259096804</v>
      </c>
      <c r="O15" s="16"/>
      <c r="P15" s="13"/>
      <c r="Q15" s="11">
        <v>5.03</v>
      </c>
      <c r="R15" s="63">
        <v>2891.7</v>
      </c>
      <c r="S15" s="63">
        <v>1719</v>
      </c>
      <c r="T15" s="63">
        <v>4375.74</v>
      </c>
      <c r="U15" s="63">
        <v>1600.8</v>
      </c>
      <c r="V15" s="66">
        <v>7695.52</v>
      </c>
      <c r="W15" s="63">
        <v>24246.240000000002</v>
      </c>
      <c r="X15" s="63">
        <v>2258.06</v>
      </c>
      <c r="Y15" s="63">
        <v>3957.82</v>
      </c>
      <c r="Z15" s="63">
        <v>124.65</v>
      </c>
      <c r="AA15" s="63">
        <v>3797.24</v>
      </c>
      <c r="AB15" s="63">
        <v>11.71</v>
      </c>
      <c r="AC15" s="66">
        <v>34473.339999999997</v>
      </c>
      <c r="AD15" s="63">
        <v>3514.52</v>
      </c>
      <c r="AE15" s="63">
        <v>6039.46</v>
      </c>
      <c r="AF15" s="63">
        <v>1065.26</v>
      </c>
      <c r="AG15" s="63">
        <v>4309.05</v>
      </c>
      <c r="AH15" s="63">
        <v>313.95999999999998</v>
      </c>
      <c r="AI15" s="63">
        <v>8445.32</v>
      </c>
      <c r="AJ15" s="63">
        <v>3866.9</v>
      </c>
      <c r="AK15" s="63">
        <v>455.5</v>
      </c>
      <c r="AL15" s="63">
        <v>2471.92</v>
      </c>
      <c r="AM15" s="63">
        <v>179.66</v>
      </c>
      <c r="AN15" s="66">
        <v>59831.71</v>
      </c>
      <c r="AO15" s="6"/>
      <c r="AP15" s="16">
        <v>4.92</v>
      </c>
      <c r="AQ15" s="13">
        <v>7.44</v>
      </c>
      <c r="AR15" s="16">
        <v>5.52</v>
      </c>
      <c r="AS15" s="13">
        <v>15.12</v>
      </c>
      <c r="AT15" s="16">
        <v>6.12</v>
      </c>
      <c r="AU15" s="13">
        <v>18.48</v>
      </c>
      <c r="AV15" s="16"/>
      <c r="AW15" s="9">
        <v>20.04</v>
      </c>
    </row>
    <row r="16" spans="1:49" s="5" customFormat="1" x14ac:dyDescent="0.25">
      <c r="A16" s="20">
        <v>38869</v>
      </c>
      <c r="B16" s="63">
        <v>27538.088</v>
      </c>
      <c r="C16" s="63">
        <v>6095.0370000000003</v>
      </c>
      <c r="D16" s="63">
        <v>9949.0169999999998</v>
      </c>
      <c r="E16" s="66">
        <v>4700.0010000000002</v>
      </c>
      <c r="F16" s="63">
        <v>48282.142999999996</v>
      </c>
      <c r="G16" s="16">
        <v>27.540614539592301</v>
      </c>
      <c r="H16" s="16"/>
      <c r="I16" s="13"/>
      <c r="J16" s="13"/>
      <c r="K16" s="16">
        <v>10.0914888005923</v>
      </c>
      <c r="L16" s="16"/>
      <c r="M16" s="13"/>
      <c r="N16" s="16">
        <v>6.0986268480947396</v>
      </c>
      <c r="O16" s="16"/>
      <c r="P16" s="13"/>
      <c r="Q16" s="11">
        <v>5</v>
      </c>
      <c r="R16" s="63">
        <v>2910.9</v>
      </c>
      <c r="S16" s="63">
        <v>1755.2</v>
      </c>
      <c r="T16" s="63">
        <v>4449.54</v>
      </c>
      <c r="U16" s="63">
        <v>1617.06</v>
      </c>
      <c r="V16" s="66">
        <v>7821.82</v>
      </c>
      <c r="W16" s="63">
        <v>24651.759999999998</v>
      </c>
      <c r="X16" s="63">
        <v>2289.71</v>
      </c>
      <c r="Y16" s="63">
        <v>4054.03</v>
      </c>
      <c r="Z16" s="63">
        <v>128.52000000000001</v>
      </c>
      <c r="AA16" s="63">
        <v>3856.88</v>
      </c>
      <c r="AB16" s="63">
        <v>7.17</v>
      </c>
      <c r="AC16" s="66">
        <v>35081.800000000003</v>
      </c>
      <c r="AD16" s="63">
        <v>3629.06</v>
      </c>
      <c r="AE16" s="63">
        <v>5881.13</v>
      </c>
      <c r="AF16" s="63">
        <v>1057.3800000000001</v>
      </c>
      <c r="AG16" s="63">
        <v>4419.18</v>
      </c>
      <c r="AH16" s="63">
        <v>316.05</v>
      </c>
      <c r="AI16" s="63">
        <v>8469.06</v>
      </c>
      <c r="AJ16" s="63">
        <v>3777.34</v>
      </c>
      <c r="AK16" s="63">
        <v>452.49</v>
      </c>
      <c r="AL16" s="63">
        <v>2419.6799999999998</v>
      </c>
      <c r="AM16" s="63">
        <v>184.36</v>
      </c>
      <c r="AN16" s="66">
        <v>60479.45</v>
      </c>
      <c r="AO16" s="6"/>
      <c r="AP16" s="16">
        <v>5.04</v>
      </c>
      <c r="AQ16" s="13">
        <v>7.56</v>
      </c>
      <c r="AR16" s="16">
        <v>5.4</v>
      </c>
      <c r="AS16" s="13">
        <v>14.28</v>
      </c>
      <c r="AT16" s="16">
        <v>6.12</v>
      </c>
      <c r="AU16" s="13">
        <v>17.04</v>
      </c>
      <c r="AV16" s="16">
        <v>7.56</v>
      </c>
      <c r="AW16" s="9">
        <v>16.8</v>
      </c>
    </row>
    <row r="17" spans="1:49" x14ac:dyDescent="0.25">
      <c r="A17" s="20">
        <v>38899</v>
      </c>
      <c r="B17" s="63">
        <v>27878.936000000002</v>
      </c>
      <c r="C17" s="63">
        <v>6188.0330000000004</v>
      </c>
      <c r="D17" s="63">
        <v>10134.075000000001</v>
      </c>
      <c r="E17" s="66">
        <v>4504.95</v>
      </c>
      <c r="F17" s="63">
        <v>48705.993999999999</v>
      </c>
      <c r="G17" s="16">
        <v>27.283235773047799</v>
      </c>
      <c r="H17" s="16"/>
      <c r="I17" s="13"/>
      <c r="J17" s="13"/>
      <c r="K17" s="16">
        <v>9.9566969940811703</v>
      </c>
      <c r="L17" s="16"/>
      <c r="M17" s="13"/>
      <c r="N17" s="16">
        <v>6.2949303717057496</v>
      </c>
      <c r="O17" s="16"/>
      <c r="P17" s="13"/>
      <c r="Q17" s="11">
        <v>5.0999999999999996</v>
      </c>
      <c r="R17" s="63">
        <v>2889.3</v>
      </c>
      <c r="S17" s="63">
        <v>1744.3</v>
      </c>
      <c r="T17" s="63">
        <v>4319.55</v>
      </c>
      <c r="U17" s="63">
        <v>1626.34</v>
      </c>
      <c r="V17" s="66">
        <v>7690.16</v>
      </c>
      <c r="W17" s="63">
        <v>24894.17</v>
      </c>
      <c r="X17" s="63">
        <v>2298.52</v>
      </c>
      <c r="Y17" s="63">
        <v>4091.77</v>
      </c>
      <c r="Z17" s="63">
        <v>128.53</v>
      </c>
      <c r="AA17" s="63">
        <v>3878.73</v>
      </c>
      <c r="AB17" s="63">
        <v>8.41</v>
      </c>
      <c r="AC17" s="66">
        <v>35216.019999999997</v>
      </c>
      <c r="AD17" s="63">
        <v>3630.31</v>
      </c>
      <c r="AE17" s="63">
        <v>5722.86</v>
      </c>
      <c r="AF17" s="63">
        <v>1063.0999999999999</v>
      </c>
      <c r="AG17" s="63">
        <v>4334.5600000000004</v>
      </c>
      <c r="AH17" s="63">
        <v>337.86</v>
      </c>
      <c r="AI17" s="63">
        <v>8430.67</v>
      </c>
      <c r="AJ17" s="63">
        <v>3818.66</v>
      </c>
      <c r="AK17" s="63">
        <v>455.8</v>
      </c>
      <c r="AL17" s="63">
        <v>2486.5700000000002</v>
      </c>
      <c r="AM17" s="63">
        <v>185.74</v>
      </c>
      <c r="AN17" s="66">
        <v>60337.53</v>
      </c>
      <c r="AO17" s="6"/>
      <c r="AP17" s="16">
        <v>5.04</v>
      </c>
      <c r="AQ17" s="13">
        <v>7.8</v>
      </c>
      <c r="AR17" s="16">
        <v>5.52</v>
      </c>
      <c r="AS17" s="13">
        <v>13.92</v>
      </c>
      <c r="AT17" s="16">
        <v>6.12</v>
      </c>
      <c r="AU17" s="13">
        <v>17.88</v>
      </c>
      <c r="AV17" s="16">
        <v>7.68</v>
      </c>
      <c r="AW17" s="9">
        <v>19.32</v>
      </c>
    </row>
    <row r="18" spans="1:49" x14ac:dyDescent="0.25">
      <c r="A18" s="20">
        <v>38930</v>
      </c>
      <c r="B18" s="63">
        <v>28247.624</v>
      </c>
      <c r="C18" s="63">
        <v>6337.7860000000001</v>
      </c>
      <c r="D18" s="63">
        <v>10348.575000000001</v>
      </c>
      <c r="E18" s="66">
        <v>4524.201</v>
      </c>
      <c r="F18" s="63">
        <v>49458.186000000002</v>
      </c>
      <c r="G18" s="16">
        <v>26.639610178285299</v>
      </c>
      <c r="H18" s="16"/>
      <c r="I18" s="13"/>
      <c r="J18" s="13"/>
      <c r="K18" s="16">
        <v>10.308394808512</v>
      </c>
      <c r="L18" s="16"/>
      <c r="M18" s="13"/>
      <c r="N18" s="16">
        <v>6.2227574390990599</v>
      </c>
      <c r="O18" s="16"/>
      <c r="P18" s="13"/>
      <c r="Q18" s="11">
        <v>5.05</v>
      </c>
      <c r="R18" s="63">
        <v>2764.6</v>
      </c>
      <c r="S18" s="63">
        <v>1724.9</v>
      </c>
      <c r="T18" s="63">
        <v>4273.7700000000004</v>
      </c>
      <c r="U18" s="63">
        <v>1658.92</v>
      </c>
      <c r="V18" s="66">
        <v>7657.62</v>
      </c>
      <c r="W18" s="63">
        <v>25240.11</v>
      </c>
      <c r="X18" s="63">
        <v>2303.31</v>
      </c>
      <c r="Y18" s="63">
        <v>3801.64</v>
      </c>
      <c r="Z18" s="63">
        <v>127.65</v>
      </c>
      <c r="AA18" s="63">
        <v>3148.09</v>
      </c>
      <c r="AB18" s="63">
        <v>9.9</v>
      </c>
      <c r="AC18" s="66">
        <v>35972.35</v>
      </c>
      <c r="AD18" s="63">
        <v>3597.79</v>
      </c>
      <c r="AE18" s="63">
        <v>6004.8</v>
      </c>
      <c r="AF18" s="63">
        <v>1071.25</v>
      </c>
      <c r="AG18" s="63">
        <v>4281.3599999999997</v>
      </c>
      <c r="AH18" s="63">
        <v>363.45</v>
      </c>
      <c r="AI18" s="63">
        <v>8510.2199999999993</v>
      </c>
      <c r="AJ18" s="63">
        <v>4004.45</v>
      </c>
      <c r="AK18" s="63">
        <v>469</v>
      </c>
      <c r="AL18" s="63">
        <v>2893.12</v>
      </c>
      <c r="AM18" s="63">
        <v>189.31</v>
      </c>
      <c r="AN18" s="66">
        <v>61192.22</v>
      </c>
      <c r="AO18" s="6"/>
      <c r="AP18" s="16">
        <v>5.16</v>
      </c>
      <c r="AQ18" s="13">
        <v>8.16</v>
      </c>
      <c r="AR18" s="16">
        <v>5.52</v>
      </c>
      <c r="AS18" s="13">
        <v>14.16</v>
      </c>
      <c r="AT18" s="16">
        <v>6.12</v>
      </c>
      <c r="AU18" s="13">
        <v>17.28</v>
      </c>
      <c r="AV18" s="16">
        <v>7.8</v>
      </c>
      <c r="AW18" s="9">
        <v>15.96</v>
      </c>
    </row>
    <row r="19" spans="1:49" x14ac:dyDescent="0.25">
      <c r="A19" s="20">
        <v>38961</v>
      </c>
      <c r="B19" s="63">
        <v>28286.671999999999</v>
      </c>
      <c r="C19" s="63">
        <v>6452.1310000000003</v>
      </c>
      <c r="D19" s="63">
        <v>10481.288</v>
      </c>
      <c r="E19" s="66">
        <v>4639.0709999999999</v>
      </c>
      <c r="F19" s="63">
        <v>49859.161999999997</v>
      </c>
      <c r="G19" s="16">
        <v>26.537279800045599</v>
      </c>
      <c r="H19" s="16"/>
      <c r="I19" s="13"/>
      <c r="J19" s="13"/>
      <c r="K19" s="16">
        <v>10.345094933528101</v>
      </c>
      <c r="L19" s="16"/>
      <c r="M19" s="13"/>
      <c r="N19" s="16">
        <v>6.2888466043057596</v>
      </c>
      <c r="O19" s="16"/>
      <c r="P19" s="13"/>
      <c r="Q19" s="11">
        <v>5.01</v>
      </c>
      <c r="R19" s="63">
        <v>3018.5</v>
      </c>
      <c r="S19" s="63">
        <v>1805.7</v>
      </c>
      <c r="T19" s="63">
        <v>4356.1099999999997</v>
      </c>
      <c r="U19" s="63">
        <v>1763.2</v>
      </c>
      <c r="V19" s="66">
        <v>7925.03</v>
      </c>
      <c r="W19" s="63">
        <v>25631.79</v>
      </c>
      <c r="X19" s="63">
        <v>2309.4499999999998</v>
      </c>
      <c r="Y19" s="63">
        <v>4298.29</v>
      </c>
      <c r="Z19" s="63">
        <v>151.94999999999999</v>
      </c>
      <c r="AA19" s="63">
        <v>3592.98</v>
      </c>
      <c r="AB19" s="63">
        <v>9.93</v>
      </c>
      <c r="AC19" s="66">
        <v>36713.599999999999</v>
      </c>
      <c r="AD19" s="63">
        <v>3605.23</v>
      </c>
      <c r="AE19" s="63">
        <v>6394.11</v>
      </c>
      <c r="AF19" s="63">
        <v>1079.8</v>
      </c>
      <c r="AG19" s="63">
        <v>4379.0600000000004</v>
      </c>
      <c r="AH19" s="63">
        <v>371.07</v>
      </c>
      <c r="AI19" s="63">
        <v>8652.0300000000007</v>
      </c>
      <c r="AJ19" s="63">
        <v>4126.88</v>
      </c>
      <c r="AK19" s="63">
        <v>482.11</v>
      </c>
      <c r="AL19" s="63">
        <v>2999.78</v>
      </c>
      <c r="AM19" s="63">
        <v>191.47</v>
      </c>
      <c r="AN19" s="66">
        <v>62612.63</v>
      </c>
      <c r="AO19" s="6"/>
      <c r="AP19" s="16">
        <v>5.16</v>
      </c>
      <c r="AQ19" s="13">
        <v>8.16</v>
      </c>
      <c r="AR19" s="16">
        <v>5.52</v>
      </c>
      <c r="AS19" s="13">
        <v>14.4</v>
      </c>
      <c r="AT19" s="16">
        <v>6</v>
      </c>
      <c r="AU19" s="13">
        <v>17.28</v>
      </c>
      <c r="AV19" s="16">
        <v>6.12</v>
      </c>
      <c r="AW19" s="9">
        <v>15.6</v>
      </c>
    </row>
    <row r="20" spans="1:49" x14ac:dyDescent="0.25">
      <c r="A20" s="20">
        <v>38991</v>
      </c>
      <c r="B20" s="63">
        <v>28525.245999999999</v>
      </c>
      <c r="C20" s="63">
        <v>6567.0209999999997</v>
      </c>
      <c r="D20" s="63">
        <v>10583.666999999999</v>
      </c>
      <c r="E20" s="66">
        <v>4580.3370000000004</v>
      </c>
      <c r="F20" s="63">
        <v>50256.271000000001</v>
      </c>
      <c r="G20" s="16">
        <v>26.874266437626801</v>
      </c>
      <c r="H20" s="16"/>
      <c r="I20" s="13"/>
      <c r="J20" s="13"/>
      <c r="K20" s="16">
        <v>10.3284256051627</v>
      </c>
      <c r="L20" s="16"/>
      <c r="M20" s="13"/>
      <c r="N20" s="16">
        <v>6.1776341040460299</v>
      </c>
      <c r="O20" s="16"/>
      <c r="P20" s="13"/>
      <c r="Q20" s="11">
        <v>4.95</v>
      </c>
      <c r="R20" s="63">
        <v>3003.1</v>
      </c>
      <c r="S20" s="63">
        <v>1781.4</v>
      </c>
      <c r="T20" s="63">
        <v>4251.24</v>
      </c>
      <c r="U20" s="63">
        <v>1706.93</v>
      </c>
      <c r="V20" s="66">
        <v>7739.56</v>
      </c>
      <c r="W20" s="63">
        <v>26090.65</v>
      </c>
      <c r="X20" s="63">
        <v>2313.98</v>
      </c>
      <c r="Y20" s="63">
        <v>4781.8100000000004</v>
      </c>
      <c r="Z20" s="63">
        <v>176.88</v>
      </c>
      <c r="AA20" s="63">
        <v>4504.55</v>
      </c>
      <c r="AB20" s="63">
        <v>11.2</v>
      </c>
      <c r="AC20" s="66">
        <v>36587.129999999997</v>
      </c>
      <c r="AD20" s="63">
        <v>3638.46</v>
      </c>
      <c r="AE20" s="63">
        <v>6187.42</v>
      </c>
      <c r="AF20" s="63">
        <v>1089.92</v>
      </c>
      <c r="AG20" s="63">
        <v>4337.05</v>
      </c>
      <c r="AH20" s="63">
        <v>371.05</v>
      </c>
      <c r="AI20" s="63">
        <v>8713.07</v>
      </c>
      <c r="AJ20" s="63">
        <v>4168.04</v>
      </c>
      <c r="AK20" s="63">
        <v>498.26</v>
      </c>
      <c r="AL20" s="63">
        <v>2737.7</v>
      </c>
      <c r="AM20" s="63">
        <v>193.7</v>
      </c>
      <c r="AN20" s="66">
        <v>62659.01</v>
      </c>
      <c r="AO20" s="6"/>
      <c r="AP20" s="16">
        <v>5.16</v>
      </c>
      <c r="AQ20" s="13">
        <v>8.0399999999999991</v>
      </c>
      <c r="AR20" s="16">
        <v>5.52</v>
      </c>
      <c r="AS20" s="13">
        <v>14.16</v>
      </c>
      <c r="AT20" s="16">
        <v>5.88</v>
      </c>
      <c r="AU20" s="13">
        <v>18.600000000000001</v>
      </c>
      <c r="AV20" s="16">
        <v>6.48</v>
      </c>
      <c r="AW20" s="9">
        <v>20.28</v>
      </c>
    </row>
    <row r="21" spans="1:49" x14ac:dyDescent="0.25">
      <c r="A21" s="20">
        <v>39022</v>
      </c>
      <c r="B21" s="63">
        <v>29148.368999999999</v>
      </c>
      <c r="C21" s="63">
        <v>6690.5990000000002</v>
      </c>
      <c r="D21" s="63">
        <v>10695.628000000001</v>
      </c>
      <c r="E21" s="66">
        <v>4696.9269999999997</v>
      </c>
      <c r="F21" s="63">
        <v>51231.523000000001</v>
      </c>
      <c r="G21" s="16">
        <v>26.970837734170999</v>
      </c>
      <c r="H21" s="16"/>
      <c r="I21" s="13"/>
      <c r="J21" s="13"/>
      <c r="K21" s="16">
        <v>10.169422469712799</v>
      </c>
      <c r="L21" s="16"/>
      <c r="M21" s="13"/>
      <c r="N21" s="16">
        <v>6.1078112166577503</v>
      </c>
      <c r="O21" s="16"/>
      <c r="P21" s="13"/>
      <c r="Q21" s="11">
        <v>4.82</v>
      </c>
      <c r="R21" s="63">
        <v>3011.8</v>
      </c>
      <c r="S21" s="63">
        <v>1804.2</v>
      </c>
      <c r="T21" s="63">
        <v>4348.96</v>
      </c>
      <c r="U21" s="63">
        <v>1714.08</v>
      </c>
      <c r="V21" s="66">
        <v>7867.27</v>
      </c>
      <c r="W21" s="63">
        <v>26364</v>
      </c>
      <c r="X21" s="63">
        <v>2304.87</v>
      </c>
      <c r="Y21" s="63">
        <v>4571.5</v>
      </c>
      <c r="Z21" s="63">
        <v>177.92</v>
      </c>
      <c r="AA21" s="63">
        <v>4354.2</v>
      </c>
      <c r="AB21" s="63">
        <v>12.42</v>
      </c>
      <c r="AC21" s="66">
        <v>36918.94</v>
      </c>
      <c r="AD21" s="63">
        <v>3679.09</v>
      </c>
      <c r="AE21" s="63">
        <v>6044.24</v>
      </c>
      <c r="AF21" s="63">
        <v>1082.9000000000001</v>
      </c>
      <c r="AG21" s="63">
        <v>4440.1000000000004</v>
      </c>
      <c r="AH21" s="63">
        <v>368.02</v>
      </c>
      <c r="AI21" s="63">
        <v>8780.32</v>
      </c>
      <c r="AJ21" s="63">
        <v>4245.68</v>
      </c>
      <c r="AK21" s="63">
        <v>516.44000000000005</v>
      </c>
      <c r="AL21" s="63">
        <v>2714.6</v>
      </c>
      <c r="AM21" s="63">
        <v>197.76</v>
      </c>
      <c r="AN21" s="66">
        <v>63163.38</v>
      </c>
      <c r="AO21" s="6"/>
      <c r="AP21" s="16">
        <v>5.16</v>
      </c>
      <c r="AQ21" s="13">
        <v>7.92</v>
      </c>
      <c r="AR21" s="16">
        <v>5.52</v>
      </c>
      <c r="AS21" s="13">
        <v>14.4</v>
      </c>
      <c r="AT21" s="16">
        <v>5.76</v>
      </c>
      <c r="AU21" s="13">
        <v>18.12</v>
      </c>
      <c r="AV21" s="16">
        <v>7.08</v>
      </c>
      <c r="AW21" s="9">
        <v>16.920000000000002</v>
      </c>
    </row>
    <row r="22" spans="1:49" x14ac:dyDescent="0.25">
      <c r="A22" s="20">
        <v>39052</v>
      </c>
      <c r="B22" s="63">
        <v>29910.707999999999</v>
      </c>
      <c r="C22" s="63">
        <v>6786.2209999999995</v>
      </c>
      <c r="D22" s="63">
        <v>10799.63</v>
      </c>
      <c r="E22" s="66">
        <v>4805.6109999999999</v>
      </c>
      <c r="F22" s="63">
        <v>52302.17</v>
      </c>
      <c r="G22" s="16">
        <v>27.0849800029482</v>
      </c>
      <c r="H22" s="16"/>
      <c r="I22" s="13"/>
      <c r="J22" s="13"/>
      <c r="K22" s="16">
        <v>10.2462156294828</v>
      </c>
      <c r="L22" s="16"/>
      <c r="M22" s="13"/>
      <c r="N22" s="16">
        <v>6.0777325619925202</v>
      </c>
      <c r="O22" s="16"/>
      <c r="P22" s="13"/>
      <c r="Q22" s="11">
        <v>4.7699999999999996</v>
      </c>
      <c r="R22" s="63">
        <v>3504.1</v>
      </c>
      <c r="S22" s="63">
        <v>1958.1</v>
      </c>
      <c r="T22" s="63">
        <v>4738.6099999999997</v>
      </c>
      <c r="U22" s="63">
        <v>1883.39</v>
      </c>
      <c r="V22" s="66">
        <v>8580.14</v>
      </c>
      <c r="W22" s="63">
        <v>26945.88</v>
      </c>
      <c r="X22" s="63">
        <v>2282.73</v>
      </c>
      <c r="Y22" s="63">
        <v>4613.79</v>
      </c>
      <c r="Z22" s="63">
        <v>174.56</v>
      </c>
      <c r="AA22" s="63">
        <v>4388.79</v>
      </c>
      <c r="AB22" s="63">
        <v>12.87</v>
      </c>
      <c r="AC22" s="66">
        <v>38195.43</v>
      </c>
      <c r="AD22" s="63">
        <v>3630.32</v>
      </c>
      <c r="AE22" s="63">
        <v>5879.37</v>
      </c>
      <c r="AF22" s="63">
        <v>1058.49</v>
      </c>
      <c r="AG22" s="63">
        <v>4467.42</v>
      </c>
      <c r="AH22" s="63">
        <v>364.22</v>
      </c>
      <c r="AI22" s="63">
        <v>8999.0300000000007</v>
      </c>
      <c r="AJ22" s="63">
        <v>4359.5200000000004</v>
      </c>
      <c r="AK22" s="63">
        <v>538.89</v>
      </c>
      <c r="AL22" s="63">
        <v>2696.8</v>
      </c>
      <c r="AM22" s="63">
        <v>202.16</v>
      </c>
      <c r="AN22" s="66">
        <v>64593.74</v>
      </c>
      <c r="AO22" s="6"/>
      <c r="AP22" s="16">
        <v>5.28</v>
      </c>
      <c r="AQ22" s="13">
        <v>7.68</v>
      </c>
      <c r="AR22" s="16">
        <v>5.64</v>
      </c>
      <c r="AS22" s="13">
        <v>13.44</v>
      </c>
      <c r="AT22" s="16">
        <v>5.88</v>
      </c>
      <c r="AU22" s="13">
        <v>18</v>
      </c>
      <c r="AV22" s="16">
        <v>6.12</v>
      </c>
      <c r="AW22" s="9">
        <v>18.72</v>
      </c>
    </row>
    <row r="23" spans="1:49" x14ac:dyDescent="0.25">
      <c r="A23" s="21">
        <v>39083</v>
      </c>
      <c r="B23" s="63">
        <v>30104.208999999999</v>
      </c>
      <c r="C23" s="63">
        <v>6864.27</v>
      </c>
      <c r="D23" s="63">
        <v>10928.962</v>
      </c>
      <c r="E23" s="66">
        <v>4950.3680000000004</v>
      </c>
      <c r="F23" s="63">
        <v>52847.809000000001</v>
      </c>
      <c r="G23" s="16">
        <v>27.904564651345101</v>
      </c>
      <c r="H23" s="16"/>
      <c r="I23" s="13"/>
      <c r="J23" s="13"/>
      <c r="K23" s="16">
        <v>10.0813509695242</v>
      </c>
      <c r="L23" s="16"/>
      <c r="M23" s="13"/>
      <c r="N23" s="16">
        <v>6.10488173655519</v>
      </c>
      <c r="O23" s="16"/>
      <c r="P23" s="13"/>
      <c r="Q23" s="11">
        <v>4.68</v>
      </c>
      <c r="R23" s="63">
        <v>3035.9</v>
      </c>
      <c r="S23" s="63">
        <v>1944.3</v>
      </c>
      <c r="T23" s="63">
        <v>4940.37</v>
      </c>
      <c r="U23" s="63">
        <v>1907.18</v>
      </c>
      <c r="V23" s="66">
        <v>8791.89</v>
      </c>
      <c r="W23" s="63">
        <v>27722.48</v>
      </c>
      <c r="X23" s="63">
        <v>2275.6999999999998</v>
      </c>
      <c r="Y23" s="63">
        <v>4558.09</v>
      </c>
      <c r="Z23" s="63">
        <v>170.67</v>
      </c>
      <c r="AA23" s="63">
        <v>4356.9399999999996</v>
      </c>
      <c r="AB23" s="63">
        <v>12.05</v>
      </c>
      <c r="AC23" s="66">
        <v>39149.839999999997</v>
      </c>
      <c r="AD23" s="63">
        <v>3630.65</v>
      </c>
      <c r="AE23" s="63">
        <v>5344.41</v>
      </c>
      <c r="AF23" s="63">
        <v>1039.43</v>
      </c>
      <c r="AG23" s="63">
        <v>4352.59</v>
      </c>
      <c r="AH23" s="63">
        <v>361.04</v>
      </c>
      <c r="AI23" s="63">
        <v>9272.74</v>
      </c>
      <c r="AJ23" s="63">
        <v>4565.59</v>
      </c>
      <c r="AK23" s="63">
        <v>558.19000000000005</v>
      </c>
      <c r="AL23" s="63">
        <v>2684.67</v>
      </c>
      <c r="AM23" s="63">
        <v>208.05</v>
      </c>
      <c r="AN23" s="66">
        <v>65381.760000000002</v>
      </c>
      <c r="AO23" s="6"/>
      <c r="AP23" s="16">
        <v>5.04</v>
      </c>
      <c r="AQ23" s="13">
        <v>7.44</v>
      </c>
      <c r="AR23" s="16">
        <v>5.4</v>
      </c>
      <c r="AS23" s="13">
        <v>13.56</v>
      </c>
      <c r="AT23" s="16">
        <v>5.64</v>
      </c>
      <c r="AU23" s="13">
        <v>17.88</v>
      </c>
      <c r="AV23" s="16">
        <v>6.12</v>
      </c>
      <c r="AW23" s="9">
        <v>20.04</v>
      </c>
    </row>
    <row r="24" spans="1:49" x14ac:dyDescent="0.25">
      <c r="A24" s="20">
        <v>39114</v>
      </c>
      <c r="B24" s="63">
        <v>30453.855</v>
      </c>
      <c r="C24" s="63">
        <v>6925.2460000000001</v>
      </c>
      <c r="D24" s="63">
        <v>11070.236999999999</v>
      </c>
      <c r="E24" s="66">
        <v>4981.741</v>
      </c>
      <c r="F24" s="63">
        <v>53431.078999999998</v>
      </c>
      <c r="G24" s="16">
        <v>28.682036168198401</v>
      </c>
      <c r="H24" s="16"/>
      <c r="I24" s="13"/>
      <c r="J24" s="13"/>
      <c r="K24" s="16">
        <v>9.9487011377282997</v>
      </c>
      <c r="L24" s="16"/>
      <c r="M24" s="13"/>
      <c r="N24" s="16">
        <v>6.0921878167335102</v>
      </c>
      <c r="O24" s="16"/>
      <c r="P24" s="13"/>
      <c r="Q24" s="11">
        <v>4.58</v>
      </c>
      <c r="R24" s="63">
        <v>3250.9</v>
      </c>
      <c r="S24" s="63">
        <v>1974</v>
      </c>
      <c r="T24" s="63">
        <v>4840.67</v>
      </c>
      <c r="U24" s="63">
        <v>1924.77</v>
      </c>
      <c r="V24" s="66">
        <v>8739.4500000000007</v>
      </c>
      <c r="W24" s="63">
        <v>28168.01</v>
      </c>
      <c r="X24" s="63">
        <v>2273.9499999999998</v>
      </c>
      <c r="Y24" s="63">
        <v>4242.7</v>
      </c>
      <c r="Z24" s="63">
        <v>172.72</v>
      </c>
      <c r="AA24" s="63">
        <v>4138.21</v>
      </c>
      <c r="AB24" s="63">
        <v>12.09</v>
      </c>
      <c r="AC24" s="66">
        <v>39446.53</v>
      </c>
      <c r="AD24" s="63">
        <v>3755.68</v>
      </c>
      <c r="AE24" s="63">
        <v>5159.6000000000004</v>
      </c>
      <c r="AF24" s="63">
        <v>1049.47</v>
      </c>
      <c r="AG24" s="63">
        <v>4365.8999999999996</v>
      </c>
      <c r="AH24" s="63">
        <v>363.87</v>
      </c>
      <c r="AI24" s="63">
        <v>9393.7000000000007</v>
      </c>
      <c r="AJ24" s="63">
        <v>4755.82</v>
      </c>
      <c r="AK24" s="63">
        <v>566.44000000000005</v>
      </c>
      <c r="AL24" s="63">
        <v>2714.44</v>
      </c>
      <c r="AM24" s="63">
        <v>205.13</v>
      </c>
      <c r="AN24" s="66">
        <v>65937.429999999993</v>
      </c>
      <c r="AO24" s="6"/>
      <c r="AP24" s="16">
        <v>5.04</v>
      </c>
      <c r="AQ24" s="13">
        <v>8.0399999999999991</v>
      </c>
      <c r="AR24" s="16">
        <v>5.4</v>
      </c>
      <c r="AS24" s="13">
        <v>14.16</v>
      </c>
      <c r="AT24" s="16">
        <v>5.64</v>
      </c>
      <c r="AU24" s="13">
        <v>19.2</v>
      </c>
      <c r="AV24" s="16">
        <v>6.6</v>
      </c>
      <c r="AW24" s="9">
        <v>16.32</v>
      </c>
    </row>
    <row r="25" spans="1:49" x14ac:dyDescent="0.25">
      <c r="A25" s="20">
        <v>39142</v>
      </c>
      <c r="B25" s="63">
        <v>30797.955000000002</v>
      </c>
      <c r="C25" s="63">
        <v>7057.0450000000001</v>
      </c>
      <c r="D25" s="63">
        <v>11237.237999999999</v>
      </c>
      <c r="E25" s="66">
        <v>4974.9380000000001</v>
      </c>
      <c r="F25" s="63">
        <v>54067.175999999999</v>
      </c>
      <c r="G25" s="16">
        <v>26.988437835351601</v>
      </c>
      <c r="H25" s="16"/>
      <c r="I25" s="13"/>
      <c r="J25" s="13"/>
      <c r="K25" s="16">
        <v>9.8189661910433408</v>
      </c>
      <c r="L25" s="16"/>
      <c r="M25" s="13"/>
      <c r="N25" s="16">
        <v>5.9929048908901699</v>
      </c>
      <c r="O25" s="16"/>
      <c r="P25" s="13"/>
      <c r="Q25" s="11">
        <v>4.5599999999999996</v>
      </c>
      <c r="R25" s="63">
        <v>3466.2</v>
      </c>
      <c r="S25" s="63">
        <v>1967.6</v>
      </c>
      <c r="T25" s="63">
        <v>4882.75</v>
      </c>
      <c r="U25" s="63">
        <v>1931.18</v>
      </c>
      <c r="V25" s="66">
        <v>8781.56</v>
      </c>
      <c r="W25" s="63">
        <v>28824.3</v>
      </c>
      <c r="X25" s="63">
        <v>2277.19</v>
      </c>
      <c r="Y25" s="63">
        <v>4764.3500000000004</v>
      </c>
      <c r="Z25" s="63">
        <v>176.15</v>
      </c>
      <c r="AA25" s="63">
        <v>4639.47</v>
      </c>
      <c r="AB25" s="63">
        <v>11.9</v>
      </c>
      <c r="AC25" s="66">
        <v>40172.18</v>
      </c>
      <c r="AD25" s="63">
        <v>3758.09</v>
      </c>
      <c r="AE25" s="63">
        <v>5135.92</v>
      </c>
      <c r="AF25" s="63">
        <v>1035.8399999999999</v>
      </c>
      <c r="AG25" s="63">
        <v>4402.84</v>
      </c>
      <c r="AH25" s="63">
        <v>369.8</v>
      </c>
      <c r="AI25" s="63">
        <v>9433.6200000000008</v>
      </c>
      <c r="AJ25" s="63">
        <v>4940.53</v>
      </c>
      <c r="AK25" s="63">
        <v>574.64</v>
      </c>
      <c r="AL25" s="63">
        <v>2836.48</v>
      </c>
      <c r="AM25" s="63">
        <v>210.66</v>
      </c>
      <c r="AN25" s="66">
        <v>66776.33</v>
      </c>
      <c r="AO25" s="6"/>
      <c r="AP25" s="16">
        <v>5.04</v>
      </c>
      <c r="AQ25" s="13">
        <v>7.8</v>
      </c>
      <c r="AR25" s="16">
        <v>5.28</v>
      </c>
      <c r="AS25" s="13">
        <v>14.16</v>
      </c>
      <c r="AT25" s="16">
        <v>5.52</v>
      </c>
      <c r="AU25" s="13">
        <v>17.64</v>
      </c>
      <c r="AV25" s="16">
        <v>6.6</v>
      </c>
      <c r="AW25" s="9">
        <v>13.32</v>
      </c>
    </row>
    <row r="26" spans="1:49" x14ac:dyDescent="0.25">
      <c r="A26" s="20">
        <v>39173</v>
      </c>
      <c r="B26" s="63">
        <v>31287.592000000001</v>
      </c>
      <c r="C26" s="63">
        <v>7145.5609999999997</v>
      </c>
      <c r="D26" s="63">
        <v>11391.856</v>
      </c>
      <c r="E26" s="66">
        <v>5143.0990000000002</v>
      </c>
      <c r="F26" s="63">
        <v>54968.108</v>
      </c>
      <c r="G26" s="16">
        <v>27.737390581552599</v>
      </c>
      <c r="H26" s="16"/>
      <c r="I26" s="13"/>
      <c r="J26" s="13"/>
      <c r="K26" s="16">
        <v>9.9490411209631109</v>
      </c>
      <c r="L26" s="16"/>
      <c r="M26" s="13"/>
      <c r="N26" s="16">
        <v>6.0265213090979604</v>
      </c>
      <c r="O26" s="16"/>
      <c r="P26" s="13"/>
      <c r="Q26" s="11">
        <v>4.54</v>
      </c>
      <c r="R26" s="63">
        <v>3604.7</v>
      </c>
      <c r="S26" s="63">
        <v>1972.8</v>
      </c>
      <c r="T26" s="63">
        <v>4974.9799999999996</v>
      </c>
      <c r="U26" s="63">
        <v>2048.2399999999998</v>
      </c>
      <c r="V26" s="66">
        <v>8996.06</v>
      </c>
      <c r="W26" s="63">
        <v>29174.45</v>
      </c>
      <c r="X26" s="63">
        <v>2277.08</v>
      </c>
      <c r="Y26" s="63">
        <v>5255.88</v>
      </c>
      <c r="Z26" s="63">
        <v>177.89</v>
      </c>
      <c r="AA26" s="63">
        <v>5054.87</v>
      </c>
      <c r="AB26" s="63">
        <v>14.28</v>
      </c>
      <c r="AC26" s="66">
        <v>40812.199999999997</v>
      </c>
      <c r="AD26" s="63">
        <v>3808.68</v>
      </c>
      <c r="AE26" s="63">
        <v>5050.13</v>
      </c>
      <c r="AF26" s="63">
        <v>1012.14</v>
      </c>
      <c r="AG26" s="63">
        <v>4048.81</v>
      </c>
      <c r="AH26" s="63">
        <v>372.27</v>
      </c>
      <c r="AI26" s="63">
        <v>9423.35</v>
      </c>
      <c r="AJ26" s="63">
        <v>5234.03</v>
      </c>
      <c r="AK26" s="63">
        <v>598.29999999999995</v>
      </c>
      <c r="AL26" s="63">
        <v>2952.32</v>
      </c>
      <c r="AM26" s="63">
        <v>213.44</v>
      </c>
      <c r="AN26" s="66">
        <v>67194.14</v>
      </c>
      <c r="AO26" s="6"/>
      <c r="AP26" s="16">
        <v>5.04</v>
      </c>
      <c r="AQ26" s="13">
        <v>7.8</v>
      </c>
      <c r="AR26" s="16">
        <v>5.4</v>
      </c>
      <c r="AS26" s="13">
        <v>13.08</v>
      </c>
      <c r="AT26" s="16">
        <v>5.64</v>
      </c>
      <c r="AU26" s="13">
        <v>17.16</v>
      </c>
      <c r="AV26" s="16">
        <v>6</v>
      </c>
      <c r="AW26" s="9">
        <v>18.48</v>
      </c>
    </row>
    <row r="27" spans="1:49" x14ac:dyDescent="0.25">
      <c r="A27" s="20">
        <v>39203</v>
      </c>
      <c r="B27" s="63">
        <v>31686.085999999999</v>
      </c>
      <c r="C27" s="63">
        <v>7187.3029999999999</v>
      </c>
      <c r="D27" s="63">
        <v>11616.995999999999</v>
      </c>
      <c r="E27" s="66">
        <v>5319.2820000000002</v>
      </c>
      <c r="F27" s="63">
        <v>55809.667000000001</v>
      </c>
      <c r="G27" s="16">
        <v>27.886722153152501</v>
      </c>
      <c r="H27" s="16"/>
      <c r="I27" s="13"/>
      <c r="J27" s="13"/>
      <c r="K27" s="16">
        <v>10.029254363779399</v>
      </c>
      <c r="L27" s="16"/>
      <c r="M27" s="13"/>
      <c r="N27" s="16">
        <v>6.0731379801827003</v>
      </c>
      <c r="O27" s="16"/>
      <c r="P27" s="13"/>
      <c r="Q27" s="11">
        <v>4.3899999999999997</v>
      </c>
      <c r="R27" s="63">
        <v>3718.4</v>
      </c>
      <c r="S27" s="63">
        <v>1985.9</v>
      </c>
      <c r="T27" s="63">
        <v>5068.25</v>
      </c>
      <c r="U27" s="63">
        <v>1994.74</v>
      </c>
      <c r="V27" s="66">
        <v>9048.91</v>
      </c>
      <c r="W27" s="63">
        <v>29712.25</v>
      </c>
      <c r="X27" s="63">
        <v>2292.6799999999998</v>
      </c>
      <c r="Y27" s="63">
        <v>5086.24</v>
      </c>
      <c r="Z27" s="63">
        <v>189.13</v>
      </c>
      <c r="AA27" s="63">
        <v>4850.32</v>
      </c>
      <c r="AB27" s="63">
        <v>16.920000000000002</v>
      </c>
      <c r="AC27" s="66">
        <v>41461.96</v>
      </c>
      <c r="AD27" s="63">
        <v>3961.75</v>
      </c>
      <c r="AE27" s="63">
        <v>4914.41</v>
      </c>
      <c r="AF27" s="63">
        <v>1067.46</v>
      </c>
      <c r="AG27" s="63">
        <v>4189.04</v>
      </c>
      <c r="AH27" s="63">
        <v>372.17</v>
      </c>
      <c r="AI27" s="63">
        <v>9500.48</v>
      </c>
      <c r="AJ27" s="63">
        <v>5422.62</v>
      </c>
      <c r="AK27" s="63">
        <v>625.74</v>
      </c>
      <c r="AL27" s="63">
        <v>2894.61</v>
      </c>
      <c r="AM27" s="63">
        <v>220.86</v>
      </c>
      <c r="AN27" s="66">
        <v>68400.149999999994</v>
      </c>
      <c r="AO27" s="6"/>
      <c r="AP27" s="16">
        <v>5.04</v>
      </c>
      <c r="AQ27" s="13">
        <v>7.92</v>
      </c>
      <c r="AR27" s="16">
        <v>5.64</v>
      </c>
      <c r="AS27" s="13">
        <v>13.44</v>
      </c>
      <c r="AT27" s="16">
        <v>5.76</v>
      </c>
      <c r="AU27" s="13">
        <v>14.64</v>
      </c>
      <c r="AV27" s="16">
        <v>6.72</v>
      </c>
      <c r="AW27" s="9">
        <v>17.64</v>
      </c>
    </row>
    <row r="28" spans="1:49" x14ac:dyDescent="0.25">
      <c r="A28" s="20">
        <v>39234</v>
      </c>
      <c r="B28" s="63">
        <v>32190.673999999999</v>
      </c>
      <c r="C28" s="63">
        <v>7240.03</v>
      </c>
      <c r="D28" s="63">
        <v>11889.188</v>
      </c>
      <c r="E28" s="66">
        <v>5286.9889999999996</v>
      </c>
      <c r="F28" s="63">
        <v>56606.881000000001</v>
      </c>
      <c r="G28" s="16">
        <v>27.9430478561565</v>
      </c>
      <c r="H28" s="16"/>
      <c r="I28" s="13"/>
      <c r="J28" s="13"/>
      <c r="K28" s="16">
        <v>9.8249166514255304</v>
      </c>
      <c r="L28" s="16"/>
      <c r="M28" s="13"/>
      <c r="N28" s="16">
        <v>6.1352687019551402</v>
      </c>
      <c r="O28" s="16"/>
      <c r="P28" s="13"/>
      <c r="Q28" s="11">
        <v>4.42</v>
      </c>
      <c r="R28" s="63">
        <v>3666.5</v>
      </c>
      <c r="S28" s="63">
        <v>2006.5</v>
      </c>
      <c r="T28" s="63">
        <v>5052.45</v>
      </c>
      <c r="U28" s="63">
        <v>2033.84</v>
      </c>
      <c r="V28" s="66">
        <v>9092.7900000000009</v>
      </c>
      <c r="W28" s="63">
        <v>30370.14</v>
      </c>
      <c r="X28" s="63">
        <v>2317.0500000000002</v>
      </c>
      <c r="Y28" s="63">
        <v>5315.17</v>
      </c>
      <c r="Z28" s="63">
        <v>203.23</v>
      </c>
      <c r="AA28" s="63">
        <v>5089.07</v>
      </c>
      <c r="AB28" s="63">
        <v>16.45</v>
      </c>
      <c r="AC28" s="66">
        <v>42192.86</v>
      </c>
      <c r="AD28" s="63">
        <v>3932.11</v>
      </c>
      <c r="AE28" s="63">
        <v>4718.7299999999996</v>
      </c>
      <c r="AF28" s="63">
        <v>1133.57</v>
      </c>
      <c r="AG28" s="63">
        <v>4213.57</v>
      </c>
      <c r="AH28" s="63">
        <v>381.92</v>
      </c>
      <c r="AI28" s="63">
        <v>9597.02</v>
      </c>
      <c r="AJ28" s="63">
        <v>5560.25</v>
      </c>
      <c r="AK28" s="63">
        <v>650.12</v>
      </c>
      <c r="AL28" s="63">
        <v>2805.23</v>
      </c>
      <c r="AM28" s="63">
        <v>228.88</v>
      </c>
      <c r="AN28" s="66">
        <v>69346.039999999994</v>
      </c>
      <c r="AO28" s="6"/>
      <c r="AP28" s="16">
        <v>5.4</v>
      </c>
      <c r="AQ28" s="13">
        <v>7.44</v>
      </c>
      <c r="AR28" s="16">
        <v>5.52</v>
      </c>
      <c r="AS28" s="13">
        <v>12.84</v>
      </c>
      <c r="AT28" s="16">
        <v>6.36</v>
      </c>
      <c r="AU28" s="13">
        <v>16.2</v>
      </c>
      <c r="AV28" s="16">
        <v>7.56</v>
      </c>
      <c r="AW28" s="9">
        <v>17.16</v>
      </c>
    </row>
    <row r="29" spans="1:49" x14ac:dyDescent="0.25">
      <c r="A29" s="20">
        <v>39264</v>
      </c>
      <c r="B29" s="63">
        <v>32687.58</v>
      </c>
      <c r="C29" s="63">
        <v>7329.2539999999999</v>
      </c>
      <c r="D29" s="63">
        <v>12122.924000000001</v>
      </c>
      <c r="E29" s="66">
        <v>5263.1570000000002</v>
      </c>
      <c r="F29" s="63">
        <v>57402.915000000001</v>
      </c>
      <c r="G29" s="16">
        <v>28.854555981382799</v>
      </c>
      <c r="H29" s="16"/>
      <c r="I29" s="13"/>
      <c r="J29" s="13"/>
      <c r="K29" s="16">
        <v>9.98563879156446</v>
      </c>
      <c r="L29" s="16"/>
      <c r="M29" s="13"/>
      <c r="N29" s="16">
        <v>6.06253095516304</v>
      </c>
      <c r="O29" s="16"/>
      <c r="P29" s="13"/>
      <c r="Q29" s="11">
        <v>4.51</v>
      </c>
      <c r="R29" s="63">
        <v>3650.6</v>
      </c>
      <c r="S29" s="63">
        <v>1991.3</v>
      </c>
      <c r="T29" s="63">
        <v>5086.13</v>
      </c>
      <c r="U29" s="63">
        <v>2063.7600000000002</v>
      </c>
      <c r="V29" s="66">
        <v>9141.2099999999991</v>
      </c>
      <c r="W29" s="63">
        <v>30765.41</v>
      </c>
      <c r="X29" s="63">
        <v>2321.37</v>
      </c>
      <c r="Y29" s="63">
        <v>5253.62</v>
      </c>
      <c r="Z29" s="63">
        <v>211.65</v>
      </c>
      <c r="AA29" s="63">
        <v>4889.29</v>
      </c>
      <c r="AB29" s="63">
        <v>17.420000000000002</v>
      </c>
      <c r="AC29" s="66">
        <v>42786.55</v>
      </c>
      <c r="AD29" s="63">
        <v>3926.29</v>
      </c>
      <c r="AE29" s="63">
        <v>4653.62</v>
      </c>
      <c r="AF29" s="63">
        <v>1160.6300000000001</v>
      </c>
      <c r="AG29" s="63">
        <v>4096.74</v>
      </c>
      <c r="AH29" s="63">
        <v>389.69</v>
      </c>
      <c r="AI29" s="63">
        <v>9609.6200000000008</v>
      </c>
      <c r="AJ29" s="63">
        <v>5782.33</v>
      </c>
      <c r="AK29" s="63">
        <v>671.26</v>
      </c>
      <c r="AL29" s="63">
        <v>2805.97</v>
      </c>
      <c r="AM29" s="63">
        <v>234.6</v>
      </c>
      <c r="AN29" s="66">
        <v>70036.160000000003</v>
      </c>
      <c r="AP29" s="16">
        <v>5.4</v>
      </c>
      <c r="AQ29" s="13">
        <v>7.56</v>
      </c>
      <c r="AR29" s="16">
        <v>5.76</v>
      </c>
      <c r="AS29" s="13">
        <v>13.08</v>
      </c>
      <c r="AT29" s="16">
        <v>6.36</v>
      </c>
      <c r="AU29" s="13">
        <v>15.36</v>
      </c>
      <c r="AV29" s="16">
        <v>7.08</v>
      </c>
      <c r="AW29" s="9">
        <v>17.88</v>
      </c>
    </row>
    <row r="30" spans="1:49" x14ac:dyDescent="0.25">
      <c r="A30" s="20">
        <v>39295</v>
      </c>
      <c r="B30" s="63">
        <v>33344.21</v>
      </c>
      <c r="C30" s="63">
        <v>7456.1440000000002</v>
      </c>
      <c r="D30" s="63">
        <v>12409.393</v>
      </c>
      <c r="E30" s="66">
        <v>5359.9480000000003</v>
      </c>
      <c r="F30" s="63">
        <v>58569.695</v>
      </c>
      <c r="G30" s="16">
        <v>27.592636850561401</v>
      </c>
      <c r="H30" s="16"/>
      <c r="I30" s="13"/>
      <c r="J30" s="13"/>
      <c r="K30" s="16">
        <v>9.9113971326751198</v>
      </c>
      <c r="L30" s="16"/>
      <c r="M30" s="13"/>
      <c r="N30" s="16">
        <v>6.1999090900244802</v>
      </c>
      <c r="O30" s="16"/>
      <c r="P30" s="13"/>
      <c r="Q30" s="11">
        <v>4.6900000000000004</v>
      </c>
      <c r="R30" s="63">
        <v>3503</v>
      </c>
      <c r="S30" s="63">
        <v>1969.9</v>
      </c>
      <c r="T30" s="63">
        <v>5021.79</v>
      </c>
      <c r="U30" s="63">
        <v>2129.7600000000002</v>
      </c>
      <c r="V30" s="66">
        <v>9121.4500000000007</v>
      </c>
      <c r="W30" s="63">
        <v>30781.62</v>
      </c>
      <c r="X30" s="63">
        <v>2327.08</v>
      </c>
      <c r="Y30" s="63">
        <v>5407.28</v>
      </c>
      <c r="Z30" s="63">
        <v>220.73</v>
      </c>
      <c r="AA30" s="63">
        <v>4995.6099999999997</v>
      </c>
      <c r="AB30" s="63">
        <v>19.91</v>
      </c>
      <c r="AC30" s="66">
        <v>42842.64</v>
      </c>
      <c r="AD30" s="63">
        <v>3958.81</v>
      </c>
      <c r="AE30" s="63">
        <v>4744.24</v>
      </c>
      <c r="AF30" s="63">
        <v>1160.28</v>
      </c>
      <c r="AG30" s="63">
        <v>4146.57</v>
      </c>
      <c r="AH30" s="63">
        <v>397.83</v>
      </c>
      <c r="AI30" s="63">
        <v>9734.06</v>
      </c>
      <c r="AJ30" s="63">
        <v>5885.32</v>
      </c>
      <c r="AK30" s="63">
        <v>672.26</v>
      </c>
      <c r="AL30" s="63">
        <v>2898.11</v>
      </c>
      <c r="AM30" s="63">
        <v>233.27</v>
      </c>
      <c r="AN30" s="66">
        <v>70410.63</v>
      </c>
      <c r="AP30" s="16">
        <v>5.52</v>
      </c>
      <c r="AQ30" s="13">
        <v>7.68</v>
      </c>
      <c r="AR30" s="16">
        <v>6.12</v>
      </c>
      <c r="AS30" s="13">
        <v>12.84</v>
      </c>
      <c r="AT30" s="16">
        <v>6.6</v>
      </c>
      <c r="AU30" s="13">
        <v>15.72</v>
      </c>
      <c r="AV30" s="16">
        <v>7.8</v>
      </c>
      <c r="AW30" s="9">
        <v>18.600000000000001</v>
      </c>
    </row>
    <row r="31" spans="1:49" x14ac:dyDescent="0.25">
      <c r="A31" s="20">
        <v>39326</v>
      </c>
      <c r="B31" s="63">
        <v>34064.347000000002</v>
      </c>
      <c r="C31" s="63">
        <v>7529.5680000000002</v>
      </c>
      <c r="D31" s="63">
        <v>12721.028</v>
      </c>
      <c r="E31" s="66">
        <v>5310.8159999999998</v>
      </c>
      <c r="F31" s="63">
        <v>59625.758999999998</v>
      </c>
      <c r="G31" s="16">
        <v>28.888644870074799</v>
      </c>
      <c r="H31" s="16"/>
      <c r="I31" s="13"/>
      <c r="J31" s="13"/>
      <c r="K31" s="16">
        <v>10.126112936643199</v>
      </c>
      <c r="L31" s="16"/>
      <c r="M31" s="13"/>
      <c r="N31" s="16">
        <v>6.1441163891756796</v>
      </c>
      <c r="O31" s="16"/>
      <c r="P31" s="13"/>
      <c r="Q31" s="11">
        <v>4.79</v>
      </c>
      <c r="R31" s="63">
        <v>4118.5</v>
      </c>
      <c r="S31" s="63">
        <v>2059.3000000000002</v>
      </c>
      <c r="T31" s="63">
        <v>4968.59</v>
      </c>
      <c r="U31" s="63">
        <v>2381.34</v>
      </c>
      <c r="V31" s="66">
        <v>9409.2199999999993</v>
      </c>
      <c r="W31" s="63">
        <v>31125.25</v>
      </c>
      <c r="X31" s="63">
        <v>2340.96</v>
      </c>
      <c r="Y31" s="63">
        <v>5425.09</v>
      </c>
      <c r="Z31" s="63">
        <v>229.26</v>
      </c>
      <c r="AA31" s="63">
        <v>5262.59</v>
      </c>
      <c r="AB31" s="63">
        <v>19.989999999999998</v>
      </c>
      <c r="AC31" s="66">
        <v>43247.199999999997</v>
      </c>
      <c r="AD31" s="63">
        <v>3967.61</v>
      </c>
      <c r="AE31" s="63">
        <v>4687.45</v>
      </c>
      <c r="AF31" s="63">
        <v>1185.22</v>
      </c>
      <c r="AG31" s="63">
        <v>4227.91</v>
      </c>
      <c r="AH31" s="63">
        <v>397.53</v>
      </c>
      <c r="AI31" s="63">
        <v>9905.39</v>
      </c>
      <c r="AJ31" s="63">
        <v>5964.2</v>
      </c>
      <c r="AK31" s="63">
        <v>681.5</v>
      </c>
      <c r="AL31" s="63">
        <v>2984.07</v>
      </c>
      <c r="AM31" s="63">
        <v>225.16</v>
      </c>
      <c r="AN31" s="66">
        <v>71054.77</v>
      </c>
      <c r="AO31" s="6"/>
      <c r="AP31" s="16">
        <v>5.88</v>
      </c>
      <c r="AQ31" s="13">
        <v>8.4</v>
      </c>
      <c r="AR31" s="16">
        <v>6.36</v>
      </c>
      <c r="AS31" s="13">
        <v>14.04</v>
      </c>
      <c r="AT31" s="16">
        <v>6.72</v>
      </c>
      <c r="AU31" s="13">
        <v>16.32</v>
      </c>
      <c r="AV31" s="16">
        <v>7.68</v>
      </c>
      <c r="AW31" s="9">
        <v>19.68</v>
      </c>
    </row>
    <row r="32" spans="1:49" x14ac:dyDescent="0.25">
      <c r="A32" s="20">
        <v>39356</v>
      </c>
      <c r="B32" s="63">
        <v>34709.023999999998</v>
      </c>
      <c r="C32" s="63">
        <v>7628.0240000000003</v>
      </c>
      <c r="D32" s="63">
        <v>12982.869000000001</v>
      </c>
      <c r="E32" s="66">
        <v>5237.7790000000005</v>
      </c>
      <c r="F32" s="63">
        <v>60557.696000000004</v>
      </c>
      <c r="G32" s="16">
        <v>29.010985038932098</v>
      </c>
      <c r="H32" s="16"/>
      <c r="I32" s="13"/>
      <c r="J32" s="13"/>
      <c r="K32" s="16">
        <v>10.150835175765</v>
      </c>
      <c r="L32" s="16"/>
      <c r="M32" s="13"/>
      <c r="N32" s="16">
        <v>5.8533606967078802</v>
      </c>
      <c r="O32" s="16"/>
      <c r="P32" s="13"/>
      <c r="Q32" s="11">
        <v>4.83</v>
      </c>
      <c r="R32" s="63">
        <v>3533.6</v>
      </c>
      <c r="S32" s="63">
        <v>2018.9</v>
      </c>
      <c r="T32" s="63">
        <v>4965.54</v>
      </c>
      <c r="U32" s="63">
        <v>2206.39</v>
      </c>
      <c r="V32" s="66">
        <v>9190.89</v>
      </c>
      <c r="W32" s="63">
        <v>31971.79</v>
      </c>
      <c r="X32" s="63">
        <v>2357.69</v>
      </c>
      <c r="Y32" s="63">
        <v>5528.08</v>
      </c>
      <c r="Z32" s="63">
        <v>234.83</v>
      </c>
      <c r="AA32" s="63">
        <v>5508.11</v>
      </c>
      <c r="AB32" s="63">
        <v>17.059999999999999</v>
      </c>
      <c r="AC32" s="66">
        <v>43758.11</v>
      </c>
      <c r="AD32" s="63">
        <v>4089.22</v>
      </c>
      <c r="AE32" s="63">
        <v>4596.54</v>
      </c>
      <c r="AF32" s="63">
        <v>1184.1400000000001</v>
      </c>
      <c r="AG32" s="63">
        <v>4137.2700000000004</v>
      </c>
      <c r="AH32" s="63">
        <v>393.47</v>
      </c>
      <c r="AI32" s="63">
        <v>10064.370000000001</v>
      </c>
      <c r="AJ32" s="63">
        <v>6212.2</v>
      </c>
      <c r="AK32" s="63">
        <v>716.88</v>
      </c>
      <c r="AL32" s="63">
        <v>3014.92</v>
      </c>
      <c r="AM32" s="63">
        <v>230.2</v>
      </c>
      <c r="AN32" s="66">
        <v>71907.08</v>
      </c>
      <c r="AO32" s="6"/>
      <c r="AP32" s="16">
        <v>5.88</v>
      </c>
      <c r="AQ32" s="13">
        <v>9.7200000000000006</v>
      </c>
      <c r="AR32" s="16">
        <v>6.36</v>
      </c>
      <c r="AS32" s="13">
        <v>14.4</v>
      </c>
      <c r="AT32" s="16">
        <v>6.84</v>
      </c>
      <c r="AU32" s="13">
        <v>15.84</v>
      </c>
      <c r="AV32" s="16">
        <v>7.44</v>
      </c>
      <c r="AW32" s="9">
        <v>19.440000000000001</v>
      </c>
    </row>
    <row r="33" spans="1:49" x14ac:dyDescent="0.25">
      <c r="A33" s="20">
        <v>39387</v>
      </c>
      <c r="B33" s="63">
        <v>35764.525000000001</v>
      </c>
      <c r="C33" s="63">
        <v>7740.683</v>
      </c>
      <c r="D33" s="63">
        <v>13182.558999999999</v>
      </c>
      <c r="E33" s="66">
        <v>5543.69</v>
      </c>
      <c r="F33" s="63">
        <v>62231.457000000002</v>
      </c>
      <c r="G33" s="16">
        <v>28.918278266454799</v>
      </c>
      <c r="H33" s="16"/>
      <c r="I33" s="13"/>
      <c r="J33" s="13"/>
      <c r="K33" s="16">
        <v>10.1663921671149</v>
      </c>
      <c r="L33" s="16"/>
      <c r="M33" s="13"/>
      <c r="N33" s="16">
        <v>5.6824301269678097</v>
      </c>
      <c r="O33" s="16"/>
      <c r="P33" s="13"/>
      <c r="Q33" s="11">
        <v>4.8099999999999996</v>
      </c>
      <c r="R33" s="63">
        <v>3515.1</v>
      </c>
      <c r="S33" s="63">
        <v>2041.2</v>
      </c>
      <c r="T33" s="63">
        <v>4863.4799999999996</v>
      </c>
      <c r="U33" s="63">
        <v>2665.85</v>
      </c>
      <c r="V33" s="66">
        <v>9570.56</v>
      </c>
      <c r="W33" s="63">
        <v>32853.269999999997</v>
      </c>
      <c r="X33" s="63">
        <v>2363.5700000000002</v>
      </c>
      <c r="Y33" s="63">
        <v>6338.14</v>
      </c>
      <c r="Z33" s="63">
        <v>229.9</v>
      </c>
      <c r="AA33" s="63">
        <v>6247.86</v>
      </c>
      <c r="AB33" s="63">
        <v>15.74</v>
      </c>
      <c r="AC33" s="66">
        <v>45091.839999999997</v>
      </c>
      <c r="AD33" s="63">
        <v>4144.9799999999996</v>
      </c>
      <c r="AE33" s="63">
        <v>4450.9799999999996</v>
      </c>
      <c r="AF33" s="63">
        <v>1231.92</v>
      </c>
      <c r="AG33" s="63">
        <v>4167.13</v>
      </c>
      <c r="AH33" s="63">
        <v>405.73</v>
      </c>
      <c r="AI33" s="63">
        <v>10272.129999999999</v>
      </c>
      <c r="AJ33" s="63">
        <v>6296.57</v>
      </c>
      <c r="AK33" s="63">
        <v>723.79</v>
      </c>
      <c r="AL33" s="63">
        <v>3081.23</v>
      </c>
      <c r="AM33" s="63">
        <v>242.1</v>
      </c>
      <c r="AN33" s="66">
        <v>73461.740000000005</v>
      </c>
      <c r="AO33" s="6"/>
      <c r="AP33" s="16">
        <v>5.88</v>
      </c>
      <c r="AQ33" s="13">
        <v>10.44</v>
      </c>
      <c r="AR33" s="16">
        <v>6.36</v>
      </c>
      <c r="AS33" s="13">
        <v>14.04</v>
      </c>
      <c r="AT33" s="16">
        <v>6.84</v>
      </c>
      <c r="AU33" s="13">
        <v>15.96</v>
      </c>
      <c r="AV33" s="16">
        <v>10.199999999999999</v>
      </c>
      <c r="AW33" s="9">
        <v>18.239999999999998</v>
      </c>
    </row>
    <row r="34" spans="1:49" x14ac:dyDescent="0.25">
      <c r="A34" s="20">
        <v>39417</v>
      </c>
      <c r="B34" s="63">
        <v>36669.065999999999</v>
      </c>
      <c r="C34" s="63">
        <v>7827.1149109999997</v>
      </c>
      <c r="D34" s="63">
        <v>13431.648999999999</v>
      </c>
      <c r="E34" s="66">
        <v>5403.1790000000001</v>
      </c>
      <c r="F34" s="63">
        <v>63331.008909999997</v>
      </c>
      <c r="G34" s="16">
        <v>29.956424397723399</v>
      </c>
      <c r="H34" s="16"/>
      <c r="I34" s="13"/>
      <c r="J34" s="13"/>
      <c r="K34" s="16">
        <v>10.207594462623099</v>
      </c>
      <c r="L34" s="16"/>
      <c r="M34" s="13"/>
      <c r="N34" s="16">
        <v>5.8907807742312901</v>
      </c>
      <c r="O34" s="16"/>
      <c r="P34" s="13"/>
      <c r="Q34" s="11">
        <v>4.83</v>
      </c>
      <c r="R34" s="63">
        <v>3660.6</v>
      </c>
      <c r="S34" s="63">
        <v>2210.3000000000002</v>
      </c>
      <c r="T34" s="63">
        <v>5417.21</v>
      </c>
      <c r="U34" s="63">
        <v>2502.35</v>
      </c>
      <c r="V34" s="66">
        <v>10129.84</v>
      </c>
      <c r="W34" s="63">
        <v>33217.519999999997</v>
      </c>
      <c r="X34" s="63">
        <v>2356.44</v>
      </c>
      <c r="Y34" s="63">
        <v>6176.76</v>
      </c>
      <c r="Z34" s="63">
        <v>221.39</v>
      </c>
      <c r="AA34" s="63">
        <v>6053.72</v>
      </c>
      <c r="AB34" s="63">
        <v>16.559999999999999</v>
      </c>
      <c r="AC34" s="66">
        <v>46031.67</v>
      </c>
      <c r="AD34" s="63">
        <v>4142.8900000000003</v>
      </c>
      <c r="AE34" s="63">
        <v>4082.7</v>
      </c>
      <c r="AF34" s="63">
        <v>1327.55</v>
      </c>
      <c r="AG34" s="63">
        <v>4138.16</v>
      </c>
      <c r="AH34" s="63">
        <v>389.53</v>
      </c>
      <c r="AI34" s="63">
        <v>10443.17</v>
      </c>
      <c r="AJ34" s="63">
        <v>6094.77</v>
      </c>
      <c r="AK34" s="63">
        <v>706.55</v>
      </c>
      <c r="AL34" s="63">
        <v>3017.96</v>
      </c>
      <c r="AM34" s="63">
        <v>248.08</v>
      </c>
      <c r="AN34" s="66">
        <v>74090.94</v>
      </c>
      <c r="AP34" s="16">
        <v>6.48</v>
      </c>
      <c r="AQ34" s="13">
        <v>9.84</v>
      </c>
      <c r="AR34" s="16">
        <v>6.96</v>
      </c>
      <c r="AS34" s="13">
        <v>13.32</v>
      </c>
      <c r="AT34" s="16">
        <v>7.08</v>
      </c>
      <c r="AU34" s="13">
        <v>16.079999999999998</v>
      </c>
      <c r="AV34" s="16">
        <v>7.32</v>
      </c>
      <c r="AW34" s="9">
        <v>19.2</v>
      </c>
    </row>
    <row r="35" spans="1:49" x14ac:dyDescent="0.25">
      <c r="A35" s="21">
        <v>39448</v>
      </c>
      <c r="B35" s="63">
        <v>36532.937510000003</v>
      </c>
      <c r="C35" s="63">
        <v>7916.3758319999997</v>
      </c>
      <c r="D35" s="63">
        <v>13711.532590000001</v>
      </c>
      <c r="E35" s="66">
        <v>5095.8082670000003</v>
      </c>
      <c r="F35" s="63">
        <v>63256.654199999997</v>
      </c>
      <c r="G35" s="16">
        <v>32.062977085834703</v>
      </c>
      <c r="H35" s="16"/>
      <c r="I35" s="13"/>
      <c r="J35" s="13"/>
      <c r="K35" s="16">
        <v>10.546072555411</v>
      </c>
      <c r="L35" s="16"/>
      <c r="M35" s="13"/>
      <c r="N35" s="16">
        <v>4.9099747135160499</v>
      </c>
      <c r="O35" s="16"/>
      <c r="P35" s="13"/>
      <c r="Q35" s="11">
        <v>4.8</v>
      </c>
      <c r="R35" s="63">
        <v>3746.5</v>
      </c>
      <c r="S35" s="63">
        <v>2190.6</v>
      </c>
      <c r="T35" s="63">
        <v>5469.3</v>
      </c>
      <c r="U35" s="63">
        <v>2544.1999999999998</v>
      </c>
      <c r="V35" s="66">
        <v>10204</v>
      </c>
      <c r="W35" s="63">
        <v>34957.5</v>
      </c>
      <c r="X35" s="63">
        <v>2362.9</v>
      </c>
      <c r="Y35" s="63">
        <v>5566.9</v>
      </c>
      <c r="Z35" s="63">
        <v>229.4</v>
      </c>
      <c r="AA35" s="63">
        <v>5520</v>
      </c>
      <c r="AB35" s="63">
        <v>18.5</v>
      </c>
      <c r="AC35" s="66">
        <v>47782.3</v>
      </c>
      <c r="AD35" s="63">
        <v>4208.8</v>
      </c>
      <c r="AE35" s="63">
        <v>4142.8</v>
      </c>
      <c r="AF35" s="63">
        <v>1397.2</v>
      </c>
      <c r="AG35" s="63">
        <v>4131.3</v>
      </c>
      <c r="AH35" s="63">
        <v>368.7</v>
      </c>
      <c r="AI35" s="63">
        <v>10541.2</v>
      </c>
      <c r="AJ35" s="63">
        <v>5674.1</v>
      </c>
      <c r="AK35" s="63">
        <v>666</v>
      </c>
      <c r="AL35" s="63">
        <v>2953.2</v>
      </c>
      <c r="AM35" s="63">
        <v>253.8</v>
      </c>
      <c r="AN35" s="66">
        <v>75705.399999999994</v>
      </c>
      <c r="AP35" s="16">
        <v>6.36</v>
      </c>
      <c r="AQ35" s="13">
        <v>10.68</v>
      </c>
      <c r="AR35" s="16">
        <v>6.6</v>
      </c>
      <c r="AS35" s="13">
        <v>14.04</v>
      </c>
      <c r="AT35" s="16">
        <v>7.32</v>
      </c>
      <c r="AU35" s="13">
        <v>18</v>
      </c>
      <c r="AV35" s="16">
        <v>7.92</v>
      </c>
      <c r="AW35" s="9">
        <v>21.36</v>
      </c>
    </row>
    <row r="36" spans="1:49" x14ac:dyDescent="0.25">
      <c r="A36" s="20">
        <v>39479</v>
      </c>
      <c r="B36" s="63">
        <v>36902.591229999998</v>
      </c>
      <c r="C36" s="63">
        <v>7975.8912190000001</v>
      </c>
      <c r="D36" s="63">
        <v>13854.585139999999</v>
      </c>
      <c r="E36" s="66">
        <v>5196.5313230000002</v>
      </c>
      <c r="F36" s="63">
        <v>63929.598910000001</v>
      </c>
      <c r="G36" s="16">
        <v>31.960689431939102</v>
      </c>
      <c r="H36" s="16"/>
      <c r="I36" s="13"/>
      <c r="J36" s="13"/>
      <c r="K36" s="16">
        <v>10.5242958634587</v>
      </c>
      <c r="L36" s="16"/>
      <c r="M36" s="13"/>
      <c r="N36" s="16">
        <v>4.1944529702062496</v>
      </c>
      <c r="O36" s="16"/>
      <c r="P36" s="13"/>
      <c r="Q36" s="11">
        <v>4.9000000000000004</v>
      </c>
      <c r="R36" s="63">
        <v>3755.4</v>
      </c>
      <c r="S36" s="63">
        <v>2228.8000000000002</v>
      </c>
      <c r="T36" s="63">
        <v>5374.2</v>
      </c>
      <c r="U36" s="63">
        <v>2553.8000000000002</v>
      </c>
      <c r="V36" s="66">
        <v>10156.799999999999</v>
      </c>
      <c r="W36" s="63">
        <v>35352.699999999997</v>
      </c>
      <c r="X36" s="63">
        <v>2374.6999999999998</v>
      </c>
      <c r="Y36" s="63">
        <v>5860.6</v>
      </c>
      <c r="Z36" s="63">
        <v>240.4</v>
      </c>
      <c r="AA36" s="63">
        <v>5697.6</v>
      </c>
      <c r="AB36" s="63">
        <v>16.600000000000001</v>
      </c>
      <c r="AC36" s="66">
        <v>48271.1</v>
      </c>
      <c r="AD36" s="63">
        <v>4258.8999999999996</v>
      </c>
      <c r="AE36" s="63">
        <v>4376.3</v>
      </c>
      <c r="AF36" s="63">
        <v>1301.8</v>
      </c>
      <c r="AG36" s="63">
        <v>4084</v>
      </c>
      <c r="AH36" s="63">
        <v>369.8</v>
      </c>
      <c r="AI36" s="63">
        <v>10558.6</v>
      </c>
      <c r="AJ36" s="63">
        <v>5491.9</v>
      </c>
      <c r="AK36" s="63">
        <v>638.79999999999995</v>
      </c>
      <c r="AL36" s="63">
        <v>3171</v>
      </c>
      <c r="AM36" s="63">
        <v>249</v>
      </c>
      <c r="AN36" s="66">
        <v>75931.199999999997</v>
      </c>
      <c r="AP36" s="16">
        <v>6.24</v>
      </c>
      <c r="AQ36" s="13">
        <v>10.68</v>
      </c>
      <c r="AR36" s="16">
        <v>6.6</v>
      </c>
      <c r="AS36" s="13">
        <v>13.8</v>
      </c>
      <c r="AT36" s="16">
        <v>7.08</v>
      </c>
      <c r="AU36" s="13">
        <v>17.88</v>
      </c>
      <c r="AV36" s="16">
        <v>7.68</v>
      </c>
      <c r="AW36" s="9">
        <v>19.68</v>
      </c>
    </row>
    <row r="37" spans="1:49" x14ac:dyDescent="0.25">
      <c r="A37" s="20">
        <v>39508</v>
      </c>
      <c r="B37" s="63">
        <v>37065.959470000002</v>
      </c>
      <c r="C37" s="63">
        <v>8059.479026</v>
      </c>
      <c r="D37" s="63">
        <v>14054.684499999999</v>
      </c>
      <c r="E37" s="66">
        <v>5151.1482319999996</v>
      </c>
      <c r="F37" s="63">
        <v>64331.271229999998</v>
      </c>
      <c r="G37" s="16">
        <v>29.8751708037857</v>
      </c>
      <c r="H37" s="16"/>
      <c r="I37" s="13"/>
      <c r="J37" s="13"/>
      <c r="K37" s="16">
        <v>10.6081632164383</v>
      </c>
      <c r="L37" s="16"/>
      <c r="M37" s="13"/>
      <c r="N37" s="16">
        <v>3.9099521988548198</v>
      </c>
      <c r="O37" s="16"/>
      <c r="P37" s="13"/>
      <c r="Q37" s="11">
        <v>4.82</v>
      </c>
      <c r="R37" s="63">
        <v>3909.5</v>
      </c>
      <c r="S37" s="63">
        <v>2229.3000000000002</v>
      </c>
      <c r="T37" s="63">
        <v>5347.5</v>
      </c>
      <c r="U37" s="63">
        <v>2524.9</v>
      </c>
      <c r="V37" s="66">
        <v>10101.700000000001</v>
      </c>
      <c r="W37" s="63">
        <v>35841</v>
      </c>
      <c r="X37" s="63">
        <v>2380.3000000000002</v>
      </c>
      <c r="Y37" s="63">
        <v>5949.5</v>
      </c>
      <c r="Z37" s="63">
        <v>250.8</v>
      </c>
      <c r="AA37" s="63">
        <v>5714.1</v>
      </c>
      <c r="AB37" s="63">
        <v>14.8</v>
      </c>
      <c r="AC37" s="66">
        <v>48794.400000000001</v>
      </c>
      <c r="AD37" s="63">
        <v>4172.8999999999996</v>
      </c>
      <c r="AE37" s="63">
        <v>4370.3999999999996</v>
      </c>
      <c r="AF37" s="63">
        <v>1336.5</v>
      </c>
      <c r="AG37" s="63">
        <v>4081.2</v>
      </c>
      <c r="AH37" s="63">
        <v>365.9</v>
      </c>
      <c r="AI37" s="63">
        <v>10620.1</v>
      </c>
      <c r="AJ37" s="63">
        <v>5702.6</v>
      </c>
      <c r="AK37" s="63">
        <v>638.29999999999995</v>
      </c>
      <c r="AL37" s="63">
        <v>3450</v>
      </c>
      <c r="AM37" s="63">
        <v>258.2</v>
      </c>
      <c r="AN37" s="66">
        <v>76374.2</v>
      </c>
      <c r="AP37" s="16">
        <v>6.48</v>
      </c>
      <c r="AQ37" s="13">
        <v>10.68</v>
      </c>
      <c r="AR37" s="16">
        <v>6.96</v>
      </c>
      <c r="AS37" s="13">
        <v>14.16</v>
      </c>
      <c r="AT37" s="16">
        <v>7.32</v>
      </c>
      <c r="AU37" s="13">
        <v>16.440000000000001</v>
      </c>
      <c r="AV37" s="16">
        <v>7.44</v>
      </c>
      <c r="AW37" s="9">
        <v>19.079999999999998</v>
      </c>
    </row>
    <row r="38" spans="1:49" x14ac:dyDescent="0.25">
      <c r="A38" s="20">
        <v>39539</v>
      </c>
      <c r="B38" s="63">
        <v>37929.259859999998</v>
      </c>
      <c r="C38" s="63">
        <v>8157.7401650000002</v>
      </c>
      <c r="D38" s="63">
        <v>14333.60615</v>
      </c>
      <c r="E38" s="66">
        <v>5818.9849320000003</v>
      </c>
      <c r="F38" s="63">
        <v>66239.591109999994</v>
      </c>
      <c r="G38" s="16">
        <v>30.126329719934201</v>
      </c>
      <c r="H38" s="16"/>
      <c r="I38" s="13"/>
      <c r="J38" s="13"/>
      <c r="K38" s="16">
        <v>10.592877402859299</v>
      </c>
      <c r="L38" s="16"/>
      <c r="M38" s="13"/>
      <c r="N38" s="16">
        <v>4.01635492774912</v>
      </c>
      <c r="O38" s="16"/>
      <c r="P38" s="13"/>
      <c r="Q38" s="11">
        <v>4.76</v>
      </c>
      <c r="R38" s="63">
        <v>3768.9</v>
      </c>
      <c r="S38" s="63">
        <v>2213.8000000000002</v>
      </c>
      <c r="T38" s="63">
        <v>5333.4</v>
      </c>
      <c r="U38" s="63">
        <v>2554.1</v>
      </c>
      <c r="V38" s="66">
        <v>10101.299999999999</v>
      </c>
      <c r="W38" s="63">
        <v>36588.199999999997</v>
      </c>
      <c r="X38" s="63">
        <v>2392.4</v>
      </c>
      <c r="Y38" s="63">
        <v>6075.6</v>
      </c>
      <c r="Z38" s="63">
        <v>261.39999999999998</v>
      </c>
      <c r="AA38" s="63">
        <v>5909.6</v>
      </c>
      <c r="AB38" s="63">
        <v>16.100000000000001</v>
      </c>
      <c r="AC38" s="66">
        <v>49493.3</v>
      </c>
      <c r="AD38" s="63">
        <v>4431.3</v>
      </c>
      <c r="AE38" s="63">
        <v>4342.6000000000004</v>
      </c>
      <c r="AF38" s="63">
        <v>1426.3</v>
      </c>
      <c r="AG38" s="63">
        <v>4082.3</v>
      </c>
      <c r="AH38" s="63">
        <v>375.2</v>
      </c>
      <c r="AI38" s="63">
        <v>10823.6</v>
      </c>
      <c r="AJ38" s="63">
        <v>5906.2</v>
      </c>
      <c r="AK38" s="63">
        <v>636.6</v>
      </c>
      <c r="AL38" s="63">
        <v>3513.8</v>
      </c>
      <c r="AM38" s="63">
        <v>252.7</v>
      </c>
      <c r="AN38" s="66">
        <v>77750.899999999994</v>
      </c>
      <c r="AP38" s="16">
        <v>6.48</v>
      </c>
      <c r="AQ38" s="13">
        <v>10.92</v>
      </c>
      <c r="AR38" s="16">
        <v>6.96</v>
      </c>
      <c r="AS38" s="13">
        <v>14.64</v>
      </c>
      <c r="AT38" s="16">
        <v>7.32</v>
      </c>
      <c r="AU38" s="13">
        <v>17.28</v>
      </c>
      <c r="AV38" s="16">
        <v>7.44</v>
      </c>
      <c r="AW38" s="9">
        <v>19.8</v>
      </c>
    </row>
    <row r="39" spans="1:49" x14ac:dyDescent="0.25">
      <c r="A39" s="20">
        <v>39569</v>
      </c>
      <c r="B39" s="63">
        <v>38480.927710000004</v>
      </c>
      <c r="C39" s="63">
        <v>8155.6718179999998</v>
      </c>
      <c r="D39" s="63">
        <v>14529.422200000001</v>
      </c>
      <c r="E39" s="66">
        <v>6335.3939030000001</v>
      </c>
      <c r="F39" s="63">
        <v>67501.415630000003</v>
      </c>
      <c r="G39" s="16">
        <v>30.9324869049988</v>
      </c>
      <c r="H39" s="16"/>
      <c r="I39" s="13"/>
      <c r="J39" s="13"/>
      <c r="K39" s="16">
        <v>10.6795696146953</v>
      </c>
      <c r="L39" s="16"/>
      <c r="M39" s="13"/>
      <c r="N39" s="16">
        <v>4.1160037726979901</v>
      </c>
      <c r="O39" s="16"/>
      <c r="P39" s="13"/>
      <c r="Q39" s="11">
        <v>4.63</v>
      </c>
      <c r="R39" s="63">
        <v>3922.1</v>
      </c>
      <c r="S39" s="63">
        <v>2257.1999999999998</v>
      </c>
      <c r="T39" s="63">
        <v>5535.4</v>
      </c>
      <c r="U39" s="63">
        <v>2623.8</v>
      </c>
      <c r="V39" s="66">
        <v>10416.5</v>
      </c>
      <c r="W39" s="63">
        <v>36375.199999999997</v>
      </c>
      <c r="X39" s="63">
        <v>2427.4</v>
      </c>
      <c r="Y39" s="63">
        <v>6895.9</v>
      </c>
      <c r="Z39" s="63">
        <v>274.5</v>
      </c>
      <c r="AA39" s="63">
        <v>6684</v>
      </c>
      <c r="AB39" s="63">
        <v>18.8</v>
      </c>
      <c r="AC39" s="66">
        <v>49686.6</v>
      </c>
      <c r="AD39" s="63">
        <v>4876.2</v>
      </c>
      <c r="AE39" s="63">
        <v>4531.7</v>
      </c>
      <c r="AF39" s="63">
        <v>1556.6</v>
      </c>
      <c r="AG39" s="63">
        <v>3987.2</v>
      </c>
      <c r="AH39" s="63">
        <v>396</v>
      </c>
      <c r="AI39" s="63">
        <v>11137.4</v>
      </c>
      <c r="AJ39" s="63">
        <v>6041</v>
      </c>
      <c r="AK39" s="63">
        <v>655.20000000000005</v>
      </c>
      <c r="AL39" s="63">
        <v>3503.9</v>
      </c>
      <c r="AM39" s="63">
        <v>251</v>
      </c>
      <c r="AN39" s="66">
        <v>79112.899999999994</v>
      </c>
      <c r="AP39" s="16">
        <v>6.6</v>
      </c>
      <c r="AQ39" s="13">
        <v>10.92</v>
      </c>
      <c r="AR39" s="16">
        <v>6.96</v>
      </c>
      <c r="AS39" s="13">
        <v>13.68</v>
      </c>
      <c r="AT39" s="16">
        <v>7.32</v>
      </c>
      <c r="AU39" s="13">
        <v>17.28</v>
      </c>
      <c r="AV39" s="16">
        <v>7.8</v>
      </c>
      <c r="AW39" s="9">
        <v>20.399999999999999</v>
      </c>
    </row>
    <row r="40" spans="1:49" x14ac:dyDescent="0.25">
      <c r="A40" s="20">
        <v>39600</v>
      </c>
      <c r="B40" s="63">
        <v>39280.581299999998</v>
      </c>
      <c r="C40" s="63">
        <v>8190.3773739999997</v>
      </c>
      <c r="D40" s="63">
        <v>14847.071019999999</v>
      </c>
      <c r="E40" s="66">
        <v>7018.9911060000004</v>
      </c>
      <c r="F40" s="63">
        <v>69337.020799999998</v>
      </c>
      <c r="G40" s="16">
        <v>30.744248148501701</v>
      </c>
      <c r="H40" s="16"/>
      <c r="I40" s="13"/>
      <c r="J40" s="13"/>
      <c r="K40" s="16">
        <v>10.8763012727232</v>
      </c>
      <c r="L40" s="16"/>
      <c r="M40" s="13"/>
      <c r="N40" s="16">
        <v>4.2386793668557603</v>
      </c>
      <c r="O40" s="16"/>
      <c r="P40" s="13"/>
      <c r="Q40" s="11">
        <v>4.72</v>
      </c>
      <c r="R40" s="63">
        <v>3942.2</v>
      </c>
      <c r="S40" s="63">
        <v>2274.1999999999998</v>
      </c>
      <c r="T40" s="63">
        <v>5585.8</v>
      </c>
      <c r="U40" s="63">
        <v>2631.7</v>
      </c>
      <c r="V40" s="66">
        <v>10491.8</v>
      </c>
      <c r="W40" s="63">
        <v>36715.1</v>
      </c>
      <c r="X40" s="63">
        <v>2468.3000000000002</v>
      </c>
      <c r="Y40" s="63">
        <v>6562.2</v>
      </c>
      <c r="Z40" s="63">
        <v>293.5</v>
      </c>
      <c r="AA40" s="63">
        <v>6357.7</v>
      </c>
      <c r="AB40" s="63">
        <v>22</v>
      </c>
      <c r="AC40" s="66">
        <v>50151.199999999997</v>
      </c>
      <c r="AD40" s="63">
        <v>5370</v>
      </c>
      <c r="AE40" s="63">
        <v>4879.8</v>
      </c>
      <c r="AF40" s="63">
        <v>1630.8</v>
      </c>
      <c r="AG40" s="63">
        <v>4083.1</v>
      </c>
      <c r="AH40" s="63">
        <v>413.2</v>
      </c>
      <c r="AI40" s="63">
        <v>11329.1</v>
      </c>
      <c r="AJ40" s="63">
        <v>6013.4</v>
      </c>
      <c r="AK40" s="63">
        <v>657.3</v>
      </c>
      <c r="AL40" s="63">
        <v>3453.4</v>
      </c>
      <c r="AM40" s="63">
        <v>250.4</v>
      </c>
      <c r="AN40" s="66">
        <v>80824.3</v>
      </c>
      <c r="AP40" s="16">
        <v>6.72</v>
      </c>
      <c r="AQ40" s="13">
        <v>11.28</v>
      </c>
      <c r="AR40" s="16">
        <v>7.32</v>
      </c>
      <c r="AS40" s="13">
        <v>14.28</v>
      </c>
      <c r="AT40" s="16">
        <v>7.68</v>
      </c>
      <c r="AU40" s="13">
        <v>18</v>
      </c>
      <c r="AV40" s="16">
        <v>8.52</v>
      </c>
      <c r="AW40" s="9">
        <v>20.28</v>
      </c>
    </row>
    <row r="41" spans="1:49" x14ac:dyDescent="0.25">
      <c r="A41" s="20">
        <v>39630</v>
      </c>
      <c r="B41" s="63">
        <v>39742.064830000003</v>
      </c>
      <c r="C41" s="63">
        <v>8230.3700950000002</v>
      </c>
      <c r="D41" s="63">
        <v>15178.60382</v>
      </c>
      <c r="E41" s="66">
        <v>6694.5079480000004</v>
      </c>
      <c r="F41" s="63">
        <v>69845.546690000003</v>
      </c>
      <c r="G41" s="16">
        <v>31.240313742673901</v>
      </c>
      <c r="H41" s="16"/>
      <c r="I41" s="13"/>
      <c r="J41" s="13"/>
      <c r="K41" s="16">
        <v>11.428753715123401</v>
      </c>
      <c r="L41" s="16"/>
      <c r="M41" s="13"/>
      <c r="N41" s="16">
        <v>4.4044248683942699</v>
      </c>
      <c r="O41" s="16"/>
      <c r="P41" s="13"/>
      <c r="Q41" s="11">
        <v>4.87</v>
      </c>
      <c r="R41" s="63">
        <v>3885.2</v>
      </c>
      <c r="S41" s="63">
        <v>2254.4</v>
      </c>
      <c r="T41" s="63">
        <v>5357.3</v>
      </c>
      <c r="U41" s="63">
        <v>2338.5</v>
      </c>
      <c r="V41" s="66">
        <v>9950.2999999999993</v>
      </c>
      <c r="W41" s="63">
        <v>36965.800000000003</v>
      </c>
      <c r="X41" s="63">
        <v>2498.6999999999998</v>
      </c>
      <c r="Y41" s="63">
        <v>6257</v>
      </c>
      <c r="Z41" s="63">
        <v>307.89999999999998</v>
      </c>
      <c r="AA41" s="63">
        <v>6006.6</v>
      </c>
      <c r="AB41" s="63">
        <v>23.7</v>
      </c>
      <c r="AC41" s="66">
        <v>49949.3</v>
      </c>
      <c r="AD41" s="63">
        <v>5832.1</v>
      </c>
      <c r="AE41" s="63">
        <v>5436.9</v>
      </c>
      <c r="AF41" s="63">
        <v>1685.6</v>
      </c>
      <c r="AG41" s="63">
        <v>4002.9</v>
      </c>
      <c r="AH41" s="63">
        <v>420.3</v>
      </c>
      <c r="AI41" s="63">
        <v>11377.4</v>
      </c>
      <c r="AJ41" s="63">
        <v>5891.9</v>
      </c>
      <c r="AK41" s="63">
        <v>638.9</v>
      </c>
      <c r="AL41" s="63">
        <v>3507.2</v>
      </c>
      <c r="AM41" s="63">
        <v>263.5</v>
      </c>
      <c r="AN41" s="66">
        <v>81464.600000000006</v>
      </c>
      <c r="AP41" s="16">
        <v>6.84</v>
      </c>
      <c r="AQ41" s="13">
        <v>10.56</v>
      </c>
      <c r="AR41" s="16">
        <v>7.56</v>
      </c>
      <c r="AS41" s="13">
        <v>15.36</v>
      </c>
      <c r="AT41" s="16">
        <v>8.64</v>
      </c>
      <c r="AU41" s="13">
        <v>18.12</v>
      </c>
      <c r="AV41" s="16">
        <v>8.76</v>
      </c>
      <c r="AW41" s="9">
        <v>21</v>
      </c>
    </row>
    <row r="42" spans="1:49" x14ac:dyDescent="0.25">
      <c r="A42" s="20">
        <v>39661</v>
      </c>
      <c r="B42" s="63">
        <v>40257.88392</v>
      </c>
      <c r="C42" s="63">
        <v>8288.8088970000008</v>
      </c>
      <c r="D42" s="63">
        <v>15482.081</v>
      </c>
      <c r="E42" s="66">
        <v>6706.7849420000002</v>
      </c>
      <c r="F42" s="63">
        <v>70735.558770000003</v>
      </c>
      <c r="G42" s="16">
        <v>32.014571090938801</v>
      </c>
      <c r="H42" s="16"/>
      <c r="I42" s="13"/>
      <c r="J42" s="13"/>
      <c r="K42" s="16">
        <v>11.872771857100901</v>
      </c>
      <c r="L42" s="16"/>
      <c r="M42" s="13"/>
      <c r="N42" s="16">
        <v>4.6828430653168001</v>
      </c>
      <c r="O42" s="16"/>
      <c r="P42" s="13"/>
      <c r="Q42" s="11">
        <v>4.82</v>
      </c>
      <c r="R42" s="63">
        <v>3888.7</v>
      </c>
      <c r="S42" s="63">
        <v>2232</v>
      </c>
      <c r="T42" s="63">
        <v>5252.6</v>
      </c>
      <c r="U42" s="63">
        <v>2578.1999999999998</v>
      </c>
      <c r="V42" s="66">
        <v>10062.700000000001</v>
      </c>
      <c r="W42" s="63">
        <v>36845.800000000003</v>
      </c>
      <c r="X42" s="63">
        <v>2523.5</v>
      </c>
      <c r="Y42" s="63">
        <v>6316.2</v>
      </c>
      <c r="Z42" s="63">
        <v>321.3</v>
      </c>
      <c r="AA42" s="63">
        <v>5907.8</v>
      </c>
      <c r="AB42" s="63">
        <v>24.4</v>
      </c>
      <c r="AC42" s="66">
        <v>50137.3</v>
      </c>
      <c r="AD42" s="63">
        <v>6044.2</v>
      </c>
      <c r="AE42" s="63">
        <v>6257.8</v>
      </c>
      <c r="AF42" s="63">
        <v>1827.6</v>
      </c>
      <c r="AG42" s="63">
        <v>4007.5</v>
      </c>
      <c r="AH42" s="63">
        <v>436.4</v>
      </c>
      <c r="AI42" s="63">
        <v>11696.9</v>
      </c>
      <c r="AJ42" s="63">
        <v>5802.1</v>
      </c>
      <c r="AK42" s="63">
        <v>619.6</v>
      </c>
      <c r="AL42" s="63">
        <v>3699.5</v>
      </c>
      <c r="AM42" s="63">
        <v>266.2</v>
      </c>
      <c r="AN42" s="66">
        <v>82863.600000000006</v>
      </c>
      <c r="AP42" s="16">
        <v>7.44</v>
      </c>
      <c r="AQ42" s="13">
        <v>11.64</v>
      </c>
      <c r="AR42" s="16">
        <v>8.0399999999999991</v>
      </c>
      <c r="AS42" s="13">
        <v>15.24</v>
      </c>
      <c r="AT42" s="16">
        <v>8.64</v>
      </c>
      <c r="AU42" s="13">
        <v>19.2</v>
      </c>
      <c r="AV42" s="16">
        <v>9.24</v>
      </c>
      <c r="AW42" s="9">
        <v>23.28</v>
      </c>
    </row>
    <row r="43" spans="1:49" x14ac:dyDescent="0.25">
      <c r="A43" s="20">
        <v>39692</v>
      </c>
      <c r="B43" s="63">
        <v>40957.882839999998</v>
      </c>
      <c r="C43" s="63">
        <v>8315.6560050000007</v>
      </c>
      <c r="D43" s="63">
        <v>15741.795550000001</v>
      </c>
      <c r="E43" s="66">
        <v>7268.8705710000004</v>
      </c>
      <c r="F43" s="63">
        <v>72284.204970000006</v>
      </c>
      <c r="G43" s="16">
        <v>34.024364909569798</v>
      </c>
      <c r="H43" s="16"/>
      <c r="I43" s="13"/>
      <c r="J43" s="13"/>
      <c r="K43" s="16">
        <v>12.804720313383299</v>
      </c>
      <c r="L43" s="16"/>
      <c r="M43" s="13"/>
      <c r="N43" s="16">
        <v>5.1263856274647104</v>
      </c>
      <c r="O43" s="16"/>
      <c r="P43" s="13"/>
      <c r="Q43" s="11">
        <v>4.8</v>
      </c>
      <c r="R43" s="63">
        <v>3946.5</v>
      </c>
      <c r="S43" s="63">
        <v>2315</v>
      </c>
      <c r="T43" s="63">
        <v>5278.6</v>
      </c>
      <c r="U43" s="63">
        <v>2599.6999999999998</v>
      </c>
      <c r="V43" s="66">
        <v>10193.299999999999</v>
      </c>
      <c r="W43" s="63">
        <v>37274.300000000003</v>
      </c>
      <c r="X43" s="63">
        <v>2546.6</v>
      </c>
      <c r="Y43" s="63">
        <v>5893.7</v>
      </c>
      <c r="Z43" s="63">
        <v>328.1</v>
      </c>
      <c r="AA43" s="63">
        <v>5393</v>
      </c>
      <c r="AB43" s="63">
        <v>22.8</v>
      </c>
      <c r="AC43" s="66">
        <v>50820.2</v>
      </c>
      <c r="AD43" s="63">
        <v>6220.8</v>
      </c>
      <c r="AE43" s="63">
        <v>6968.1</v>
      </c>
      <c r="AF43" s="63">
        <v>1974.3</v>
      </c>
      <c r="AG43" s="63">
        <v>3983.4</v>
      </c>
      <c r="AH43" s="63">
        <v>457.6</v>
      </c>
      <c r="AI43" s="63">
        <v>12067.3</v>
      </c>
      <c r="AJ43" s="63">
        <v>5505.3</v>
      </c>
      <c r="AK43" s="63">
        <v>582.1</v>
      </c>
      <c r="AL43" s="63">
        <v>3542.9</v>
      </c>
      <c r="AM43" s="63">
        <v>271.10000000000002</v>
      </c>
      <c r="AN43" s="66">
        <v>84765</v>
      </c>
      <c r="AP43" s="16">
        <v>8.4</v>
      </c>
      <c r="AQ43" s="13">
        <v>12.48</v>
      </c>
      <c r="AR43" s="16">
        <v>9.48</v>
      </c>
      <c r="AS43" s="13">
        <v>16.440000000000001</v>
      </c>
      <c r="AT43" s="16">
        <v>9.6</v>
      </c>
      <c r="AU43" s="13">
        <v>19.079999999999998</v>
      </c>
      <c r="AV43" s="16">
        <v>9.36</v>
      </c>
      <c r="AW43" s="9">
        <v>24.36</v>
      </c>
    </row>
    <row r="44" spans="1:49" x14ac:dyDescent="0.25">
      <c r="A44" s="20">
        <v>39722</v>
      </c>
      <c r="B44" s="63">
        <v>42404.142359999998</v>
      </c>
      <c r="C44" s="63">
        <v>8325.8533970000008</v>
      </c>
      <c r="D44" s="63">
        <v>15986.531230000001</v>
      </c>
      <c r="E44" s="66">
        <v>8464.0938960000003</v>
      </c>
      <c r="F44" s="63">
        <v>75180.620880000002</v>
      </c>
      <c r="G44" s="16">
        <v>35.760897802525299</v>
      </c>
      <c r="H44" s="16"/>
      <c r="I44" s="13"/>
      <c r="J44" s="13"/>
      <c r="K44" s="16">
        <v>15.1485057621497</v>
      </c>
      <c r="L44" s="16"/>
      <c r="M44" s="13"/>
      <c r="N44" s="16">
        <v>8.0271257425205302</v>
      </c>
      <c r="O44" s="16"/>
      <c r="P44" s="13"/>
      <c r="Q44" s="11">
        <v>5.34</v>
      </c>
      <c r="R44" s="63">
        <v>3936.6</v>
      </c>
      <c r="S44" s="63">
        <v>2305.9</v>
      </c>
      <c r="T44" s="63">
        <v>5486.3</v>
      </c>
      <c r="U44" s="63">
        <v>2624.3</v>
      </c>
      <c r="V44" s="66">
        <v>10416.5</v>
      </c>
      <c r="W44" s="63">
        <v>38920.1</v>
      </c>
      <c r="X44" s="63">
        <v>2563.5</v>
      </c>
      <c r="Y44" s="63">
        <v>6055.2</v>
      </c>
      <c r="Z44" s="63">
        <v>326.39999999999998</v>
      </c>
      <c r="AA44" s="63">
        <v>5559.3</v>
      </c>
      <c r="AB44" s="63">
        <v>18.100000000000001</v>
      </c>
      <c r="AC44" s="66">
        <v>52704.3</v>
      </c>
      <c r="AD44" s="63">
        <v>6550.1</v>
      </c>
      <c r="AE44" s="63">
        <v>6842</v>
      </c>
      <c r="AF44" s="63">
        <v>2137.4</v>
      </c>
      <c r="AG44" s="63">
        <v>3925.9</v>
      </c>
      <c r="AH44" s="63">
        <v>465.1</v>
      </c>
      <c r="AI44" s="63">
        <v>12231.4</v>
      </c>
      <c r="AJ44" s="63">
        <v>4853.3999999999996</v>
      </c>
      <c r="AK44" s="63">
        <v>510.9</v>
      </c>
      <c r="AL44" s="63">
        <v>3183</v>
      </c>
      <c r="AM44" s="63">
        <v>268.3</v>
      </c>
      <c r="AN44" s="66">
        <v>86769.1</v>
      </c>
      <c r="AP44" s="16">
        <v>9</v>
      </c>
      <c r="AQ44" s="13">
        <v>16.559999999999999</v>
      </c>
      <c r="AR44" s="16">
        <v>9.9600000000000009</v>
      </c>
      <c r="AS44" s="13">
        <v>17.16</v>
      </c>
      <c r="AT44" s="16">
        <v>9.84</v>
      </c>
      <c r="AU44" s="13">
        <v>22.56</v>
      </c>
      <c r="AV44" s="16"/>
      <c r="AW44" s="9">
        <v>23.52</v>
      </c>
    </row>
    <row r="45" spans="1:49" x14ac:dyDescent="0.25">
      <c r="A45" s="20">
        <v>39753</v>
      </c>
      <c r="B45" s="63">
        <v>42751.920680000003</v>
      </c>
      <c r="C45" s="63">
        <v>8365.9103759999998</v>
      </c>
      <c r="D45" s="63">
        <v>16177.99934</v>
      </c>
      <c r="E45" s="66">
        <v>8393.2883629999997</v>
      </c>
      <c r="F45" s="63">
        <v>75689.118759999998</v>
      </c>
      <c r="G45" s="16">
        <v>36.071842036112699</v>
      </c>
      <c r="H45" s="16"/>
      <c r="I45" s="13"/>
      <c r="J45" s="13"/>
      <c r="K45" s="16">
        <v>15.128786233759699</v>
      </c>
      <c r="L45" s="16"/>
      <c r="M45" s="13"/>
      <c r="N45" s="16">
        <v>5.9275972440875204</v>
      </c>
      <c r="O45" s="16"/>
      <c r="P45" s="13"/>
      <c r="Q45" s="11">
        <v>5.69</v>
      </c>
      <c r="R45" s="63">
        <v>4137.2</v>
      </c>
      <c r="S45" s="63">
        <v>2331.1</v>
      </c>
      <c r="T45" s="63">
        <v>5394.2</v>
      </c>
      <c r="U45" s="63">
        <v>2557.5</v>
      </c>
      <c r="V45" s="66">
        <v>10282.799999999999</v>
      </c>
      <c r="W45" s="63">
        <v>39857.800000000003</v>
      </c>
      <c r="X45" s="63">
        <v>2571.9</v>
      </c>
      <c r="Y45" s="63">
        <v>6236.7</v>
      </c>
      <c r="Z45" s="63">
        <v>330.4</v>
      </c>
      <c r="AA45" s="63">
        <v>5757.5</v>
      </c>
      <c r="AB45" s="63">
        <v>18.399999999999999</v>
      </c>
      <c r="AC45" s="66">
        <v>53503.7</v>
      </c>
      <c r="AD45" s="63">
        <v>6857.2</v>
      </c>
      <c r="AE45" s="63">
        <v>6481.1</v>
      </c>
      <c r="AF45" s="63">
        <v>2293.6</v>
      </c>
      <c r="AG45" s="63">
        <v>3944.6</v>
      </c>
      <c r="AH45" s="63">
        <v>487</v>
      </c>
      <c r="AI45" s="63">
        <v>12405</v>
      </c>
      <c r="AJ45" s="63">
        <v>4328.1000000000004</v>
      </c>
      <c r="AK45" s="63">
        <v>465.9</v>
      </c>
      <c r="AL45" s="63">
        <v>3078.7</v>
      </c>
      <c r="AM45" s="63">
        <v>255</v>
      </c>
      <c r="AN45" s="66">
        <v>87432.5</v>
      </c>
      <c r="AP45" s="16">
        <v>8.0399999999999991</v>
      </c>
      <c r="AQ45" s="13">
        <v>17.04</v>
      </c>
      <c r="AR45" s="16">
        <v>8.8800000000000008</v>
      </c>
      <c r="AS45" s="13">
        <v>16.68</v>
      </c>
      <c r="AT45" s="16">
        <v>9.24</v>
      </c>
      <c r="AU45" s="13">
        <v>22.44</v>
      </c>
      <c r="AV45" s="16">
        <v>8.8800000000000008</v>
      </c>
      <c r="AW45" s="9">
        <v>27</v>
      </c>
    </row>
    <row r="46" spans="1:49" x14ac:dyDescent="0.25">
      <c r="A46" s="20">
        <v>39783</v>
      </c>
      <c r="B46" s="63">
        <v>42262.408869999999</v>
      </c>
      <c r="C46" s="63">
        <v>8356.5838980000008</v>
      </c>
      <c r="D46" s="63">
        <v>16275.07166</v>
      </c>
      <c r="E46" s="66">
        <v>7828.0500240000001</v>
      </c>
      <c r="F46" s="63">
        <v>74722.114459999997</v>
      </c>
      <c r="G46" s="16">
        <v>36.851581681413002</v>
      </c>
      <c r="H46" s="16"/>
      <c r="I46" s="13"/>
      <c r="J46" s="13"/>
      <c r="K46" s="16">
        <v>14.910910610780199</v>
      </c>
      <c r="L46" s="16"/>
      <c r="M46" s="13"/>
      <c r="N46" s="16">
        <v>5.8315002485440504</v>
      </c>
      <c r="O46" s="16"/>
      <c r="P46" s="13"/>
      <c r="Q46" s="11">
        <v>5.77</v>
      </c>
      <c r="R46" s="63">
        <v>4287.6000000000004</v>
      </c>
      <c r="S46" s="63">
        <v>2484.8000000000002</v>
      </c>
      <c r="T46" s="63">
        <v>5621.4</v>
      </c>
      <c r="U46" s="63">
        <v>2701.7</v>
      </c>
      <c r="V46" s="66">
        <v>10807.8</v>
      </c>
      <c r="W46" s="63">
        <v>40415.5</v>
      </c>
      <c r="X46" s="63">
        <v>2563.5</v>
      </c>
      <c r="Y46" s="63">
        <v>6512</v>
      </c>
      <c r="Z46" s="63">
        <v>342.6</v>
      </c>
      <c r="AA46" s="63">
        <v>6021.2</v>
      </c>
      <c r="AB46" s="63">
        <v>22.2</v>
      </c>
      <c r="AC46" s="66">
        <v>54598</v>
      </c>
      <c r="AD46" s="63">
        <v>6666.5</v>
      </c>
      <c r="AE46" s="63">
        <v>6330.6</v>
      </c>
      <c r="AF46" s="63">
        <v>2335.6999999999998</v>
      </c>
      <c r="AG46" s="63">
        <v>3816.7</v>
      </c>
      <c r="AH46" s="63">
        <v>503.4</v>
      </c>
      <c r="AI46" s="63">
        <v>12650.5</v>
      </c>
      <c r="AJ46" s="63">
        <v>4091.8</v>
      </c>
      <c r="AK46" s="63">
        <v>459.9</v>
      </c>
      <c r="AL46" s="63">
        <v>2953.5</v>
      </c>
      <c r="AM46" s="63">
        <v>248.3</v>
      </c>
      <c r="AN46" s="66">
        <v>88251.3</v>
      </c>
      <c r="AP46" s="16">
        <v>8.2799999999999994</v>
      </c>
      <c r="AQ46" s="13">
        <v>16.440000000000001</v>
      </c>
      <c r="AR46" s="16">
        <v>8.76</v>
      </c>
      <c r="AS46" s="13">
        <v>16.920000000000002</v>
      </c>
      <c r="AT46" s="16">
        <v>8.52</v>
      </c>
      <c r="AU46" s="13">
        <v>22.32</v>
      </c>
      <c r="AV46" s="16">
        <v>7.2</v>
      </c>
      <c r="AW46" s="9">
        <v>24.96</v>
      </c>
    </row>
    <row r="47" spans="1:49" x14ac:dyDescent="0.25">
      <c r="A47" s="21">
        <v>39814</v>
      </c>
      <c r="B47" s="63">
        <v>41620.532899999998</v>
      </c>
      <c r="C47" s="63">
        <v>8342.3151440000001</v>
      </c>
      <c r="D47" s="63">
        <v>16266.58066</v>
      </c>
      <c r="E47" s="66">
        <v>7488.709613</v>
      </c>
      <c r="F47" s="63">
        <v>73718.138309999995</v>
      </c>
      <c r="G47" s="16">
        <v>36.334171451960003</v>
      </c>
      <c r="H47" s="16"/>
      <c r="I47" s="13"/>
      <c r="J47" s="13"/>
      <c r="K47" s="16">
        <v>13.5112458646691</v>
      </c>
      <c r="L47" s="16"/>
      <c r="M47" s="13"/>
      <c r="N47" s="16">
        <v>5.3235662820483602</v>
      </c>
      <c r="O47" s="16"/>
      <c r="P47" s="13"/>
      <c r="Q47" s="11">
        <v>5.92</v>
      </c>
      <c r="R47" s="63">
        <v>4305.8</v>
      </c>
      <c r="S47" s="63">
        <v>2445.4</v>
      </c>
      <c r="T47" s="63">
        <v>5600.8</v>
      </c>
      <c r="U47" s="63">
        <v>2706.6</v>
      </c>
      <c r="V47" s="66">
        <v>10752.8</v>
      </c>
      <c r="W47" s="63">
        <v>40571.9</v>
      </c>
      <c r="X47" s="63">
        <v>2555</v>
      </c>
      <c r="Y47" s="63">
        <v>7657.4</v>
      </c>
      <c r="Z47" s="63">
        <v>348.9</v>
      </c>
      <c r="AA47" s="63">
        <v>7157.4</v>
      </c>
      <c r="AB47" s="63">
        <v>24.9</v>
      </c>
      <c r="AC47" s="66">
        <v>54703.7</v>
      </c>
      <c r="AD47" s="63">
        <v>6548.5</v>
      </c>
      <c r="AE47" s="63">
        <v>6051.9</v>
      </c>
      <c r="AF47" s="63">
        <v>2350.1999999999998</v>
      </c>
      <c r="AG47" s="63">
        <v>3670.3</v>
      </c>
      <c r="AH47" s="63">
        <v>500.4</v>
      </c>
      <c r="AI47" s="63">
        <v>13010.6</v>
      </c>
      <c r="AJ47" s="63">
        <v>4144.3999999999996</v>
      </c>
      <c r="AK47" s="63">
        <v>453.1</v>
      </c>
      <c r="AL47" s="63">
        <v>3108.8</v>
      </c>
      <c r="AM47" s="63">
        <v>239</v>
      </c>
      <c r="AN47" s="66">
        <v>88085.3</v>
      </c>
      <c r="AP47" s="16">
        <v>7.08</v>
      </c>
      <c r="AQ47" s="13">
        <v>14.04</v>
      </c>
      <c r="AR47" s="16">
        <v>6.72</v>
      </c>
      <c r="AS47" s="13">
        <v>19.559999999999999</v>
      </c>
      <c r="AT47" s="16">
        <v>6.6</v>
      </c>
      <c r="AU47" s="13">
        <v>22.08</v>
      </c>
      <c r="AV47" s="16"/>
      <c r="AW47" s="9">
        <v>23.04</v>
      </c>
    </row>
    <row r="48" spans="1:49" x14ac:dyDescent="0.25">
      <c r="A48" s="20">
        <v>39845</v>
      </c>
      <c r="B48" s="63">
        <v>41119.385600000001</v>
      </c>
      <c r="C48" s="63">
        <v>8282.9839759999995</v>
      </c>
      <c r="D48" s="63">
        <v>16154.006069999999</v>
      </c>
      <c r="E48" s="66">
        <v>7068.3894250000003</v>
      </c>
      <c r="F48" s="63">
        <v>72624.765069999994</v>
      </c>
      <c r="G48" s="16">
        <v>36.189776794957403</v>
      </c>
      <c r="H48" s="16"/>
      <c r="I48" s="13"/>
      <c r="J48" s="13"/>
      <c r="K48" s="16">
        <v>12.2157947060754</v>
      </c>
      <c r="L48" s="16"/>
      <c r="M48" s="13"/>
      <c r="N48" s="16">
        <v>5.1172565620763102</v>
      </c>
      <c r="O48" s="16"/>
      <c r="P48" s="13"/>
      <c r="Q48" s="11">
        <v>5.53</v>
      </c>
      <c r="R48" s="63">
        <v>4164.8</v>
      </c>
      <c r="S48" s="63">
        <v>2446</v>
      </c>
      <c r="T48" s="63">
        <v>5652.6</v>
      </c>
      <c r="U48" s="63">
        <v>2436.6</v>
      </c>
      <c r="V48" s="66">
        <v>10535.2</v>
      </c>
      <c r="W48" s="63">
        <v>40313.1</v>
      </c>
      <c r="X48" s="63">
        <v>2541.1999999999998</v>
      </c>
      <c r="Y48" s="63">
        <v>8278.7999999999993</v>
      </c>
      <c r="Z48" s="63">
        <v>355.9</v>
      </c>
      <c r="AA48" s="63">
        <v>7709</v>
      </c>
      <c r="AB48" s="63">
        <v>25.7</v>
      </c>
      <c r="AC48" s="66">
        <v>54289.4</v>
      </c>
      <c r="AD48" s="63">
        <v>6554.7</v>
      </c>
      <c r="AE48" s="63">
        <v>6124.9</v>
      </c>
      <c r="AF48" s="63">
        <v>2445.3000000000002</v>
      </c>
      <c r="AG48" s="63">
        <v>3715.3</v>
      </c>
      <c r="AH48" s="63">
        <v>529</v>
      </c>
      <c r="AI48" s="63">
        <v>13196.2</v>
      </c>
      <c r="AJ48" s="63">
        <v>4551</v>
      </c>
      <c r="AK48" s="63">
        <v>446.6</v>
      </c>
      <c r="AL48" s="63">
        <v>3610.3</v>
      </c>
      <c r="AM48" s="63">
        <v>239</v>
      </c>
      <c r="AN48" s="66">
        <v>88003</v>
      </c>
      <c r="AP48" s="16">
        <v>5.16</v>
      </c>
      <c r="AQ48" s="13">
        <v>12.96</v>
      </c>
      <c r="AR48" s="16">
        <v>4.92</v>
      </c>
      <c r="AS48" s="13">
        <v>15.12</v>
      </c>
      <c r="AT48" s="16">
        <v>4.68</v>
      </c>
      <c r="AU48" s="13">
        <v>19.920000000000002</v>
      </c>
      <c r="AV48" s="16">
        <v>5.76</v>
      </c>
      <c r="AW48" s="9">
        <v>24.24</v>
      </c>
    </row>
    <row r="49" spans="1:49" x14ac:dyDescent="0.25">
      <c r="A49" s="20">
        <v>39873</v>
      </c>
      <c r="B49" s="63">
        <v>40445.082249999999</v>
      </c>
      <c r="C49" s="63">
        <v>8286.7588780000005</v>
      </c>
      <c r="D49" s="63">
        <v>16177.831829999999</v>
      </c>
      <c r="E49" s="66">
        <v>6733.9237579999999</v>
      </c>
      <c r="F49" s="63">
        <v>71643.596709999998</v>
      </c>
      <c r="G49" s="16">
        <v>32.2310900560189</v>
      </c>
      <c r="H49" s="16"/>
      <c r="I49" s="13"/>
      <c r="J49" s="13"/>
      <c r="K49" s="16">
        <v>10.0588162851225</v>
      </c>
      <c r="L49" s="16"/>
      <c r="M49" s="13"/>
      <c r="N49" s="16">
        <v>4.6835907984627498</v>
      </c>
      <c r="O49" s="16"/>
      <c r="P49" s="13"/>
      <c r="Q49" s="11">
        <v>4.9000000000000004</v>
      </c>
      <c r="R49" s="63">
        <v>4218.5</v>
      </c>
      <c r="S49" s="63">
        <v>2459.9</v>
      </c>
      <c r="T49" s="63">
        <v>5902.3</v>
      </c>
      <c r="U49" s="63">
        <v>2280.3000000000002</v>
      </c>
      <c r="V49" s="66">
        <v>10642.5</v>
      </c>
      <c r="W49" s="63">
        <v>37600.800000000003</v>
      </c>
      <c r="X49" s="63">
        <v>2533.6999999999998</v>
      </c>
      <c r="Y49" s="63">
        <v>8098.2</v>
      </c>
      <c r="Z49" s="63">
        <v>363.2</v>
      </c>
      <c r="AA49" s="63">
        <v>7551.7</v>
      </c>
      <c r="AB49" s="63">
        <v>25.9</v>
      </c>
      <c r="AC49" s="66">
        <v>51660.800000000003</v>
      </c>
      <c r="AD49" s="63">
        <v>6489.1</v>
      </c>
      <c r="AE49" s="63">
        <v>6655.6</v>
      </c>
      <c r="AF49" s="63">
        <v>2500.6999999999998</v>
      </c>
      <c r="AG49" s="63">
        <v>3599.9</v>
      </c>
      <c r="AH49" s="63">
        <v>559.5</v>
      </c>
      <c r="AI49" s="63">
        <v>13297.4</v>
      </c>
      <c r="AJ49" s="63">
        <v>4865.2</v>
      </c>
      <c r="AK49" s="63">
        <v>445</v>
      </c>
      <c r="AL49" s="63">
        <v>4017.7</v>
      </c>
      <c r="AM49" s="63">
        <v>241.5</v>
      </c>
      <c r="AN49" s="66">
        <v>85813.8</v>
      </c>
      <c r="AP49" s="16">
        <v>2.88</v>
      </c>
      <c r="AQ49" s="13">
        <v>10.08</v>
      </c>
      <c r="AR49" s="16">
        <v>3.12</v>
      </c>
      <c r="AS49" s="13">
        <v>14.88</v>
      </c>
      <c r="AT49" s="16">
        <v>3.24</v>
      </c>
      <c r="AU49" s="13">
        <v>15.12</v>
      </c>
      <c r="AV49" s="16"/>
      <c r="AW49" s="9">
        <v>20.64</v>
      </c>
    </row>
    <row r="50" spans="1:49" x14ac:dyDescent="0.25">
      <c r="A50" s="20">
        <v>39904</v>
      </c>
      <c r="B50" s="63">
        <v>40860.992270000002</v>
      </c>
      <c r="C50" s="63">
        <v>8322.7341319999996</v>
      </c>
      <c r="D50" s="63">
        <v>16217.03066</v>
      </c>
      <c r="E50" s="66">
        <v>6398.8912209999999</v>
      </c>
      <c r="F50" s="63">
        <v>71799.648289999997</v>
      </c>
      <c r="G50" s="16">
        <v>29.9749702923983</v>
      </c>
      <c r="H50" s="16"/>
      <c r="I50" s="13"/>
      <c r="J50" s="13"/>
      <c r="K50" s="16">
        <v>8.7663514466743102</v>
      </c>
      <c r="L50" s="16"/>
      <c r="M50" s="13"/>
      <c r="N50" s="16">
        <v>3.94729968911175</v>
      </c>
      <c r="O50" s="16"/>
      <c r="P50" s="13"/>
      <c r="Q50" s="11">
        <v>4.42</v>
      </c>
      <c r="R50" s="63">
        <v>4234.3999999999996</v>
      </c>
      <c r="S50" s="63">
        <v>2462.6</v>
      </c>
      <c r="T50" s="63">
        <v>6024.4</v>
      </c>
      <c r="U50" s="63">
        <v>2402.8000000000002</v>
      </c>
      <c r="V50" s="66">
        <v>10889.7</v>
      </c>
      <c r="W50" s="63">
        <v>36814.300000000003</v>
      </c>
      <c r="X50" s="63">
        <v>2549.4</v>
      </c>
      <c r="Y50" s="63">
        <v>8882.9</v>
      </c>
      <c r="Z50" s="63">
        <v>367.1</v>
      </c>
      <c r="AA50" s="63">
        <v>8634.1</v>
      </c>
      <c r="AB50" s="63">
        <v>22.1</v>
      </c>
      <c r="AC50" s="66">
        <v>50847.199999999997</v>
      </c>
      <c r="AD50" s="63">
        <v>6254.1</v>
      </c>
      <c r="AE50" s="63">
        <v>6811.1</v>
      </c>
      <c r="AF50" s="63">
        <v>2540.1999999999998</v>
      </c>
      <c r="AG50" s="63">
        <v>3479.9</v>
      </c>
      <c r="AH50" s="63">
        <v>581.5</v>
      </c>
      <c r="AI50" s="63">
        <v>13804.3</v>
      </c>
      <c r="AJ50" s="63">
        <v>5011.3999999999996</v>
      </c>
      <c r="AK50" s="63">
        <v>457.7</v>
      </c>
      <c r="AL50" s="63">
        <v>4069.3</v>
      </c>
      <c r="AM50" s="63">
        <v>234.3</v>
      </c>
      <c r="AN50" s="66">
        <v>85483.7</v>
      </c>
      <c r="AP50" s="16">
        <v>2.2799999999999998</v>
      </c>
      <c r="AQ50" s="13">
        <v>9.48</v>
      </c>
      <c r="AR50" s="16">
        <v>2.52</v>
      </c>
      <c r="AS50" s="13">
        <v>13.08</v>
      </c>
      <c r="AT50" s="16">
        <v>2.88</v>
      </c>
      <c r="AU50" s="13">
        <v>11.76</v>
      </c>
      <c r="AV50" s="16"/>
      <c r="AW50" s="9">
        <v>17.64</v>
      </c>
    </row>
    <row r="51" spans="1:49" x14ac:dyDescent="0.25">
      <c r="A51" s="20">
        <v>39934</v>
      </c>
      <c r="B51" s="63">
        <v>40716.103779999998</v>
      </c>
      <c r="C51" s="63">
        <v>8264.6600249999992</v>
      </c>
      <c r="D51" s="63">
        <v>16297.69606</v>
      </c>
      <c r="E51" s="66">
        <v>6183.3765530000001</v>
      </c>
      <c r="F51" s="63">
        <v>71461.836410000004</v>
      </c>
      <c r="G51" s="16">
        <v>29.566587019095401</v>
      </c>
      <c r="H51" s="16"/>
      <c r="I51" s="13"/>
      <c r="J51" s="13"/>
      <c r="K51" s="16">
        <v>8.0713683339428606</v>
      </c>
      <c r="L51" s="16"/>
      <c r="M51" s="13"/>
      <c r="N51" s="16">
        <v>3.7768421556343399</v>
      </c>
      <c r="O51" s="16"/>
      <c r="P51" s="13"/>
      <c r="Q51" s="11">
        <v>4.4556453691489804</v>
      </c>
      <c r="R51" s="63">
        <v>4344.8999999999996</v>
      </c>
      <c r="S51" s="63">
        <v>2493.5</v>
      </c>
      <c r="T51" s="63">
        <v>6188.7</v>
      </c>
      <c r="U51" s="63">
        <v>2652.1</v>
      </c>
      <c r="V51" s="66">
        <v>11334.3</v>
      </c>
      <c r="W51" s="63">
        <v>36523.800000000003</v>
      </c>
      <c r="X51" s="63">
        <v>2589.9</v>
      </c>
      <c r="Y51" s="63">
        <v>9185.2999999999993</v>
      </c>
      <c r="Z51" s="63">
        <v>373.4</v>
      </c>
      <c r="AA51" s="63">
        <v>8999.2000000000007</v>
      </c>
      <c r="AB51" s="63">
        <v>23</v>
      </c>
      <c r="AC51" s="66">
        <v>50984.5</v>
      </c>
      <c r="AD51" s="63">
        <v>5840.2</v>
      </c>
      <c r="AE51" s="63">
        <v>6723.3</v>
      </c>
      <c r="AF51" s="63">
        <v>2596.1999999999998</v>
      </c>
      <c r="AG51" s="63">
        <v>3469</v>
      </c>
      <c r="AH51" s="63">
        <v>600.20000000000005</v>
      </c>
      <c r="AI51" s="63">
        <v>14288.6</v>
      </c>
      <c r="AJ51" s="63">
        <v>5157.5</v>
      </c>
      <c r="AK51" s="63">
        <v>484.1</v>
      </c>
      <c r="AL51" s="63">
        <v>3958.6</v>
      </c>
      <c r="AM51" s="63">
        <v>222.5</v>
      </c>
      <c r="AN51" s="66">
        <v>85962.6</v>
      </c>
      <c r="AP51" s="16">
        <v>1.56</v>
      </c>
      <c r="AQ51" s="13">
        <v>7.08</v>
      </c>
      <c r="AR51" s="16">
        <v>1.8</v>
      </c>
      <c r="AS51" s="13">
        <v>12.12</v>
      </c>
      <c r="AT51" s="16">
        <v>2.52</v>
      </c>
      <c r="AU51" s="13">
        <v>13.56</v>
      </c>
      <c r="AV51" s="16"/>
      <c r="AW51" s="9">
        <v>18.96</v>
      </c>
    </row>
    <row r="52" spans="1:49" x14ac:dyDescent="0.25">
      <c r="A52" s="20">
        <v>39965</v>
      </c>
      <c r="B52" s="63">
        <v>40399.395120000001</v>
      </c>
      <c r="C52" s="63">
        <v>8203.6656519999997</v>
      </c>
      <c r="D52" s="63">
        <v>16441.354469999998</v>
      </c>
      <c r="E52" s="66">
        <v>5403.7693669999999</v>
      </c>
      <c r="F52" s="63">
        <v>70448.184609999997</v>
      </c>
      <c r="G52" s="16">
        <v>28.9061914956599</v>
      </c>
      <c r="H52" s="16"/>
      <c r="I52" s="13"/>
      <c r="J52" s="13"/>
      <c r="K52" s="16">
        <v>7.9845183487956701</v>
      </c>
      <c r="L52" s="16"/>
      <c r="M52" s="13"/>
      <c r="N52" s="16">
        <v>3.49696459618111</v>
      </c>
      <c r="O52" s="16"/>
      <c r="P52" s="13"/>
      <c r="Q52" s="11">
        <v>4.6100000000000003</v>
      </c>
      <c r="R52" s="63">
        <v>4430.6000000000004</v>
      </c>
      <c r="S52" s="63">
        <v>2504.8000000000002</v>
      </c>
      <c r="T52" s="63">
        <v>6291.6</v>
      </c>
      <c r="U52" s="63">
        <v>2818.5</v>
      </c>
      <c r="V52" s="66">
        <v>11614.8</v>
      </c>
      <c r="W52" s="63">
        <v>36470.199999999997</v>
      </c>
      <c r="X52" s="63">
        <v>2627.5</v>
      </c>
      <c r="Y52" s="63">
        <v>8599.7000000000007</v>
      </c>
      <c r="Z52" s="63">
        <v>371.3</v>
      </c>
      <c r="AA52" s="63">
        <v>8163.3</v>
      </c>
      <c r="AB52" s="63">
        <v>26.3</v>
      </c>
      <c r="AC52" s="66">
        <v>51494</v>
      </c>
      <c r="AD52" s="63">
        <v>5373.4</v>
      </c>
      <c r="AE52" s="63">
        <v>6917.2</v>
      </c>
      <c r="AF52" s="63">
        <v>2653.5</v>
      </c>
      <c r="AG52" s="63">
        <v>3435.3</v>
      </c>
      <c r="AH52" s="63">
        <v>598</v>
      </c>
      <c r="AI52" s="63">
        <v>14355.7</v>
      </c>
      <c r="AJ52" s="63">
        <v>5191.6000000000004</v>
      </c>
      <c r="AK52" s="63">
        <v>506.4</v>
      </c>
      <c r="AL52" s="63">
        <v>3819.8</v>
      </c>
      <c r="AM52" s="63">
        <v>208.4</v>
      </c>
      <c r="AN52" s="66">
        <v>86497</v>
      </c>
      <c r="AP52" s="16">
        <v>1.32</v>
      </c>
      <c r="AQ52" s="13">
        <v>5.88</v>
      </c>
      <c r="AR52" s="16">
        <v>1.68</v>
      </c>
      <c r="AS52" s="13">
        <v>14.16</v>
      </c>
      <c r="AT52" s="16">
        <v>2.76</v>
      </c>
      <c r="AU52" s="13">
        <v>13.08</v>
      </c>
      <c r="AV52" s="16"/>
      <c r="AW52" s="9">
        <v>14.88</v>
      </c>
    </row>
    <row r="53" spans="1:49" x14ac:dyDescent="0.25">
      <c r="A53" s="20">
        <v>39995</v>
      </c>
      <c r="B53" s="63">
        <v>40444.881650000003</v>
      </c>
      <c r="C53" s="63">
        <v>8213.9071889999996</v>
      </c>
      <c r="D53" s="63">
        <v>16579.807840000001</v>
      </c>
      <c r="E53" s="66">
        <v>5362.954307</v>
      </c>
      <c r="F53" s="63">
        <v>70601.55098</v>
      </c>
      <c r="G53" s="16">
        <v>27.909352390439899</v>
      </c>
      <c r="H53" s="16"/>
      <c r="I53" s="13"/>
      <c r="J53" s="13"/>
      <c r="K53" s="16">
        <v>7.2408472343698298</v>
      </c>
      <c r="L53" s="16"/>
      <c r="M53" s="13"/>
      <c r="N53" s="16">
        <v>2.7133157939572001</v>
      </c>
      <c r="O53" s="16"/>
      <c r="P53" s="13"/>
      <c r="Q53" s="11">
        <v>4.62</v>
      </c>
      <c r="R53" s="63">
        <v>4308.2</v>
      </c>
      <c r="S53" s="63">
        <v>2487</v>
      </c>
      <c r="T53" s="63">
        <v>6303.6</v>
      </c>
      <c r="U53" s="63">
        <v>2811.5</v>
      </c>
      <c r="V53" s="66">
        <v>11602.2</v>
      </c>
      <c r="W53" s="63">
        <v>36705.1</v>
      </c>
      <c r="X53" s="63">
        <v>2640.4</v>
      </c>
      <c r="Y53" s="63">
        <v>9977.7000000000007</v>
      </c>
      <c r="Z53" s="63">
        <v>367.8</v>
      </c>
      <c r="AA53" s="63">
        <v>9280</v>
      </c>
      <c r="AB53" s="63">
        <v>24.2</v>
      </c>
      <c r="AC53" s="66">
        <v>51989</v>
      </c>
      <c r="AD53" s="63">
        <v>5141.7</v>
      </c>
      <c r="AE53" s="63">
        <v>6460</v>
      </c>
      <c r="AF53" s="63">
        <v>2778.2</v>
      </c>
      <c r="AG53" s="63">
        <v>3339.5</v>
      </c>
      <c r="AH53" s="63">
        <v>609.4</v>
      </c>
      <c r="AI53" s="63">
        <v>14256.1</v>
      </c>
      <c r="AJ53" s="63">
        <v>5355</v>
      </c>
      <c r="AK53" s="63">
        <v>527.9</v>
      </c>
      <c r="AL53" s="63">
        <v>3911.6</v>
      </c>
      <c r="AM53" s="63">
        <v>206.6</v>
      </c>
      <c r="AN53" s="66">
        <v>86338.6</v>
      </c>
      <c r="AP53" s="16">
        <v>0.84</v>
      </c>
      <c r="AQ53" s="13">
        <v>5.04</v>
      </c>
      <c r="AR53" s="16">
        <v>1.44</v>
      </c>
      <c r="AS53" s="13">
        <v>11.4</v>
      </c>
      <c r="AT53" s="16">
        <v>1.8</v>
      </c>
      <c r="AU53" s="13">
        <v>16.2</v>
      </c>
      <c r="AV53" s="16"/>
      <c r="AW53" s="9">
        <v>18.84</v>
      </c>
    </row>
    <row r="54" spans="1:49" x14ac:dyDescent="0.25">
      <c r="A54" s="20">
        <v>40026</v>
      </c>
      <c r="B54" s="63">
        <v>40852.699610000003</v>
      </c>
      <c r="C54" s="63">
        <v>8220.5458739999995</v>
      </c>
      <c r="D54" s="63">
        <v>16692.06583</v>
      </c>
      <c r="E54" s="66">
        <v>5389.5310630000004</v>
      </c>
      <c r="F54" s="63">
        <v>71154.842369999998</v>
      </c>
      <c r="G54" s="16">
        <v>24.5737435113694</v>
      </c>
      <c r="H54" s="16"/>
      <c r="I54" s="13"/>
      <c r="J54" s="13"/>
      <c r="K54" s="16">
        <v>5.9873966986875997</v>
      </c>
      <c r="L54" s="16"/>
      <c r="M54" s="13"/>
      <c r="N54" s="16">
        <v>3.3949739058076802</v>
      </c>
      <c r="O54" s="16"/>
      <c r="P54" s="13"/>
      <c r="Q54" s="11">
        <v>4.5599999999999996</v>
      </c>
      <c r="R54" s="63">
        <v>4487.8999999999996</v>
      </c>
      <c r="S54" s="63">
        <v>2505.8000000000002</v>
      </c>
      <c r="T54" s="63">
        <v>6290.1</v>
      </c>
      <c r="U54" s="63">
        <v>2952.3</v>
      </c>
      <c r="V54" s="66">
        <v>11748.2</v>
      </c>
      <c r="W54" s="63">
        <v>36460</v>
      </c>
      <c r="X54" s="63">
        <v>2652.7</v>
      </c>
      <c r="Y54" s="63">
        <v>10236.6</v>
      </c>
      <c r="Z54" s="63">
        <v>365.5</v>
      </c>
      <c r="AA54" s="63">
        <v>9492.9</v>
      </c>
      <c r="AB54" s="63">
        <v>21.6</v>
      </c>
      <c r="AC54" s="66">
        <v>51948.5</v>
      </c>
      <c r="AD54" s="63">
        <v>5360.1</v>
      </c>
      <c r="AE54" s="63">
        <v>6128.7</v>
      </c>
      <c r="AF54" s="63">
        <v>2906.9</v>
      </c>
      <c r="AG54" s="63">
        <v>3309.1</v>
      </c>
      <c r="AH54" s="63">
        <v>614.29999999999995</v>
      </c>
      <c r="AI54" s="63">
        <v>14330.7</v>
      </c>
      <c r="AJ54" s="63">
        <v>5723.9</v>
      </c>
      <c r="AK54" s="63">
        <v>552.70000000000005</v>
      </c>
      <c r="AL54" s="63">
        <v>4174.6000000000004</v>
      </c>
      <c r="AM54" s="63">
        <v>200.9</v>
      </c>
      <c r="AN54" s="66">
        <v>86499.3</v>
      </c>
      <c r="AP54" s="16">
        <v>0.48</v>
      </c>
      <c r="AQ54" s="13">
        <v>4.2</v>
      </c>
      <c r="AR54" s="16">
        <v>0.72</v>
      </c>
      <c r="AS54" s="13">
        <v>10.56</v>
      </c>
      <c r="AT54" s="16">
        <v>1.44</v>
      </c>
      <c r="AU54" s="13">
        <v>9.48</v>
      </c>
      <c r="AV54" s="16">
        <v>4.68</v>
      </c>
      <c r="AW54" s="9">
        <v>14.76</v>
      </c>
    </row>
    <row r="55" spans="1:49" x14ac:dyDescent="0.25">
      <c r="A55" s="20">
        <v>40057</v>
      </c>
      <c r="B55" s="63">
        <v>41035.870439999999</v>
      </c>
      <c r="C55" s="63">
        <v>8242.0853229999993</v>
      </c>
      <c r="D55" s="63">
        <v>16810.688890000001</v>
      </c>
      <c r="E55" s="66">
        <v>5246.6051820000002</v>
      </c>
      <c r="F55" s="63">
        <v>71335.249840000004</v>
      </c>
      <c r="G55" s="16">
        <v>26.523264242632901</v>
      </c>
      <c r="H55" s="16"/>
      <c r="I55" s="13"/>
      <c r="J55" s="13"/>
      <c r="K55" s="16">
        <v>5.7749809206789102</v>
      </c>
      <c r="L55" s="16"/>
      <c r="M55" s="13"/>
      <c r="N55" s="16">
        <v>2.5450470118040398</v>
      </c>
      <c r="O55" s="16"/>
      <c r="P55" s="13"/>
      <c r="Q55" s="11">
        <v>4.49</v>
      </c>
      <c r="R55" s="63">
        <v>4558.8</v>
      </c>
      <c r="S55" s="63">
        <v>2612.6</v>
      </c>
      <c r="T55" s="63">
        <v>6470.7</v>
      </c>
      <c r="U55" s="63">
        <v>3214.1</v>
      </c>
      <c r="V55" s="66">
        <v>12297.4</v>
      </c>
      <c r="W55" s="63">
        <v>36281.5</v>
      </c>
      <c r="X55" s="63">
        <v>2663.4</v>
      </c>
      <c r="Y55" s="63">
        <v>9042</v>
      </c>
      <c r="Z55" s="63">
        <v>363.8</v>
      </c>
      <c r="AA55" s="63">
        <v>8393.2000000000007</v>
      </c>
      <c r="AB55" s="63">
        <v>21.5</v>
      </c>
      <c r="AC55" s="66">
        <v>52233.4</v>
      </c>
      <c r="AD55" s="63">
        <v>5369</v>
      </c>
      <c r="AE55" s="63">
        <v>6576.2</v>
      </c>
      <c r="AF55" s="63">
        <v>3040.4</v>
      </c>
      <c r="AG55" s="63">
        <v>3282.4</v>
      </c>
      <c r="AH55" s="63">
        <v>607</v>
      </c>
      <c r="AI55" s="63">
        <v>13900.9</v>
      </c>
      <c r="AJ55" s="63">
        <v>6234.5</v>
      </c>
      <c r="AK55" s="63">
        <v>580.9</v>
      </c>
      <c r="AL55" s="63">
        <v>4371.3</v>
      </c>
      <c r="AM55" s="63">
        <v>200.3</v>
      </c>
      <c r="AN55" s="66">
        <v>87253</v>
      </c>
      <c r="AP55" s="16">
        <v>0.6</v>
      </c>
      <c r="AQ55" s="13">
        <v>3.84</v>
      </c>
      <c r="AR55" s="16">
        <v>1.08</v>
      </c>
      <c r="AS55" s="13">
        <v>11.4</v>
      </c>
      <c r="AT55" s="16">
        <v>2.16</v>
      </c>
      <c r="AU55" s="13">
        <v>12.24</v>
      </c>
      <c r="AV55" s="16">
        <v>4.4400000000000004</v>
      </c>
      <c r="AW55" s="9">
        <v>17.399999999999999</v>
      </c>
    </row>
    <row r="56" spans="1:49" x14ac:dyDescent="0.25">
      <c r="A56" s="20">
        <v>40087</v>
      </c>
      <c r="B56" s="63">
        <v>41079.076719999997</v>
      </c>
      <c r="C56" s="63">
        <v>8300.7900079999999</v>
      </c>
      <c r="D56" s="63">
        <v>17052.11346</v>
      </c>
      <c r="E56" s="66">
        <v>5224.9779589999998</v>
      </c>
      <c r="F56" s="63">
        <v>71656.958150000006</v>
      </c>
      <c r="G56" s="16">
        <v>26.667814255904599</v>
      </c>
      <c r="H56" s="16"/>
      <c r="I56" s="13"/>
      <c r="J56" s="13"/>
      <c r="K56" s="16">
        <v>5.6134654537822497</v>
      </c>
      <c r="L56" s="16"/>
      <c r="M56" s="13"/>
      <c r="N56" s="16">
        <v>2.6609289121842599</v>
      </c>
      <c r="O56" s="16"/>
      <c r="P56" s="13"/>
      <c r="Q56" s="11">
        <v>4.3499999999999996</v>
      </c>
      <c r="R56" s="63">
        <v>4379.1000000000004</v>
      </c>
      <c r="S56" s="63">
        <v>2571.1999999999998</v>
      </c>
      <c r="T56" s="63">
        <v>6492.6</v>
      </c>
      <c r="U56" s="63">
        <v>3280.4</v>
      </c>
      <c r="V56" s="66">
        <v>12344.2</v>
      </c>
      <c r="W56" s="63">
        <v>35231.4</v>
      </c>
      <c r="X56" s="63">
        <v>2670.1</v>
      </c>
      <c r="Y56" s="63">
        <v>9653.9</v>
      </c>
      <c r="Z56" s="63">
        <v>358.3</v>
      </c>
      <c r="AA56" s="63">
        <v>8873.2999999999993</v>
      </c>
      <c r="AB56" s="63">
        <v>24.8</v>
      </c>
      <c r="AC56" s="66">
        <v>51359.7</v>
      </c>
      <c r="AD56" s="63">
        <v>5266</v>
      </c>
      <c r="AE56" s="63">
        <v>6458.5</v>
      </c>
      <c r="AF56" s="63">
        <v>3201.8</v>
      </c>
      <c r="AG56" s="63">
        <v>3182</v>
      </c>
      <c r="AH56" s="63">
        <v>591.6</v>
      </c>
      <c r="AI56" s="63">
        <v>13440.4</v>
      </c>
      <c r="AJ56" s="63">
        <v>6669.4</v>
      </c>
      <c r="AK56" s="63">
        <v>607.5</v>
      </c>
      <c r="AL56" s="63">
        <v>4552.1000000000004</v>
      </c>
      <c r="AM56" s="63">
        <v>192.7</v>
      </c>
      <c r="AN56" s="66">
        <v>86032.1</v>
      </c>
      <c r="AP56" s="16">
        <v>0.6</v>
      </c>
      <c r="AQ56" s="13">
        <v>3.72</v>
      </c>
      <c r="AR56" s="16">
        <v>1.2</v>
      </c>
      <c r="AS56" s="13">
        <v>11.64</v>
      </c>
      <c r="AT56" s="16">
        <v>2.52</v>
      </c>
      <c r="AU56" s="13">
        <v>11.88</v>
      </c>
      <c r="AV56" s="16">
        <v>5.04</v>
      </c>
      <c r="AW56" s="9">
        <v>16.559999999999999</v>
      </c>
    </row>
    <row r="57" spans="1:49" x14ac:dyDescent="0.25">
      <c r="A57" s="20">
        <v>40118</v>
      </c>
      <c r="B57" s="63">
        <v>40973.898269999998</v>
      </c>
      <c r="C57" s="63">
        <v>8346.1028900000001</v>
      </c>
      <c r="D57" s="63">
        <v>17292.09993</v>
      </c>
      <c r="E57" s="66">
        <v>4819.1139919999996</v>
      </c>
      <c r="F57" s="63">
        <v>71431.215079999994</v>
      </c>
      <c r="G57" s="16">
        <v>27.258339937912599</v>
      </c>
      <c r="H57" s="16"/>
      <c r="I57" s="13"/>
      <c r="J57" s="13"/>
      <c r="K57" s="16">
        <v>5.2475719388473099</v>
      </c>
      <c r="L57" s="16"/>
      <c r="M57" s="13"/>
      <c r="N57" s="16">
        <v>2.5465993614059901</v>
      </c>
      <c r="O57" s="16"/>
      <c r="P57" s="13"/>
      <c r="Q57" s="11">
        <v>4.28</v>
      </c>
      <c r="R57" s="63">
        <v>4558.8999999999996</v>
      </c>
      <c r="S57" s="63">
        <v>2585.4</v>
      </c>
      <c r="T57" s="63">
        <v>6575.7</v>
      </c>
      <c r="U57" s="63">
        <v>3161.3</v>
      </c>
      <c r="V57" s="66">
        <v>12322.4</v>
      </c>
      <c r="W57" s="63">
        <v>35176.800000000003</v>
      </c>
      <c r="X57" s="63">
        <v>2643.8</v>
      </c>
      <c r="Y57" s="63">
        <v>9434.2999999999993</v>
      </c>
      <c r="Z57" s="63">
        <v>347.8</v>
      </c>
      <c r="AA57" s="63">
        <v>8629</v>
      </c>
      <c r="AB57" s="63">
        <v>23.9</v>
      </c>
      <c r="AC57" s="66">
        <v>51272.2</v>
      </c>
      <c r="AD57" s="63">
        <v>5365.9</v>
      </c>
      <c r="AE57" s="63">
        <v>6421.3</v>
      </c>
      <c r="AF57" s="63">
        <v>3396.7</v>
      </c>
      <c r="AG57" s="63">
        <v>2992.3</v>
      </c>
      <c r="AH57" s="63">
        <v>533.70000000000005</v>
      </c>
      <c r="AI57" s="63">
        <v>13640.6</v>
      </c>
      <c r="AJ57" s="63">
        <v>6644.4</v>
      </c>
      <c r="AK57" s="63">
        <v>615.5</v>
      </c>
      <c r="AL57" s="63">
        <v>4382.8</v>
      </c>
      <c r="AM57" s="63">
        <v>183.4</v>
      </c>
      <c r="AN57" s="66">
        <v>86316.4</v>
      </c>
      <c r="AP57" s="16">
        <v>0.6</v>
      </c>
      <c r="AQ57" s="13">
        <v>3.72</v>
      </c>
      <c r="AR57" s="16">
        <v>1.44</v>
      </c>
      <c r="AS57" s="13">
        <v>11.28</v>
      </c>
      <c r="AT57" s="16">
        <v>2.88</v>
      </c>
      <c r="AU57" s="13">
        <v>12.36</v>
      </c>
      <c r="AV57" s="16">
        <v>4.8</v>
      </c>
      <c r="AW57" s="9">
        <v>16.68</v>
      </c>
    </row>
    <row r="58" spans="1:49" x14ac:dyDescent="0.25">
      <c r="A58" s="20">
        <v>40148</v>
      </c>
      <c r="B58" s="63">
        <v>42490.429150000004</v>
      </c>
      <c r="C58" s="63">
        <v>8424.0880130000005</v>
      </c>
      <c r="D58" s="63">
        <v>17435.79351</v>
      </c>
      <c r="E58" s="66">
        <v>4624.0355730000001</v>
      </c>
      <c r="F58" s="63">
        <v>72974.346250000002</v>
      </c>
      <c r="G58" s="16">
        <v>26.556523975162101</v>
      </c>
      <c r="H58" s="16"/>
      <c r="I58" s="13"/>
      <c r="J58" s="13"/>
      <c r="K58" s="16">
        <v>4.7397666361242097</v>
      </c>
      <c r="L58" s="16"/>
      <c r="M58" s="13"/>
      <c r="N58" s="16">
        <v>2.2207973644244801</v>
      </c>
      <c r="O58" s="16"/>
      <c r="P58" s="13"/>
      <c r="Q58" s="11">
        <v>4.5414325420879997</v>
      </c>
      <c r="R58" s="63">
        <v>4735.2</v>
      </c>
      <c r="S58" s="63">
        <v>2754.5</v>
      </c>
      <c r="T58" s="63">
        <v>7257.6</v>
      </c>
      <c r="U58" s="63">
        <v>3267</v>
      </c>
      <c r="V58" s="66">
        <v>13279.1</v>
      </c>
      <c r="W58" s="63">
        <v>34751.300000000003</v>
      </c>
      <c r="X58" s="63">
        <v>2628</v>
      </c>
      <c r="Y58" s="63">
        <v>9448.2000000000007</v>
      </c>
      <c r="Z58" s="63">
        <v>346.3</v>
      </c>
      <c r="AA58" s="63">
        <v>8712.9</v>
      </c>
      <c r="AB58" s="63">
        <v>24</v>
      </c>
      <c r="AC58" s="66">
        <v>51716</v>
      </c>
      <c r="AD58" s="63">
        <v>5387.9</v>
      </c>
      <c r="AE58" s="63">
        <v>6214.4</v>
      </c>
      <c r="AF58" s="63">
        <v>3451.2</v>
      </c>
      <c r="AG58" s="63">
        <v>2965.1</v>
      </c>
      <c r="AH58" s="63">
        <v>496.9</v>
      </c>
      <c r="AI58" s="63">
        <v>13853.4</v>
      </c>
      <c r="AJ58" s="63">
        <v>6548.9</v>
      </c>
      <c r="AK58" s="63">
        <v>624.20000000000005</v>
      </c>
      <c r="AL58" s="63">
        <v>4071.8</v>
      </c>
      <c r="AM58" s="63">
        <v>180</v>
      </c>
      <c r="AN58" s="66">
        <v>87006.1</v>
      </c>
      <c r="AP58" s="16">
        <v>0.72</v>
      </c>
      <c r="AQ58" s="13">
        <v>3.48</v>
      </c>
      <c r="AR58" s="16">
        <v>1.44</v>
      </c>
      <c r="AS58" s="13">
        <v>9.84</v>
      </c>
      <c r="AT58" s="16">
        <v>2.52</v>
      </c>
      <c r="AU58" s="13">
        <v>7.68</v>
      </c>
      <c r="AV58" s="16">
        <v>4.68</v>
      </c>
      <c r="AW58" s="9">
        <v>14.76</v>
      </c>
    </row>
    <row r="59" spans="1:49" x14ac:dyDescent="0.25">
      <c r="A59" s="21">
        <v>40179</v>
      </c>
      <c r="B59" s="63">
        <v>42328.998619999998</v>
      </c>
      <c r="C59" s="63">
        <v>8459.6485799999991</v>
      </c>
      <c r="D59" s="63">
        <v>17483.62977</v>
      </c>
      <c r="E59" s="66">
        <v>5245.5865700000004</v>
      </c>
      <c r="F59" s="63">
        <v>73517.863549999995</v>
      </c>
      <c r="G59" s="16">
        <v>30.353914964528101</v>
      </c>
      <c r="H59" s="16"/>
      <c r="I59" s="13"/>
      <c r="J59" s="13"/>
      <c r="K59" s="16">
        <v>7.0406248867057499</v>
      </c>
      <c r="L59" s="16"/>
      <c r="M59" s="13"/>
      <c r="N59" s="16">
        <v>1.83706570409307</v>
      </c>
      <c r="O59" s="16"/>
      <c r="P59" s="13"/>
      <c r="Q59" s="11">
        <v>4.5838309984722203</v>
      </c>
      <c r="R59" s="63">
        <v>4802.8999999999996</v>
      </c>
      <c r="S59" s="63">
        <v>2744.3</v>
      </c>
      <c r="T59" s="63">
        <v>7443.5</v>
      </c>
      <c r="U59" s="63">
        <v>3592.8</v>
      </c>
      <c r="V59" s="66">
        <v>13780.7</v>
      </c>
      <c r="W59" s="63">
        <v>35378.800000000003</v>
      </c>
      <c r="X59" s="63">
        <v>2656.8</v>
      </c>
      <c r="Y59" s="63">
        <v>9729.9</v>
      </c>
      <c r="Z59" s="63">
        <v>351.9</v>
      </c>
      <c r="AA59" s="63">
        <v>8973</v>
      </c>
      <c r="AB59" s="63">
        <v>25</v>
      </c>
      <c r="AC59" s="66">
        <v>52900.2</v>
      </c>
      <c r="AD59" s="63">
        <v>5513.4</v>
      </c>
      <c r="AE59" s="63">
        <v>5823.5</v>
      </c>
      <c r="AF59" s="63">
        <v>3528.4</v>
      </c>
      <c r="AG59" s="63">
        <v>2818.5</v>
      </c>
      <c r="AH59" s="63">
        <v>495.1</v>
      </c>
      <c r="AI59" s="63">
        <v>13930.3</v>
      </c>
      <c r="AJ59" s="63">
        <v>6640.9</v>
      </c>
      <c r="AK59" s="63">
        <v>635.4</v>
      </c>
      <c r="AL59" s="63">
        <v>4138.8999999999996</v>
      </c>
      <c r="AM59" s="63">
        <v>218.4</v>
      </c>
      <c r="AN59" s="66">
        <v>87928.3</v>
      </c>
      <c r="AP59" s="16">
        <v>0.6</v>
      </c>
      <c r="AQ59" s="13">
        <v>3.96</v>
      </c>
      <c r="AR59" s="16">
        <v>1.2</v>
      </c>
      <c r="AS59" s="13">
        <v>11.88</v>
      </c>
      <c r="AT59" s="16">
        <v>2.2799999999999998</v>
      </c>
      <c r="AU59" s="13">
        <v>13.32</v>
      </c>
      <c r="AV59" s="16">
        <v>5.04</v>
      </c>
      <c r="AW59" s="9">
        <v>20.28</v>
      </c>
    </row>
    <row r="60" spans="1:49" x14ac:dyDescent="0.25">
      <c r="A60" s="20">
        <v>40210</v>
      </c>
      <c r="B60" s="63">
        <v>42565.735970000002</v>
      </c>
      <c r="C60" s="63">
        <v>8474.4710610000002</v>
      </c>
      <c r="D60" s="63">
        <v>17597.781790000001</v>
      </c>
      <c r="E60" s="66">
        <v>5118.1807150000004</v>
      </c>
      <c r="F60" s="63">
        <v>73756.169540000003</v>
      </c>
      <c r="G60" s="16">
        <v>29.5461259997262</v>
      </c>
      <c r="H60" s="16"/>
      <c r="I60" s="13"/>
      <c r="J60" s="13"/>
      <c r="K60" s="16">
        <v>5.6279494904808596</v>
      </c>
      <c r="L60" s="16"/>
      <c r="M60" s="13"/>
      <c r="N60" s="16">
        <v>1.9782439184533001</v>
      </c>
      <c r="O60" s="16"/>
      <c r="P60" s="13"/>
      <c r="Q60" s="11">
        <v>4.6029839655247002</v>
      </c>
      <c r="R60" s="63">
        <v>4952.2</v>
      </c>
      <c r="S60" s="63">
        <v>2801.8</v>
      </c>
      <c r="T60" s="63">
        <v>7361.1</v>
      </c>
      <c r="U60" s="63">
        <v>3713.2</v>
      </c>
      <c r="V60" s="66">
        <v>13876</v>
      </c>
      <c r="W60" s="63">
        <v>35333</v>
      </c>
      <c r="X60" s="63">
        <v>2634.1</v>
      </c>
      <c r="Y60" s="63">
        <v>8937.2000000000007</v>
      </c>
      <c r="Z60" s="63">
        <v>358.3</v>
      </c>
      <c r="AA60" s="63">
        <v>8217.1</v>
      </c>
      <c r="AB60" s="63">
        <v>25.2</v>
      </c>
      <c r="AC60" s="66">
        <v>52896.2</v>
      </c>
      <c r="AD60" s="63">
        <v>5581.3</v>
      </c>
      <c r="AE60" s="63">
        <v>6024.2</v>
      </c>
      <c r="AF60" s="63">
        <v>3639.8</v>
      </c>
      <c r="AG60" s="63">
        <v>2773.5</v>
      </c>
      <c r="AH60" s="63">
        <v>477.8</v>
      </c>
      <c r="AI60" s="63">
        <v>13893.7</v>
      </c>
      <c r="AJ60" s="63">
        <v>6848.9</v>
      </c>
      <c r="AK60" s="63">
        <v>639.29999999999995</v>
      </c>
      <c r="AL60" s="63">
        <v>4291.7</v>
      </c>
      <c r="AM60" s="63">
        <v>219.3</v>
      </c>
      <c r="AN60" s="66">
        <v>88263.7</v>
      </c>
      <c r="AP60" s="16">
        <v>0.6</v>
      </c>
      <c r="AQ60" s="13">
        <v>4.08</v>
      </c>
      <c r="AR60" s="16">
        <v>1.56</v>
      </c>
      <c r="AS60" s="13">
        <v>13.8</v>
      </c>
      <c r="AT60" s="16">
        <v>2.88</v>
      </c>
      <c r="AU60" s="13">
        <v>17.64</v>
      </c>
      <c r="AV60" s="16">
        <v>4.8</v>
      </c>
      <c r="AW60" s="9">
        <v>19.079999999999998</v>
      </c>
    </row>
    <row r="61" spans="1:49" x14ac:dyDescent="0.25">
      <c r="A61" s="20">
        <v>40238</v>
      </c>
      <c r="B61" s="63">
        <v>42411.281490000001</v>
      </c>
      <c r="C61" s="63">
        <v>8531.4343680000002</v>
      </c>
      <c r="D61" s="63">
        <v>17711.91058</v>
      </c>
      <c r="E61" s="66">
        <v>5141.5987519999999</v>
      </c>
      <c r="F61" s="63">
        <v>73796.225200000001</v>
      </c>
      <c r="G61" s="16">
        <v>27.982459031962598</v>
      </c>
      <c r="H61" s="16"/>
      <c r="I61" s="13"/>
      <c r="J61" s="13"/>
      <c r="K61" s="16">
        <v>5.4203586919209599</v>
      </c>
      <c r="L61" s="16"/>
      <c r="M61" s="13"/>
      <c r="N61" s="16">
        <v>2.2012315029075702</v>
      </c>
      <c r="O61" s="16"/>
      <c r="P61" s="13"/>
      <c r="Q61" s="11">
        <v>4.2755855149842201</v>
      </c>
      <c r="R61" s="63">
        <v>5066</v>
      </c>
      <c r="S61" s="63">
        <v>2869.8</v>
      </c>
      <c r="T61" s="63">
        <v>7629.4</v>
      </c>
      <c r="U61" s="63">
        <v>3705.5</v>
      </c>
      <c r="V61" s="66">
        <v>14204.7</v>
      </c>
      <c r="W61" s="63">
        <v>35235.300000000003</v>
      </c>
      <c r="X61" s="63">
        <v>2654.9</v>
      </c>
      <c r="Y61" s="63">
        <v>9111.7000000000007</v>
      </c>
      <c r="Z61" s="63">
        <v>363.7</v>
      </c>
      <c r="AA61" s="63">
        <v>8195.2000000000007</v>
      </c>
      <c r="AB61" s="63">
        <v>22.5</v>
      </c>
      <c r="AC61" s="66">
        <v>53352.6</v>
      </c>
      <c r="AD61" s="63">
        <v>5580.5</v>
      </c>
      <c r="AE61" s="63">
        <v>6253.2</v>
      </c>
      <c r="AF61" s="63">
        <v>3908.2</v>
      </c>
      <c r="AG61" s="63">
        <v>2940</v>
      </c>
      <c r="AH61" s="63">
        <v>465.5</v>
      </c>
      <c r="AI61" s="63">
        <v>13899.1</v>
      </c>
      <c r="AJ61" s="63">
        <v>7295</v>
      </c>
      <c r="AK61" s="63">
        <v>656.9</v>
      </c>
      <c r="AL61" s="63">
        <v>4671.3</v>
      </c>
      <c r="AM61" s="63">
        <v>222.4</v>
      </c>
      <c r="AN61" s="66">
        <v>89457.4</v>
      </c>
      <c r="AP61" s="16">
        <v>0.6</v>
      </c>
      <c r="AQ61" s="13">
        <v>3.96</v>
      </c>
      <c r="AR61" s="16">
        <v>1.32</v>
      </c>
      <c r="AS61" s="13">
        <v>11.52</v>
      </c>
      <c r="AT61" s="16">
        <v>2.52</v>
      </c>
      <c r="AU61" s="13">
        <v>13.92</v>
      </c>
      <c r="AV61" s="16">
        <v>5.64</v>
      </c>
      <c r="AW61" s="9">
        <v>15.24</v>
      </c>
    </row>
    <row r="62" spans="1:49" x14ac:dyDescent="0.25">
      <c r="A62" s="20">
        <v>40269</v>
      </c>
      <c r="B62" s="63">
        <v>42721.574890000004</v>
      </c>
      <c r="C62" s="63">
        <v>8650.1208869999991</v>
      </c>
      <c r="D62" s="63">
        <v>17821.452270000002</v>
      </c>
      <c r="E62" s="66">
        <v>5346.3853410000002</v>
      </c>
      <c r="F62" s="63">
        <v>74539.533389999997</v>
      </c>
      <c r="G62" s="16">
        <v>27.308355461376799</v>
      </c>
      <c r="H62" s="16"/>
      <c r="I62" s="13"/>
      <c r="J62" s="13"/>
      <c r="K62" s="16">
        <v>5.4443365264185601</v>
      </c>
      <c r="L62" s="16"/>
      <c r="M62" s="13"/>
      <c r="N62" s="16">
        <v>1.82082148908182</v>
      </c>
      <c r="O62" s="16"/>
      <c r="P62" s="13"/>
      <c r="Q62" s="11">
        <v>4.1275277843385396</v>
      </c>
      <c r="R62" s="63">
        <v>4965.6000000000004</v>
      </c>
      <c r="S62" s="63">
        <v>2918.6</v>
      </c>
      <c r="T62" s="63">
        <v>7687.8</v>
      </c>
      <c r="U62" s="63">
        <v>3727.4</v>
      </c>
      <c r="V62" s="66">
        <v>14333.8</v>
      </c>
      <c r="W62" s="63">
        <v>35446.400000000001</v>
      </c>
      <c r="X62" s="63">
        <v>2726.8</v>
      </c>
      <c r="Y62" s="63">
        <v>10228.299999999999</v>
      </c>
      <c r="Z62" s="63">
        <v>378.7</v>
      </c>
      <c r="AA62" s="63">
        <v>9122</v>
      </c>
      <c r="AB62" s="63">
        <v>21</v>
      </c>
      <c r="AC62" s="66">
        <v>53971</v>
      </c>
      <c r="AD62" s="63">
        <v>5716.3</v>
      </c>
      <c r="AE62" s="63">
        <v>6582.8</v>
      </c>
      <c r="AF62" s="63">
        <v>4137.5</v>
      </c>
      <c r="AG62" s="63">
        <v>2734</v>
      </c>
      <c r="AH62" s="63">
        <v>468.9</v>
      </c>
      <c r="AI62" s="63">
        <v>13936</v>
      </c>
      <c r="AJ62" s="63">
        <v>7771.4</v>
      </c>
      <c r="AK62" s="63">
        <v>680.1</v>
      </c>
      <c r="AL62" s="63">
        <v>5179.6000000000004</v>
      </c>
      <c r="AM62" s="63">
        <v>225</v>
      </c>
      <c r="AN62" s="66">
        <v>90593.3</v>
      </c>
      <c r="AP62" s="16">
        <v>0.6</v>
      </c>
      <c r="AQ62" s="13">
        <v>3.72</v>
      </c>
      <c r="AR62" s="16">
        <v>1.2</v>
      </c>
      <c r="AS62" s="13">
        <v>11.28</v>
      </c>
      <c r="AT62" s="16">
        <v>2.88</v>
      </c>
      <c r="AU62" s="13">
        <v>12.12</v>
      </c>
      <c r="AV62" s="16">
        <v>6.24</v>
      </c>
      <c r="AW62" s="9">
        <v>17.52</v>
      </c>
    </row>
    <row r="63" spans="1:49" x14ac:dyDescent="0.25">
      <c r="A63" s="20">
        <v>40299</v>
      </c>
      <c r="B63" s="63">
        <v>43016.769970000001</v>
      </c>
      <c r="C63" s="63">
        <v>8664.3178829999997</v>
      </c>
      <c r="D63" s="63">
        <v>18041.266930000002</v>
      </c>
      <c r="E63" s="66">
        <v>5634.6523989999996</v>
      </c>
      <c r="F63" s="63">
        <v>75357.007180000001</v>
      </c>
      <c r="G63" s="16">
        <v>27.3045490031868</v>
      </c>
      <c r="H63" s="16"/>
      <c r="I63" s="13"/>
      <c r="J63" s="13"/>
      <c r="K63" s="16">
        <v>5.1043360239322801</v>
      </c>
      <c r="L63" s="16"/>
      <c r="M63" s="13"/>
      <c r="N63" s="16">
        <v>2.3431927319747898</v>
      </c>
      <c r="O63" s="16"/>
      <c r="P63" s="13"/>
      <c r="Q63" s="11">
        <v>4.18098759676288</v>
      </c>
      <c r="R63" s="63">
        <v>5140.5</v>
      </c>
      <c r="S63" s="63">
        <v>2982.1</v>
      </c>
      <c r="T63" s="63">
        <v>7971.9</v>
      </c>
      <c r="U63" s="63">
        <v>4072.7</v>
      </c>
      <c r="V63" s="66">
        <v>15026.6</v>
      </c>
      <c r="W63" s="63">
        <v>35833.699999999997</v>
      </c>
      <c r="X63" s="63">
        <v>2738.3</v>
      </c>
      <c r="Y63" s="63">
        <v>10010.700000000001</v>
      </c>
      <c r="Z63" s="63">
        <v>397.4</v>
      </c>
      <c r="AA63" s="63">
        <v>9143</v>
      </c>
      <c r="AB63" s="63">
        <v>22.6</v>
      </c>
      <c r="AC63" s="66">
        <v>54841.1</v>
      </c>
      <c r="AD63" s="63">
        <v>5942</v>
      </c>
      <c r="AE63" s="63">
        <v>5973.6</v>
      </c>
      <c r="AF63" s="63">
        <v>4394</v>
      </c>
      <c r="AG63" s="63">
        <v>2760.5</v>
      </c>
      <c r="AH63" s="63">
        <v>465.6</v>
      </c>
      <c r="AI63" s="63">
        <v>14023.2</v>
      </c>
      <c r="AJ63" s="63">
        <v>7915.7</v>
      </c>
      <c r="AK63" s="63">
        <v>678.3</v>
      </c>
      <c r="AL63" s="63">
        <v>5058.8</v>
      </c>
      <c r="AM63" s="63">
        <v>230.5</v>
      </c>
      <c r="AN63" s="66">
        <v>91704.6</v>
      </c>
      <c r="AP63" s="16">
        <v>0.72</v>
      </c>
      <c r="AQ63" s="13">
        <v>3.84</v>
      </c>
      <c r="AR63" s="16">
        <v>1.8</v>
      </c>
      <c r="AS63" s="13">
        <v>12.48</v>
      </c>
      <c r="AT63" s="16">
        <v>3.84</v>
      </c>
      <c r="AU63" s="13">
        <v>10.199999999999999</v>
      </c>
      <c r="AV63" s="16">
        <v>6</v>
      </c>
      <c r="AW63" s="9">
        <v>15.12</v>
      </c>
    </row>
    <row r="64" spans="1:49" x14ac:dyDescent="0.25">
      <c r="A64" s="20">
        <v>40330</v>
      </c>
      <c r="B64" s="63">
        <v>43297.584199999998</v>
      </c>
      <c r="C64" s="63">
        <v>8717.9658189999991</v>
      </c>
      <c r="D64" s="63">
        <v>18296.444370000001</v>
      </c>
      <c r="E64" s="66">
        <v>5852.4450059999999</v>
      </c>
      <c r="F64" s="63">
        <v>76164.43939</v>
      </c>
      <c r="G64" s="16">
        <v>27.305817463765901</v>
      </c>
      <c r="H64" s="16"/>
      <c r="I64" s="13"/>
      <c r="J64" s="13"/>
      <c r="K64" s="16">
        <v>5.2645016387231296</v>
      </c>
      <c r="L64" s="16"/>
      <c r="M64" s="13"/>
      <c r="N64" s="16">
        <v>2.1711366096890399</v>
      </c>
      <c r="O64" s="16"/>
      <c r="P64" s="13"/>
      <c r="Q64" s="11">
        <v>4.0648042155850499</v>
      </c>
      <c r="R64" s="63">
        <v>5258.3</v>
      </c>
      <c r="S64" s="63">
        <v>3009.4</v>
      </c>
      <c r="T64" s="63">
        <v>8098.3</v>
      </c>
      <c r="U64" s="63">
        <v>4214.7</v>
      </c>
      <c r="V64" s="66">
        <v>15322.4</v>
      </c>
      <c r="W64" s="63">
        <v>35769.599999999999</v>
      </c>
      <c r="X64" s="63">
        <v>2798.4</v>
      </c>
      <c r="Y64" s="63">
        <v>8713.5</v>
      </c>
      <c r="Z64" s="63">
        <v>407</v>
      </c>
      <c r="AA64" s="63">
        <v>8152.6</v>
      </c>
      <c r="AB64" s="63">
        <v>22.9</v>
      </c>
      <c r="AC64" s="66">
        <v>54835.4</v>
      </c>
      <c r="AD64" s="63">
        <v>6170</v>
      </c>
      <c r="AE64" s="63">
        <v>5144.3</v>
      </c>
      <c r="AF64" s="63">
        <v>4613.5</v>
      </c>
      <c r="AG64" s="63">
        <v>2870.4</v>
      </c>
      <c r="AH64" s="63">
        <v>457</v>
      </c>
      <c r="AI64" s="63">
        <v>14141.4</v>
      </c>
      <c r="AJ64" s="63">
        <v>7964.7</v>
      </c>
      <c r="AK64" s="63">
        <v>677.6</v>
      </c>
      <c r="AL64" s="63">
        <v>4616.6000000000004</v>
      </c>
      <c r="AM64" s="63">
        <v>233.2</v>
      </c>
      <c r="AN64" s="66">
        <v>92024.4</v>
      </c>
      <c r="AP64" s="16">
        <v>0.96</v>
      </c>
      <c r="AQ64" s="13">
        <v>3.6</v>
      </c>
      <c r="AR64" s="16">
        <v>2.16</v>
      </c>
      <c r="AS64" s="13">
        <v>10.44</v>
      </c>
      <c r="AT64" s="16">
        <v>3.96</v>
      </c>
      <c r="AU64" s="13">
        <v>13.56</v>
      </c>
      <c r="AV64" s="16">
        <v>5.28</v>
      </c>
      <c r="AW64" s="9">
        <v>16.079999999999998</v>
      </c>
    </row>
    <row r="65" spans="1:49" x14ac:dyDescent="0.25">
      <c r="A65" s="20">
        <v>40360</v>
      </c>
      <c r="B65" s="63">
        <v>42961.696479999999</v>
      </c>
      <c r="C65" s="63">
        <v>8799.3112560000009</v>
      </c>
      <c r="D65" s="63">
        <v>18435.648669999999</v>
      </c>
      <c r="E65" s="66">
        <v>5574.4509850000004</v>
      </c>
      <c r="F65" s="63">
        <v>75771.107390000005</v>
      </c>
      <c r="G65" s="16">
        <v>28.120906910575101</v>
      </c>
      <c r="H65" s="16"/>
      <c r="I65" s="13"/>
      <c r="J65" s="13"/>
      <c r="K65" s="16">
        <v>5.8647111374861103</v>
      </c>
      <c r="L65" s="16"/>
      <c r="M65" s="13"/>
      <c r="N65" s="16">
        <v>2.04966951250272</v>
      </c>
      <c r="O65" s="16"/>
      <c r="P65" s="13"/>
      <c r="Q65" s="11">
        <v>4.0258767077034898</v>
      </c>
      <c r="R65" s="63">
        <v>5172.6000000000004</v>
      </c>
      <c r="S65" s="63">
        <v>3005.2</v>
      </c>
      <c r="T65" s="63">
        <v>7956.5</v>
      </c>
      <c r="U65" s="63">
        <v>4183.6000000000004</v>
      </c>
      <c r="V65" s="66">
        <v>15145.3</v>
      </c>
      <c r="W65" s="63">
        <v>35315</v>
      </c>
      <c r="X65" s="63">
        <v>2838.2</v>
      </c>
      <c r="Y65" s="63">
        <v>9277.2000000000007</v>
      </c>
      <c r="Z65" s="63">
        <v>405.8</v>
      </c>
      <c r="AA65" s="63">
        <v>8628.5</v>
      </c>
      <c r="AB65" s="63">
        <v>23.8</v>
      </c>
      <c r="AC65" s="66">
        <v>54329.3</v>
      </c>
      <c r="AD65" s="63">
        <v>6019.6</v>
      </c>
      <c r="AE65" s="63">
        <v>4632.7</v>
      </c>
      <c r="AF65" s="63">
        <v>4800.5</v>
      </c>
      <c r="AG65" s="63">
        <v>2778.6</v>
      </c>
      <c r="AH65" s="63">
        <v>411</v>
      </c>
      <c r="AI65" s="63">
        <v>14197.3</v>
      </c>
      <c r="AJ65" s="63">
        <v>8126.9</v>
      </c>
      <c r="AK65" s="63">
        <v>701.6</v>
      </c>
      <c r="AL65" s="63">
        <v>4952.2</v>
      </c>
      <c r="AM65" s="63">
        <v>229.6</v>
      </c>
      <c r="AN65" s="66">
        <v>90815.6</v>
      </c>
      <c r="AP65" s="16">
        <v>1.68</v>
      </c>
      <c r="AQ65" s="13">
        <v>3.96</v>
      </c>
      <c r="AR65" s="16">
        <v>2.64</v>
      </c>
      <c r="AS65" s="13">
        <v>12.12</v>
      </c>
      <c r="AT65" s="16">
        <v>4.5599999999999996</v>
      </c>
      <c r="AU65" s="13">
        <v>14.4</v>
      </c>
      <c r="AV65" s="16">
        <v>5.4</v>
      </c>
      <c r="AW65" s="9">
        <v>17.399999999999999</v>
      </c>
    </row>
    <row r="66" spans="1:49" x14ac:dyDescent="0.25">
      <c r="A66" s="20">
        <v>40391</v>
      </c>
      <c r="B66" s="63">
        <v>43165.96213</v>
      </c>
      <c r="C66" s="63">
        <v>8927.6817279999996</v>
      </c>
      <c r="D66" s="63">
        <v>18682.83754</v>
      </c>
      <c r="E66" s="66">
        <v>5506.3900679999997</v>
      </c>
      <c r="F66" s="63">
        <v>76282.871469999998</v>
      </c>
      <c r="G66" s="16">
        <v>27.5146327566252</v>
      </c>
      <c r="H66" s="16"/>
      <c r="I66" s="13"/>
      <c r="J66" s="13"/>
      <c r="K66" s="16">
        <v>6.9137059213616698</v>
      </c>
      <c r="L66" s="16"/>
      <c r="M66" s="13"/>
      <c r="N66" s="16">
        <v>2.1077787977831299</v>
      </c>
      <c r="O66" s="16"/>
      <c r="P66" s="13"/>
      <c r="Q66" s="11">
        <v>4.0647273420175303</v>
      </c>
      <c r="R66" s="63">
        <v>5211.8</v>
      </c>
      <c r="S66" s="63">
        <v>2950.8</v>
      </c>
      <c r="T66" s="63">
        <v>7878.1</v>
      </c>
      <c r="U66" s="63">
        <v>4296.7</v>
      </c>
      <c r="V66" s="66">
        <v>15125.6</v>
      </c>
      <c r="W66" s="63">
        <v>34421</v>
      </c>
      <c r="X66" s="63">
        <v>2831.9</v>
      </c>
      <c r="Y66" s="63">
        <v>8683</v>
      </c>
      <c r="Z66" s="63">
        <v>403.4</v>
      </c>
      <c r="AA66" s="63">
        <v>7991.7</v>
      </c>
      <c r="AB66" s="63">
        <v>22.9</v>
      </c>
      <c r="AC66" s="66">
        <v>53450.3</v>
      </c>
      <c r="AD66" s="63">
        <v>5958.8</v>
      </c>
      <c r="AE66" s="63">
        <v>4398.3999999999996</v>
      </c>
      <c r="AF66" s="63">
        <v>4880.3999999999996</v>
      </c>
      <c r="AG66" s="63">
        <v>2781.2</v>
      </c>
      <c r="AH66" s="63">
        <v>356.8</v>
      </c>
      <c r="AI66" s="63">
        <v>14245.6</v>
      </c>
      <c r="AJ66" s="63">
        <v>8407.2000000000007</v>
      </c>
      <c r="AK66" s="63">
        <v>714.9</v>
      </c>
      <c r="AL66" s="63">
        <v>5060.1000000000004</v>
      </c>
      <c r="AM66" s="63">
        <v>228.1</v>
      </c>
      <c r="AN66" s="66">
        <v>89905.3</v>
      </c>
      <c r="AP66" s="16">
        <v>2.64</v>
      </c>
      <c r="AQ66" s="13">
        <v>5.04</v>
      </c>
      <c r="AR66" s="16">
        <v>3.72</v>
      </c>
      <c r="AS66" s="13">
        <v>12.96</v>
      </c>
      <c r="AT66" s="16">
        <v>5.4</v>
      </c>
      <c r="AU66" s="13">
        <v>14.28</v>
      </c>
      <c r="AV66" s="16">
        <v>6.24</v>
      </c>
      <c r="AW66" s="9">
        <v>20.399999999999999</v>
      </c>
    </row>
    <row r="67" spans="1:49" x14ac:dyDescent="0.25">
      <c r="A67" s="20">
        <v>40422</v>
      </c>
      <c r="B67" s="63">
        <v>43483.005859999997</v>
      </c>
      <c r="C67" s="63">
        <v>9004.5757780000004</v>
      </c>
      <c r="D67" s="63">
        <v>18850.864939999999</v>
      </c>
      <c r="E67" s="66">
        <v>5320.7401879999998</v>
      </c>
      <c r="F67" s="63">
        <v>76659.18677</v>
      </c>
      <c r="G67" s="16">
        <v>28.002971261041601</v>
      </c>
      <c r="H67" s="16"/>
      <c r="I67" s="13"/>
      <c r="J67" s="13"/>
      <c r="K67" s="16">
        <v>6.8686859812019003</v>
      </c>
      <c r="L67" s="16"/>
      <c r="M67" s="13"/>
      <c r="N67" s="16">
        <v>1.95942499863764</v>
      </c>
      <c r="O67" s="16"/>
      <c r="P67" s="13"/>
      <c r="Q67" s="11">
        <v>4.0002791868918797</v>
      </c>
      <c r="R67" s="63">
        <v>5266.2</v>
      </c>
      <c r="S67" s="63">
        <v>3056.3</v>
      </c>
      <c r="T67" s="63">
        <v>7790</v>
      </c>
      <c r="U67" s="63">
        <v>4802.5</v>
      </c>
      <c r="V67" s="66">
        <v>15648.8</v>
      </c>
      <c r="W67" s="63">
        <v>34594.199999999997</v>
      </c>
      <c r="X67" s="63">
        <v>2869.5</v>
      </c>
      <c r="Y67" s="63">
        <v>7354.6</v>
      </c>
      <c r="Z67" s="63">
        <v>404.1</v>
      </c>
      <c r="AA67" s="63">
        <v>6787.8</v>
      </c>
      <c r="AB67" s="63">
        <v>21.9</v>
      </c>
      <c r="AC67" s="66">
        <v>54061.5</v>
      </c>
      <c r="AD67" s="63">
        <v>6293.5</v>
      </c>
      <c r="AE67" s="63">
        <v>4471.1000000000004</v>
      </c>
      <c r="AF67" s="63">
        <v>5042</v>
      </c>
      <c r="AG67" s="63">
        <v>2817</v>
      </c>
      <c r="AH67" s="63">
        <v>342.7</v>
      </c>
      <c r="AI67" s="63">
        <v>14343.3</v>
      </c>
      <c r="AJ67" s="63">
        <v>8619.4</v>
      </c>
      <c r="AK67" s="63">
        <v>728.6</v>
      </c>
      <c r="AL67" s="63">
        <v>4535.8999999999996</v>
      </c>
      <c r="AM67" s="63">
        <v>227.1</v>
      </c>
      <c r="AN67" s="66">
        <v>91956.2</v>
      </c>
      <c r="AP67" s="16">
        <v>3</v>
      </c>
      <c r="AQ67" s="13">
        <v>5.76</v>
      </c>
      <c r="AR67" s="16">
        <v>4.08</v>
      </c>
      <c r="AS67" s="13">
        <v>11.28</v>
      </c>
      <c r="AT67" s="16">
        <v>5.52</v>
      </c>
      <c r="AU67" s="13">
        <v>12.36</v>
      </c>
      <c r="AV67" s="16">
        <v>6.36</v>
      </c>
      <c r="AW67" s="9">
        <v>15.84</v>
      </c>
    </row>
    <row r="68" spans="1:49" x14ac:dyDescent="0.25">
      <c r="A68" s="20">
        <v>40452</v>
      </c>
      <c r="B68" s="63">
        <v>43988.90595</v>
      </c>
      <c r="C68" s="63">
        <v>9116.5287540000008</v>
      </c>
      <c r="D68" s="63">
        <v>19068.308280000001</v>
      </c>
      <c r="E68" s="66">
        <v>5707.5921079999998</v>
      </c>
      <c r="F68" s="63">
        <v>77881.335089999993</v>
      </c>
      <c r="G68" s="16">
        <v>27.252425282524701</v>
      </c>
      <c r="H68" s="16"/>
      <c r="I68" s="13"/>
      <c r="J68" s="13"/>
      <c r="K68" s="16">
        <v>7.1399747697498004</v>
      </c>
      <c r="L68" s="16"/>
      <c r="M68" s="13"/>
      <c r="N68" s="16">
        <v>1.7650550466581301</v>
      </c>
      <c r="O68" s="16"/>
      <c r="P68" s="13"/>
      <c r="Q68" s="11">
        <v>4.1404423827680903</v>
      </c>
      <c r="R68" s="63">
        <v>5293.4</v>
      </c>
      <c r="S68" s="63">
        <v>3025.5</v>
      </c>
      <c r="T68" s="63">
        <v>7809.4</v>
      </c>
      <c r="U68" s="63">
        <v>4614.1000000000004</v>
      </c>
      <c r="V68" s="66">
        <v>15449</v>
      </c>
      <c r="W68" s="63">
        <v>35056</v>
      </c>
      <c r="X68" s="63">
        <v>2849.5</v>
      </c>
      <c r="Y68" s="63">
        <v>8166.7</v>
      </c>
      <c r="Z68" s="63">
        <v>400.9</v>
      </c>
      <c r="AA68" s="63">
        <v>7487.8</v>
      </c>
      <c r="AB68" s="63">
        <v>21.8</v>
      </c>
      <c r="AC68" s="66">
        <v>54412.3</v>
      </c>
      <c r="AD68" s="63">
        <v>6754.4</v>
      </c>
      <c r="AE68" s="63">
        <v>4500.3999999999996</v>
      </c>
      <c r="AF68" s="63">
        <v>5267.3</v>
      </c>
      <c r="AG68" s="63">
        <v>2697.6</v>
      </c>
      <c r="AH68" s="63">
        <v>335</v>
      </c>
      <c r="AI68" s="63">
        <v>14370</v>
      </c>
      <c r="AJ68" s="63">
        <v>8659.2999999999993</v>
      </c>
      <c r="AK68" s="63">
        <v>753.2</v>
      </c>
      <c r="AL68" s="63">
        <v>4343.3</v>
      </c>
      <c r="AM68" s="63">
        <v>223.8</v>
      </c>
      <c r="AN68" s="66">
        <v>93182.5</v>
      </c>
      <c r="AP68" s="16">
        <v>3.24</v>
      </c>
      <c r="AQ68" s="13">
        <v>5.76</v>
      </c>
      <c r="AR68" s="16">
        <v>4.32</v>
      </c>
      <c r="AS68" s="13">
        <v>11.16</v>
      </c>
      <c r="AT68" s="16">
        <v>5.4</v>
      </c>
      <c r="AU68" s="13">
        <v>15.84</v>
      </c>
      <c r="AV68" s="16">
        <v>4.68</v>
      </c>
      <c r="AW68" s="9">
        <v>16.079999999999998</v>
      </c>
    </row>
    <row r="69" spans="1:49" x14ac:dyDescent="0.25">
      <c r="A69" s="20">
        <v>40483</v>
      </c>
      <c r="B69" s="63">
        <v>44217.75877</v>
      </c>
      <c r="C69" s="63">
        <v>9262.8262649999997</v>
      </c>
      <c r="D69" s="63">
        <v>19244.201130000001</v>
      </c>
      <c r="E69" s="66">
        <v>5824.2347289999998</v>
      </c>
      <c r="F69" s="63">
        <v>78549.02089</v>
      </c>
      <c r="G69" s="16">
        <v>27.341910117002001</v>
      </c>
      <c r="H69" s="16"/>
      <c r="I69" s="13"/>
      <c r="J69" s="13"/>
      <c r="K69" s="16">
        <v>7.1872391337535504</v>
      </c>
      <c r="L69" s="16"/>
      <c r="M69" s="13"/>
      <c r="N69" s="16">
        <v>1.8657389296077</v>
      </c>
      <c r="O69" s="16"/>
      <c r="P69" s="13"/>
      <c r="Q69" s="11">
        <v>4.3502802608229301</v>
      </c>
      <c r="R69" s="63">
        <v>5330.5</v>
      </c>
      <c r="S69" s="63">
        <v>3035.3</v>
      </c>
      <c r="T69" s="63">
        <v>7941.6</v>
      </c>
      <c r="U69" s="63">
        <v>4371.3</v>
      </c>
      <c r="V69" s="66">
        <v>15348.1</v>
      </c>
      <c r="W69" s="63">
        <v>35625.9</v>
      </c>
      <c r="X69" s="63">
        <v>2861.7</v>
      </c>
      <c r="Y69" s="63">
        <v>8195.6</v>
      </c>
      <c r="Z69" s="63">
        <v>400</v>
      </c>
      <c r="AA69" s="63">
        <v>7605.3</v>
      </c>
      <c r="AB69" s="63">
        <v>22.9</v>
      </c>
      <c r="AC69" s="66">
        <v>54803</v>
      </c>
      <c r="AD69" s="63">
        <v>6943.4</v>
      </c>
      <c r="AE69" s="63">
        <v>4609.8</v>
      </c>
      <c r="AF69" s="63">
        <v>5680.4</v>
      </c>
      <c r="AG69" s="63">
        <v>2668.5</v>
      </c>
      <c r="AH69" s="63">
        <v>338.9</v>
      </c>
      <c r="AI69" s="63">
        <v>14413.2</v>
      </c>
      <c r="AJ69" s="63">
        <v>8700.5</v>
      </c>
      <c r="AK69" s="63">
        <v>766.5</v>
      </c>
      <c r="AL69" s="63">
        <v>4126.1000000000004</v>
      </c>
      <c r="AM69" s="63">
        <v>229.9</v>
      </c>
      <c r="AN69" s="66">
        <v>94568.2</v>
      </c>
      <c r="AP69" s="16">
        <v>3.36</v>
      </c>
      <c r="AQ69" s="13">
        <v>5.76</v>
      </c>
      <c r="AR69" s="16">
        <v>4.2</v>
      </c>
      <c r="AS69" s="13">
        <v>11.16</v>
      </c>
      <c r="AT69" s="16">
        <v>5.28</v>
      </c>
      <c r="AU69" s="13">
        <v>15.96</v>
      </c>
      <c r="AV69" s="16">
        <v>6.48</v>
      </c>
      <c r="AW69" s="9">
        <v>18.96</v>
      </c>
    </row>
    <row r="70" spans="1:49" x14ac:dyDescent="0.25">
      <c r="A70" s="20">
        <v>40513</v>
      </c>
      <c r="B70" s="63">
        <v>44826.24336</v>
      </c>
      <c r="C70" s="63">
        <v>9390.7516799999994</v>
      </c>
      <c r="D70" s="63">
        <v>19481.39258</v>
      </c>
      <c r="E70" s="66">
        <v>5283.8000039999997</v>
      </c>
      <c r="F70" s="63">
        <v>78982.18763</v>
      </c>
      <c r="G70" s="16">
        <v>26.441702931038801</v>
      </c>
      <c r="H70" s="16"/>
      <c r="I70" s="13"/>
      <c r="J70" s="13"/>
      <c r="K70" s="16">
        <v>7.3797969271821202</v>
      </c>
      <c r="L70" s="16"/>
      <c r="M70" s="13"/>
      <c r="N70" s="16">
        <v>1.93437911813958</v>
      </c>
      <c r="O70" s="16"/>
      <c r="P70" s="13"/>
      <c r="Q70" s="11">
        <v>4.37113062194567</v>
      </c>
      <c r="R70" s="63">
        <v>5595</v>
      </c>
      <c r="S70" s="63">
        <v>3209.2</v>
      </c>
      <c r="T70" s="63">
        <v>8214.1</v>
      </c>
      <c r="U70" s="63">
        <v>4682.1000000000004</v>
      </c>
      <c r="V70" s="66">
        <v>16105.4</v>
      </c>
      <c r="W70" s="63">
        <v>36535.699999999997</v>
      </c>
      <c r="X70" s="63">
        <v>2840.7</v>
      </c>
      <c r="Y70" s="63">
        <v>8249.4</v>
      </c>
      <c r="Z70" s="63">
        <v>405</v>
      </c>
      <c r="AA70" s="63">
        <v>7601.9</v>
      </c>
      <c r="AB70" s="63">
        <v>23.3</v>
      </c>
      <c r="AC70" s="66">
        <v>56511</v>
      </c>
      <c r="AD70" s="63">
        <v>6927.6</v>
      </c>
      <c r="AE70" s="63">
        <v>4369</v>
      </c>
      <c r="AF70" s="63">
        <v>6063.7</v>
      </c>
      <c r="AG70" s="63">
        <v>2574.1</v>
      </c>
      <c r="AH70" s="63">
        <v>325.39999999999998</v>
      </c>
      <c r="AI70" s="63">
        <v>14487.8</v>
      </c>
      <c r="AJ70" s="63">
        <v>8651.9</v>
      </c>
      <c r="AK70" s="63">
        <v>773.1</v>
      </c>
      <c r="AL70" s="63">
        <v>3735.7</v>
      </c>
      <c r="AM70" s="63">
        <v>239</v>
      </c>
      <c r="AN70" s="66">
        <v>96708.7</v>
      </c>
      <c r="AP70" s="16">
        <v>3.72</v>
      </c>
      <c r="AQ70" s="13">
        <v>6.36</v>
      </c>
      <c r="AR70" s="16">
        <v>4.5599999999999996</v>
      </c>
      <c r="AS70" s="13">
        <v>11.04</v>
      </c>
      <c r="AT70" s="16">
        <v>5.52</v>
      </c>
      <c r="AU70" s="13">
        <v>15.12</v>
      </c>
      <c r="AV70" s="16">
        <v>6.6</v>
      </c>
      <c r="AW70" s="9">
        <v>17.64</v>
      </c>
    </row>
    <row r="71" spans="1:49" x14ac:dyDescent="0.25">
      <c r="A71" s="21">
        <v>40544</v>
      </c>
      <c r="B71" s="63">
        <v>45140.236400000002</v>
      </c>
      <c r="C71" s="63">
        <v>9515.0722600000008</v>
      </c>
      <c r="D71" s="63">
        <v>19599.882310000001</v>
      </c>
      <c r="E71" s="66">
        <v>6010.4950399999998</v>
      </c>
      <c r="F71" s="63">
        <v>80265.686010000005</v>
      </c>
      <c r="G71" s="16">
        <v>27.0938928234382</v>
      </c>
      <c r="H71" s="16"/>
      <c r="I71" s="13"/>
      <c r="J71" s="13"/>
      <c r="K71" s="16">
        <v>7.5991038176093504</v>
      </c>
      <c r="L71" s="16"/>
      <c r="M71" s="13"/>
      <c r="N71" s="16">
        <v>1.7777270464467601</v>
      </c>
      <c r="O71" s="16"/>
      <c r="P71" s="13"/>
      <c r="Q71" s="11">
        <v>4.3373107206554904</v>
      </c>
      <c r="R71" s="63">
        <v>5707.3</v>
      </c>
      <c r="S71" s="63">
        <v>3195.2</v>
      </c>
      <c r="T71" s="63">
        <v>8439</v>
      </c>
      <c r="U71" s="63">
        <v>4851.6000000000004</v>
      </c>
      <c r="V71" s="66">
        <v>16485.900000000001</v>
      </c>
      <c r="W71" s="63">
        <v>36815.9</v>
      </c>
      <c r="X71" s="63">
        <v>2861.7</v>
      </c>
      <c r="Y71" s="63">
        <v>8329.6</v>
      </c>
      <c r="Z71" s="63">
        <v>417.4</v>
      </c>
      <c r="AA71" s="63">
        <v>7828.5</v>
      </c>
      <c r="AB71" s="63">
        <v>22.2</v>
      </c>
      <c r="AC71" s="66">
        <v>57059.7</v>
      </c>
      <c r="AD71" s="63">
        <v>7037.6</v>
      </c>
      <c r="AE71" s="63">
        <v>4404.8999999999996</v>
      </c>
      <c r="AF71" s="63">
        <v>6945.2</v>
      </c>
      <c r="AG71" s="63">
        <v>2333.5</v>
      </c>
      <c r="AH71" s="63">
        <v>307.3</v>
      </c>
      <c r="AI71" s="63">
        <v>14665.5</v>
      </c>
      <c r="AJ71" s="63">
        <v>8534.2000000000007</v>
      </c>
      <c r="AK71" s="63">
        <v>776.7</v>
      </c>
      <c r="AL71" s="63">
        <v>3339.2</v>
      </c>
      <c r="AM71" s="63">
        <v>241.3</v>
      </c>
      <c r="AN71" s="66">
        <v>98484.1</v>
      </c>
      <c r="AP71" s="16">
        <v>3.72</v>
      </c>
      <c r="AQ71" s="13">
        <v>6.72</v>
      </c>
      <c r="AR71" s="16">
        <v>4.4400000000000004</v>
      </c>
      <c r="AS71" s="13">
        <v>11.4</v>
      </c>
      <c r="AT71" s="16">
        <v>5.64</v>
      </c>
      <c r="AU71" s="13">
        <v>15.48</v>
      </c>
      <c r="AV71" s="16">
        <v>4.5599999999999996</v>
      </c>
      <c r="AW71" s="9">
        <v>20.16</v>
      </c>
    </row>
    <row r="72" spans="1:49" x14ac:dyDescent="0.25">
      <c r="A72" s="20">
        <v>40575</v>
      </c>
      <c r="B72" s="63">
        <v>45314.42583</v>
      </c>
      <c r="C72" s="63">
        <v>9619.6090729999996</v>
      </c>
      <c r="D72" s="63">
        <v>19752.345819999999</v>
      </c>
      <c r="E72" s="66">
        <v>6182.3673849999996</v>
      </c>
      <c r="F72" s="63">
        <v>80868.74811</v>
      </c>
      <c r="G72" s="16">
        <v>26.447192406930501</v>
      </c>
      <c r="H72" s="16"/>
      <c r="I72" s="13"/>
      <c r="J72" s="13"/>
      <c r="K72" s="16">
        <v>7.9065708323920303</v>
      </c>
      <c r="L72" s="16"/>
      <c r="M72" s="13"/>
      <c r="N72" s="16">
        <v>1.74237777338487</v>
      </c>
      <c r="O72" s="16"/>
      <c r="P72" s="13"/>
      <c r="Q72" s="11">
        <v>4.3533094044596599</v>
      </c>
      <c r="R72" s="63">
        <v>5661.5</v>
      </c>
      <c r="S72" s="63">
        <v>3217.8</v>
      </c>
      <c r="T72" s="63">
        <v>8703.7999999999993</v>
      </c>
      <c r="U72" s="63">
        <v>4176.3</v>
      </c>
      <c r="V72" s="66">
        <v>16097.9</v>
      </c>
      <c r="W72" s="63">
        <v>36593.300000000003</v>
      </c>
      <c r="X72" s="63">
        <v>2841.1</v>
      </c>
      <c r="Y72" s="63">
        <v>7469.7</v>
      </c>
      <c r="Z72" s="63">
        <v>427</v>
      </c>
      <c r="AA72" s="63">
        <v>7173.2</v>
      </c>
      <c r="AB72" s="63">
        <v>23.4</v>
      </c>
      <c r="AC72" s="66">
        <v>56232.4</v>
      </c>
      <c r="AD72" s="63">
        <v>6993.2</v>
      </c>
      <c r="AE72" s="63">
        <v>5082</v>
      </c>
      <c r="AF72" s="63">
        <v>7171.5</v>
      </c>
      <c r="AG72" s="63">
        <v>2329</v>
      </c>
      <c r="AH72" s="63">
        <v>306.7</v>
      </c>
      <c r="AI72" s="63">
        <v>14864.9</v>
      </c>
      <c r="AJ72" s="63">
        <v>8344.2000000000007</v>
      </c>
      <c r="AK72" s="63">
        <v>774.5</v>
      </c>
      <c r="AL72" s="63">
        <v>3128.1</v>
      </c>
      <c r="AM72" s="63">
        <v>243.7</v>
      </c>
      <c r="AN72" s="66">
        <v>98733.1</v>
      </c>
      <c r="AP72" s="16">
        <v>3.84</v>
      </c>
      <c r="AQ72" s="13">
        <v>7.44</v>
      </c>
      <c r="AR72" s="16">
        <v>4.8</v>
      </c>
      <c r="AS72" s="13">
        <v>12</v>
      </c>
      <c r="AT72" s="16">
        <v>5.4</v>
      </c>
      <c r="AU72" s="13">
        <v>14.76</v>
      </c>
      <c r="AV72" s="16">
        <v>4.5599999999999996</v>
      </c>
      <c r="AW72" s="9">
        <v>20.04</v>
      </c>
    </row>
    <row r="73" spans="1:49" x14ac:dyDescent="0.25">
      <c r="A73" s="20">
        <v>40603</v>
      </c>
      <c r="B73" s="63">
        <v>45890.500769999999</v>
      </c>
      <c r="C73" s="63">
        <v>9832.2709869999999</v>
      </c>
      <c r="D73" s="63">
        <v>19950.678049999999</v>
      </c>
      <c r="E73" s="66">
        <v>6472.7592629999999</v>
      </c>
      <c r="F73" s="63">
        <v>82146.209080000001</v>
      </c>
      <c r="G73" s="16">
        <v>25.8812617644417</v>
      </c>
      <c r="H73" s="16"/>
      <c r="I73" s="13"/>
      <c r="J73" s="13"/>
      <c r="K73" s="16">
        <v>8.2523413456186905</v>
      </c>
      <c r="L73" s="16"/>
      <c r="M73" s="13"/>
      <c r="N73" s="16">
        <v>1.89461768162144</v>
      </c>
      <c r="O73" s="16"/>
      <c r="P73" s="13"/>
      <c r="Q73" s="11">
        <v>4.3926488605217502</v>
      </c>
      <c r="R73" s="63">
        <v>5614.7</v>
      </c>
      <c r="S73" s="63">
        <v>3174.1</v>
      </c>
      <c r="T73" s="63">
        <v>8733.7999999999993</v>
      </c>
      <c r="U73" s="63">
        <v>4118.6000000000004</v>
      </c>
      <c r="V73" s="66">
        <v>16026.5</v>
      </c>
      <c r="W73" s="63">
        <v>36762.800000000003</v>
      </c>
      <c r="X73" s="63">
        <v>2827.7</v>
      </c>
      <c r="Y73" s="63">
        <v>7470.1</v>
      </c>
      <c r="Z73" s="63">
        <v>441.8</v>
      </c>
      <c r="AA73" s="63">
        <v>7029</v>
      </c>
      <c r="AB73" s="63">
        <v>23.3</v>
      </c>
      <c r="AC73" s="66">
        <v>56476.7</v>
      </c>
      <c r="AD73" s="63">
        <v>6759.6</v>
      </c>
      <c r="AE73" s="63">
        <v>5282.3</v>
      </c>
      <c r="AF73" s="63">
        <v>7513.8</v>
      </c>
      <c r="AG73" s="63">
        <v>2501.8000000000002</v>
      </c>
      <c r="AH73" s="63">
        <v>306.5</v>
      </c>
      <c r="AI73" s="63">
        <v>14920.9</v>
      </c>
      <c r="AJ73" s="63">
        <v>8378.6</v>
      </c>
      <c r="AK73" s="63">
        <v>521.9</v>
      </c>
      <c r="AL73" s="63">
        <v>3397.7</v>
      </c>
      <c r="AM73" s="63">
        <v>250.4</v>
      </c>
      <c r="AN73" s="66">
        <v>99283.6</v>
      </c>
      <c r="AP73" s="16">
        <v>4.2</v>
      </c>
      <c r="AQ73" s="13">
        <v>7.2</v>
      </c>
      <c r="AR73" s="16">
        <v>5.16</v>
      </c>
      <c r="AS73" s="13">
        <v>13.08</v>
      </c>
      <c r="AT73" s="16">
        <v>6.72</v>
      </c>
      <c r="AU73" s="13">
        <v>17.16</v>
      </c>
      <c r="AV73" s="16">
        <v>4.68</v>
      </c>
      <c r="AW73" s="9">
        <v>18.84</v>
      </c>
    </row>
    <row r="74" spans="1:49" x14ac:dyDescent="0.25">
      <c r="A74" s="20">
        <v>40634</v>
      </c>
      <c r="B74" s="63">
        <v>46504.276440000001</v>
      </c>
      <c r="C74" s="63">
        <v>9997.9829360000003</v>
      </c>
      <c r="D74" s="63">
        <v>20168.485840000001</v>
      </c>
      <c r="E74" s="66">
        <v>6537.726729</v>
      </c>
      <c r="F74" s="63">
        <v>83208.471940000003</v>
      </c>
      <c r="G74" s="16">
        <v>27.117885715615099</v>
      </c>
      <c r="H74" s="16"/>
      <c r="I74" s="13"/>
      <c r="J74" s="13"/>
      <c r="K74" s="16">
        <v>8.4234255582339106</v>
      </c>
      <c r="L74" s="16"/>
      <c r="M74" s="13"/>
      <c r="N74" s="16">
        <v>1.6399518332446801</v>
      </c>
      <c r="O74" s="16"/>
      <c r="P74" s="13"/>
      <c r="Q74" s="11">
        <v>4.3059766507292601</v>
      </c>
      <c r="R74" s="63">
        <v>5685.5</v>
      </c>
      <c r="S74" s="63">
        <v>3199.8</v>
      </c>
      <c r="T74" s="63">
        <v>8829.7999999999993</v>
      </c>
      <c r="U74" s="63">
        <v>4271.8999999999996</v>
      </c>
      <c r="V74" s="66">
        <v>16301.5</v>
      </c>
      <c r="W74" s="63">
        <v>37693.699999999997</v>
      </c>
      <c r="X74" s="63">
        <v>2869</v>
      </c>
      <c r="Y74" s="63">
        <v>8298.4</v>
      </c>
      <c r="Z74" s="63">
        <v>473.1</v>
      </c>
      <c r="AA74" s="63">
        <v>7876.4</v>
      </c>
      <c r="AB74" s="63">
        <v>20.3</v>
      </c>
      <c r="AC74" s="66">
        <v>57738.9</v>
      </c>
      <c r="AD74" s="63">
        <v>6689.8</v>
      </c>
      <c r="AE74" s="63">
        <v>5349.9</v>
      </c>
      <c r="AF74" s="63">
        <v>7688.1</v>
      </c>
      <c r="AG74" s="63">
        <v>2367.1</v>
      </c>
      <c r="AH74" s="63">
        <v>287.5</v>
      </c>
      <c r="AI74" s="63">
        <v>14987.4</v>
      </c>
      <c r="AJ74" s="63">
        <v>8608.7999999999993</v>
      </c>
      <c r="AK74" s="63">
        <v>801.3</v>
      </c>
      <c r="AL74" s="63">
        <v>3825.1</v>
      </c>
      <c r="AM74" s="63">
        <v>258.7</v>
      </c>
      <c r="AN74" s="66">
        <v>100434.9</v>
      </c>
      <c r="AP74" s="16">
        <v>4.68</v>
      </c>
      <c r="AQ74" s="13">
        <v>7.44</v>
      </c>
      <c r="AR74" s="16">
        <v>5.52</v>
      </c>
      <c r="AS74" s="13">
        <v>12.84</v>
      </c>
      <c r="AT74" s="16">
        <v>6.36</v>
      </c>
      <c r="AU74" s="13">
        <v>16.2</v>
      </c>
      <c r="AV74" s="16">
        <v>5.4</v>
      </c>
      <c r="AW74" s="9">
        <v>18.84</v>
      </c>
    </row>
    <row r="75" spans="1:49" x14ac:dyDescent="0.25">
      <c r="A75" s="20">
        <v>40664</v>
      </c>
      <c r="B75" s="63">
        <v>47315.038919999999</v>
      </c>
      <c r="C75" s="63">
        <v>10061.32488</v>
      </c>
      <c r="D75" s="63">
        <v>20375.735390000002</v>
      </c>
      <c r="E75" s="66">
        <v>6969.5636420000001</v>
      </c>
      <c r="F75" s="63">
        <v>84721.662840000005</v>
      </c>
      <c r="G75" s="16">
        <v>27.319752293923599</v>
      </c>
      <c r="H75" s="16"/>
      <c r="I75" s="13"/>
      <c r="J75" s="13"/>
      <c r="K75" s="16">
        <v>8.6587811839057807</v>
      </c>
      <c r="L75" s="16"/>
      <c r="M75" s="13"/>
      <c r="N75" s="16">
        <v>1.6287831033851501</v>
      </c>
      <c r="O75" s="16"/>
      <c r="P75" s="13"/>
      <c r="Q75" s="11">
        <v>4.16</v>
      </c>
      <c r="R75" s="63">
        <v>5966.3</v>
      </c>
      <c r="S75" s="63">
        <v>3250.6</v>
      </c>
      <c r="T75" s="63">
        <v>8952.6</v>
      </c>
      <c r="U75" s="63">
        <v>4376.3999999999996</v>
      </c>
      <c r="V75" s="66">
        <v>16579.5</v>
      </c>
      <c r="W75" s="63">
        <v>38275.699999999997</v>
      </c>
      <c r="X75" s="63">
        <v>2878.3</v>
      </c>
      <c r="Y75" s="63">
        <v>8297.7000000000007</v>
      </c>
      <c r="Z75" s="63">
        <v>490.6</v>
      </c>
      <c r="AA75" s="63">
        <v>7890.4</v>
      </c>
      <c r="AB75" s="63">
        <v>22.6</v>
      </c>
      <c r="AC75" s="66">
        <v>58608.9</v>
      </c>
      <c r="AD75" s="63">
        <v>6778.7</v>
      </c>
      <c r="AE75" s="63">
        <v>5639.5</v>
      </c>
      <c r="AF75" s="63">
        <v>7823.7</v>
      </c>
      <c r="AG75" s="63">
        <v>2166.5</v>
      </c>
      <c r="AH75" s="63">
        <v>268.10000000000002</v>
      </c>
      <c r="AI75" s="63">
        <v>15081.7</v>
      </c>
      <c r="AJ75" s="63">
        <v>8691.2999999999993</v>
      </c>
      <c r="AK75" s="63">
        <v>811.3</v>
      </c>
      <c r="AL75" s="63">
        <v>3977.4</v>
      </c>
      <c r="AM75" s="63">
        <v>263.5</v>
      </c>
      <c r="AN75" s="66">
        <v>101628.8</v>
      </c>
      <c r="AP75" s="16">
        <v>5.4</v>
      </c>
      <c r="AQ75" s="13">
        <v>7.8</v>
      </c>
      <c r="AR75" s="16">
        <v>6</v>
      </c>
      <c r="AS75" s="13">
        <v>12.48</v>
      </c>
      <c r="AT75" s="16">
        <v>6.48</v>
      </c>
      <c r="AU75" s="13">
        <v>15.36</v>
      </c>
      <c r="AV75" s="16">
        <v>4.8</v>
      </c>
      <c r="AW75" s="9">
        <v>18.48</v>
      </c>
    </row>
    <row r="76" spans="1:49" x14ac:dyDescent="0.25">
      <c r="A76" s="20">
        <v>40695</v>
      </c>
      <c r="B76" s="63">
        <v>47636.254739999997</v>
      </c>
      <c r="C76" s="63">
        <v>10177.315210000001</v>
      </c>
      <c r="D76" s="63">
        <v>20615.757389999999</v>
      </c>
      <c r="E76" s="66">
        <v>6805.4106250000004</v>
      </c>
      <c r="F76" s="63">
        <v>85234.737959999999</v>
      </c>
      <c r="G76" s="16">
        <v>26.940850667834901</v>
      </c>
      <c r="H76" s="16"/>
      <c r="I76" s="13"/>
      <c r="J76" s="13"/>
      <c r="K76" s="16">
        <v>9.0991380381480607</v>
      </c>
      <c r="L76" s="16"/>
      <c r="M76" s="13"/>
      <c r="N76" s="16">
        <v>1.7759442266732399</v>
      </c>
      <c r="O76" s="16"/>
      <c r="P76" s="13"/>
      <c r="Q76" s="11">
        <v>4.13</v>
      </c>
      <c r="R76" s="63">
        <v>5832.1</v>
      </c>
      <c r="S76" s="63">
        <v>3289.4</v>
      </c>
      <c r="T76" s="63">
        <v>9209.6</v>
      </c>
      <c r="U76" s="63">
        <v>4208</v>
      </c>
      <c r="V76" s="66">
        <v>16707</v>
      </c>
      <c r="W76" s="63">
        <v>39544.800000000003</v>
      </c>
      <c r="X76" s="63">
        <v>2918.6</v>
      </c>
      <c r="Y76" s="63">
        <v>7394.5</v>
      </c>
      <c r="Z76" s="63">
        <v>495.5</v>
      </c>
      <c r="AA76" s="63">
        <v>6916.6</v>
      </c>
      <c r="AB76" s="63">
        <v>24.5</v>
      </c>
      <c r="AC76" s="66">
        <v>60119.199999999997</v>
      </c>
      <c r="AD76" s="63">
        <v>6771.4</v>
      </c>
      <c r="AE76" s="63">
        <v>5987.1</v>
      </c>
      <c r="AF76" s="63">
        <v>7918.3</v>
      </c>
      <c r="AG76" s="63">
        <v>2094.6999999999998</v>
      </c>
      <c r="AH76" s="63">
        <v>291.5</v>
      </c>
      <c r="AI76" s="63">
        <v>15310.3</v>
      </c>
      <c r="AJ76" s="63">
        <v>8611.6</v>
      </c>
      <c r="AK76" s="63">
        <v>809.6</v>
      </c>
      <c r="AL76" s="63">
        <v>3903.5</v>
      </c>
      <c r="AM76" s="63">
        <v>266.5</v>
      </c>
      <c r="AN76" s="66">
        <v>103743.8</v>
      </c>
      <c r="AP76" s="16">
        <v>5.64</v>
      </c>
      <c r="AQ76" s="13">
        <v>9</v>
      </c>
      <c r="AR76" s="16">
        <v>6</v>
      </c>
      <c r="AS76" s="13">
        <v>12.36</v>
      </c>
      <c r="AT76" s="16">
        <v>5.76</v>
      </c>
      <c r="AU76" s="13">
        <v>17.399999999999999</v>
      </c>
      <c r="AV76" s="16">
        <v>4.08</v>
      </c>
      <c r="AW76" s="9">
        <v>16.8</v>
      </c>
    </row>
    <row r="77" spans="1:49" x14ac:dyDescent="0.25">
      <c r="A77" s="20">
        <v>40725</v>
      </c>
      <c r="B77" s="63">
        <v>47794.155619999998</v>
      </c>
      <c r="C77" s="63">
        <v>10296.95643</v>
      </c>
      <c r="D77" s="63">
        <v>20800.21688</v>
      </c>
      <c r="E77" s="66">
        <v>6964.254449</v>
      </c>
      <c r="F77" s="63">
        <v>85855.583379999996</v>
      </c>
      <c r="G77" s="16">
        <v>27.438141379244001</v>
      </c>
      <c r="H77" s="16"/>
      <c r="I77" s="13"/>
      <c r="J77" s="13"/>
      <c r="K77" s="16">
        <v>9.4809083494664108</v>
      </c>
      <c r="L77" s="16"/>
      <c r="M77" s="13"/>
      <c r="N77" s="16">
        <v>1.7864255577894801</v>
      </c>
      <c r="O77" s="16"/>
      <c r="P77" s="13"/>
      <c r="Q77" s="11">
        <v>4.13</v>
      </c>
      <c r="R77" s="63">
        <v>5952.7</v>
      </c>
      <c r="S77" s="63">
        <v>3288.1</v>
      </c>
      <c r="T77" s="63">
        <v>8868.7999999999993</v>
      </c>
      <c r="U77" s="63">
        <v>4141.8</v>
      </c>
      <c r="V77" s="66">
        <v>16298.7</v>
      </c>
      <c r="W77" s="63">
        <v>41096.300000000003</v>
      </c>
      <c r="X77" s="63">
        <v>2933.6</v>
      </c>
      <c r="Y77" s="63">
        <v>7167.1</v>
      </c>
      <c r="Z77" s="63">
        <v>495.3</v>
      </c>
      <c r="AA77" s="63">
        <v>6714.7</v>
      </c>
      <c r="AB77" s="63">
        <v>24.5</v>
      </c>
      <c r="AC77" s="66">
        <v>61251.8</v>
      </c>
      <c r="AD77" s="63">
        <v>6721.3</v>
      </c>
      <c r="AE77" s="63">
        <v>6584.2</v>
      </c>
      <c r="AF77" s="63">
        <v>8194.4</v>
      </c>
      <c r="AG77" s="63">
        <v>2143.8000000000002</v>
      </c>
      <c r="AH77" s="63">
        <v>309.3</v>
      </c>
      <c r="AI77" s="63">
        <v>15470</v>
      </c>
      <c r="AJ77" s="63">
        <v>8258.5</v>
      </c>
      <c r="AK77" s="63">
        <v>797.9</v>
      </c>
      <c r="AL77" s="63">
        <v>3848.4</v>
      </c>
      <c r="AM77" s="63">
        <v>277.8</v>
      </c>
      <c r="AN77" s="66">
        <v>105604.8</v>
      </c>
      <c r="AP77" s="16">
        <v>5.76</v>
      </c>
      <c r="AQ77" s="13">
        <v>9</v>
      </c>
      <c r="AR77" s="16">
        <v>6.12</v>
      </c>
      <c r="AS77" s="13">
        <v>12.96</v>
      </c>
      <c r="AT77" s="16">
        <v>6.6</v>
      </c>
      <c r="AU77" s="13">
        <v>18.239999999999998</v>
      </c>
      <c r="AV77" s="16"/>
      <c r="AW77" s="9">
        <v>17.64</v>
      </c>
    </row>
    <row r="78" spans="1:49" x14ac:dyDescent="0.25">
      <c r="A78" s="20">
        <v>40756</v>
      </c>
      <c r="B78" s="63">
        <v>48232.471899999997</v>
      </c>
      <c r="C78" s="63">
        <v>10469.931130000001</v>
      </c>
      <c r="D78" s="63">
        <v>20972.753489999999</v>
      </c>
      <c r="E78" s="66">
        <v>7219.4421389999998</v>
      </c>
      <c r="F78" s="63">
        <v>86894.598660000003</v>
      </c>
      <c r="G78" s="16">
        <v>27.68</v>
      </c>
      <c r="H78" s="16"/>
      <c r="I78" s="13"/>
      <c r="J78" s="13"/>
      <c r="K78" s="16">
        <v>9.61</v>
      </c>
      <c r="L78" s="16"/>
      <c r="M78" s="13"/>
      <c r="N78" s="16">
        <v>1.75</v>
      </c>
      <c r="O78" s="16"/>
      <c r="P78" s="13"/>
      <c r="Q78" s="11">
        <v>4.17</v>
      </c>
      <c r="R78" s="63">
        <v>5765.9</v>
      </c>
      <c r="S78" s="63">
        <v>3274.4</v>
      </c>
      <c r="T78" s="63">
        <v>8970.5</v>
      </c>
      <c r="U78" s="63">
        <v>4287.1000000000004</v>
      </c>
      <c r="V78" s="66">
        <v>16532</v>
      </c>
      <c r="W78" s="63">
        <v>42222.3</v>
      </c>
      <c r="X78" s="63">
        <v>2935.5</v>
      </c>
      <c r="Y78" s="63">
        <v>7212</v>
      </c>
      <c r="Z78" s="63">
        <v>492.2</v>
      </c>
      <c r="AA78" s="63">
        <v>7003.4</v>
      </c>
      <c r="AB78" s="63">
        <v>25.8</v>
      </c>
      <c r="AC78" s="66">
        <v>62364.800000000003</v>
      </c>
      <c r="AD78" s="63">
        <v>6753.7</v>
      </c>
      <c r="AE78" s="63">
        <v>6997.6</v>
      </c>
      <c r="AF78" s="63">
        <v>8654.4</v>
      </c>
      <c r="AG78" s="63">
        <v>2182.8000000000002</v>
      </c>
      <c r="AH78" s="63">
        <v>301.60000000000002</v>
      </c>
      <c r="AI78" s="63">
        <v>15484.9</v>
      </c>
      <c r="AJ78" s="63">
        <v>7832</v>
      </c>
      <c r="AK78" s="63">
        <v>772.6</v>
      </c>
      <c r="AL78" s="63">
        <v>3849.3</v>
      </c>
      <c r="AM78" s="63">
        <v>297.5</v>
      </c>
      <c r="AN78" s="66">
        <v>107197.7</v>
      </c>
      <c r="AP78" s="16">
        <v>5.64</v>
      </c>
      <c r="AQ78" s="13">
        <v>9.84</v>
      </c>
      <c r="AR78" s="16">
        <v>5.88</v>
      </c>
      <c r="AS78" s="13">
        <v>12.36</v>
      </c>
      <c r="AT78" s="16">
        <v>6.24</v>
      </c>
      <c r="AU78" s="13">
        <v>18.48</v>
      </c>
      <c r="AV78" s="16">
        <v>5.16</v>
      </c>
      <c r="AW78" s="9">
        <v>20.28</v>
      </c>
    </row>
    <row r="79" spans="1:49" x14ac:dyDescent="0.25">
      <c r="A79" s="20">
        <v>40787</v>
      </c>
      <c r="B79" s="63">
        <v>49463.906020000002</v>
      </c>
      <c r="C79" s="63">
        <v>10567.06338</v>
      </c>
      <c r="D79" s="63">
        <v>21138.080549999999</v>
      </c>
      <c r="E79" s="66">
        <v>8180.1024219999999</v>
      </c>
      <c r="F79" s="63">
        <v>89349.152369999996</v>
      </c>
      <c r="G79" s="16">
        <v>28.74</v>
      </c>
      <c r="H79" s="16"/>
      <c r="I79" s="13"/>
      <c r="J79" s="13"/>
      <c r="K79" s="16">
        <v>9.3000000000000007</v>
      </c>
      <c r="L79" s="16"/>
      <c r="M79" s="13"/>
      <c r="N79" s="16">
        <v>1.81</v>
      </c>
      <c r="O79" s="16"/>
      <c r="P79" s="13"/>
      <c r="Q79" s="11">
        <v>4.17</v>
      </c>
      <c r="R79" s="63">
        <v>5933</v>
      </c>
      <c r="S79" s="63">
        <v>3394</v>
      </c>
      <c r="T79" s="63">
        <v>8784</v>
      </c>
      <c r="U79" s="63">
        <v>4634</v>
      </c>
      <c r="V79" s="66">
        <v>16812</v>
      </c>
      <c r="W79" s="63">
        <v>42201</v>
      </c>
      <c r="X79" s="63">
        <v>2964</v>
      </c>
      <c r="Y79" s="63">
        <v>8283</v>
      </c>
      <c r="Z79" s="63">
        <v>497</v>
      </c>
      <c r="AA79" s="63">
        <v>8111</v>
      </c>
      <c r="AB79" s="63">
        <v>28</v>
      </c>
      <c r="AC79" s="66">
        <v>62618</v>
      </c>
      <c r="AD79" s="63">
        <v>7003</v>
      </c>
      <c r="AE79" s="63">
        <v>7895</v>
      </c>
      <c r="AF79" s="63">
        <v>9054</v>
      </c>
      <c r="AG79" s="63">
        <v>2287</v>
      </c>
      <c r="AH79" s="63">
        <v>310</v>
      </c>
      <c r="AI79" s="63">
        <v>15541</v>
      </c>
      <c r="AJ79" s="63">
        <v>7565</v>
      </c>
      <c r="AK79" s="63">
        <v>744</v>
      </c>
      <c r="AL79" s="63">
        <v>4006</v>
      </c>
      <c r="AM79" s="63">
        <v>313</v>
      </c>
      <c r="AN79" s="66">
        <v>108698</v>
      </c>
      <c r="AP79" s="16">
        <v>5.52</v>
      </c>
      <c r="AQ79" s="13">
        <v>9.7200000000000006</v>
      </c>
      <c r="AR79" s="16">
        <v>5.64</v>
      </c>
      <c r="AS79" s="13">
        <v>13.08</v>
      </c>
      <c r="AT79" s="16">
        <v>5.76</v>
      </c>
      <c r="AU79" s="13">
        <v>18.12</v>
      </c>
      <c r="AV79" s="16">
        <v>7.2</v>
      </c>
      <c r="AW79" s="9">
        <v>18.600000000000001</v>
      </c>
    </row>
    <row r="80" spans="1:49" x14ac:dyDescent="0.25">
      <c r="A80" s="20">
        <v>40817</v>
      </c>
      <c r="B80" s="63">
        <v>50153.989979999998</v>
      </c>
      <c r="C80" s="63">
        <v>10687.71499</v>
      </c>
      <c r="D80" s="63">
        <v>21334.411469999999</v>
      </c>
      <c r="E80" s="66">
        <v>7741.4810120000002</v>
      </c>
      <c r="F80" s="63">
        <v>89917.597450000001</v>
      </c>
      <c r="G80" s="16">
        <v>27.73</v>
      </c>
      <c r="H80" s="16"/>
      <c r="I80" s="13"/>
      <c r="J80" s="13"/>
      <c r="K80" s="16">
        <v>9.59</v>
      </c>
      <c r="L80" s="16"/>
      <c r="M80" s="13"/>
      <c r="N80" s="16">
        <v>2.02</v>
      </c>
      <c r="O80" s="16"/>
      <c r="P80" s="13"/>
      <c r="Q80" s="11">
        <v>4.1100000000000003</v>
      </c>
      <c r="R80" s="63">
        <v>6166.1</v>
      </c>
      <c r="S80" s="63">
        <v>3402.2</v>
      </c>
      <c r="T80" s="63">
        <v>9055.4</v>
      </c>
      <c r="U80" s="63">
        <v>4460.5</v>
      </c>
      <c r="V80" s="66">
        <v>16918</v>
      </c>
      <c r="W80" s="63">
        <v>44800</v>
      </c>
      <c r="X80" s="63">
        <v>2979.3</v>
      </c>
      <c r="Y80" s="63">
        <v>9587.2000000000007</v>
      </c>
      <c r="Z80" s="63">
        <v>498.9</v>
      </c>
      <c r="AA80" s="63">
        <v>9319.2999999999993</v>
      </c>
      <c r="AB80" s="63">
        <v>28.9</v>
      </c>
      <c r="AC80" s="66">
        <v>65435.199999999997</v>
      </c>
      <c r="AD80" s="63">
        <v>7200.1</v>
      </c>
      <c r="AE80" s="63">
        <v>8930.2000000000007</v>
      </c>
      <c r="AF80" s="63">
        <v>9495.6</v>
      </c>
      <c r="AG80" s="63">
        <v>2069.4</v>
      </c>
      <c r="AH80" s="63">
        <v>305.8</v>
      </c>
      <c r="AI80" s="63">
        <v>15692</v>
      </c>
      <c r="AJ80" s="63">
        <v>7494.7</v>
      </c>
      <c r="AK80" s="63">
        <v>738.2</v>
      </c>
      <c r="AL80" s="63">
        <v>4041</v>
      </c>
      <c r="AM80" s="63">
        <v>313.7</v>
      </c>
      <c r="AN80" s="66">
        <v>113006.6</v>
      </c>
      <c r="AP80" s="16">
        <v>5.52</v>
      </c>
      <c r="AQ80" s="13">
        <v>9.7200000000000006</v>
      </c>
      <c r="AR80" s="16">
        <v>5.76</v>
      </c>
      <c r="AS80" s="13">
        <v>13.2</v>
      </c>
      <c r="AT80" s="16">
        <v>5.76</v>
      </c>
      <c r="AU80" s="13">
        <v>15.12</v>
      </c>
      <c r="AV80" s="16">
        <v>7.2</v>
      </c>
      <c r="AW80" s="9">
        <v>20.16</v>
      </c>
    </row>
    <row r="81" spans="1:49" x14ac:dyDescent="0.25">
      <c r="A81" s="20">
        <v>40848</v>
      </c>
      <c r="B81" s="63">
        <v>50977.577299999997</v>
      </c>
      <c r="C81" s="63">
        <v>10939.562</v>
      </c>
      <c r="D81" s="63">
        <v>21601.087459999999</v>
      </c>
      <c r="E81" s="66">
        <v>8058.7237009999999</v>
      </c>
      <c r="F81" s="63">
        <v>91576.950459999993</v>
      </c>
      <c r="G81" s="16">
        <v>26.96</v>
      </c>
      <c r="H81" s="16"/>
      <c r="I81" s="13"/>
      <c r="J81" s="13"/>
      <c r="K81" s="16">
        <v>9.5</v>
      </c>
      <c r="L81" s="16"/>
      <c r="M81" s="13"/>
      <c r="N81" s="16">
        <v>2.2200000000000002</v>
      </c>
      <c r="O81" s="16"/>
      <c r="P81" s="13"/>
      <c r="Q81" s="11">
        <v>4.1500000000000004</v>
      </c>
      <c r="R81" s="63">
        <v>6145.2</v>
      </c>
      <c r="S81" s="63">
        <v>3458.7</v>
      </c>
      <c r="T81" s="63">
        <v>9223.1</v>
      </c>
      <c r="U81" s="63">
        <v>4124.6000000000004</v>
      </c>
      <c r="V81" s="66">
        <v>16806.400000000001</v>
      </c>
      <c r="W81" s="63">
        <v>45475.5</v>
      </c>
      <c r="X81" s="63">
        <v>2990.1</v>
      </c>
      <c r="Y81" s="63">
        <v>9160.2999999999993</v>
      </c>
      <c r="Z81" s="63">
        <v>497.2</v>
      </c>
      <c r="AA81" s="63">
        <v>8943.5</v>
      </c>
      <c r="AB81" s="63">
        <v>26.9</v>
      </c>
      <c r="AC81" s="66">
        <v>65959.199999999997</v>
      </c>
      <c r="AD81" s="63">
        <v>7154.2</v>
      </c>
      <c r="AE81" s="63">
        <v>9203.2999999999993</v>
      </c>
      <c r="AF81" s="63">
        <v>9532.5</v>
      </c>
      <c r="AG81" s="63">
        <v>2115.1999999999998</v>
      </c>
      <c r="AH81" s="63">
        <v>288.5</v>
      </c>
      <c r="AI81" s="63">
        <v>15880.1</v>
      </c>
      <c r="AJ81" s="63">
        <v>7413.4</v>
      </c>
      <c r="AK81" s="63">
        <v>734.9</v>
      </c>
      <c r="AL81" s="63">
        <v>3852.4</v>
      </c>
      <c r="AM81" s="63">
        <v>308.3</v>
      </c>
      <c r="AN81" s="66">
        <v>114120.6</v>
      </c>
      <c r="AP81" s="16">
        <v>5.76</v>
      </c>
      <c r="AQ81" s="13">
        <v>9.9600000000000009</v>
      </c>
      <c r="AR81" s="16">
        <v>5.88</v>
      </c>
      <c r="AS81" s="13">
        <v>12</v>
      </c>
      <c r="AT81" s="16">
        <v>6</v>
      </c>
      <c r="AU81" s="13">
        <v>18.48</v>
      </c>
      <c r="AV81" s="16"/>
      <c r="AW81" s="9">
        <v>19.2</v>
      </c>
    </row>
    <row r="82" spans="1:49" x14ac:dyDescent="0.25">
      <c r="A82" s="20">
        <v>40878</v>
      </c>
      <c r="B82" s="63">
        <v>51805.624329999999</v>
      </c>
      <c r="C82" s="63">
        <v>11054.385780000001</v>
      </c>
      <c r="D82" s="63">
        <v>21895.70707</v>
      </c>
      <c r="E82" s="66">
        <v>7604.4715100000003</v>
      </c>
      <c r="F82" s="63">
        <v>92360.188699999999</v>
      </c>
      <c r="G82" s="16">
        <v>27.48</v>
      </c>
      <c r="H82" s="16"/>
      <c r="I82" s="13"/>
      <c r="J82" s="13"/>
      <c r="K82" s="16">
        <v>9.2799999999999994</v>
      </c>
      <c r="L82" s="16"/>
      <c r="M82" s="13"/>
      <c r="N82" s="16">
        <v>2.75</v>
      </c>
      <c r="O82" s="16"/>
      <c r="P82" s="13"/>
      <c r="Q82" s="11">
        <v>4.26</v>
      </c>
      <c r="R82" s="63">
        <v>6719.6</v>
      </c>
      <c r="S82" s="63">
        <v>3646.9</v>
      </c>
      <c r="T82" s="63">
        <v>9807.7000000000007</v>
      </c>
      <c r="U82" s="63">
        <v>4554.5</v>
      </c>
      <c r="V82" s="66">
        <v>18009.099999999999</v>
      </c>
      <c r="W82" s="63">
        <v>45170.400000000001</v>
      </c>
      <c r="X82" s="63">
        <v>2984.7</v>
      </c>
      <c r="Y82" s="63">
        <v>9215.7000000000007</v>
      </c>
      <c r="Z82" s="63">
        <v>500.5</v>
      </c>
      <c r="AA82" s="63">
        <v>8903.9</v>
      </c>
      <c r="AB82" s="63">
        <v>32.5</v>
      </c>
      <c r="AC82" s="66">
        <v>66944</v>
      </c>
      <c r="AD82" s="63">
        <v>7085.4</v>
      </c>
      <c r="AE82" s="63">
        <v>8929.2999999999993</v>
      </c>
      <c r="AF82" s="63">
        <v>9719.2000000000007</v>
      </c>
      <c r="AG82" s="63">
        <v>2093.8000000000002</v>
      </c>
      <c r="AH82" s="63">
        <v>275.89999999999998</v>
      </c>
      <c r="AI82" s="63">
        <v>16073.8</v>
      </c>
      <c r="AJ82" s="63">
        <v>7228.7</v>
      </c>
      <c r="AK82" s="63">
        <v>724.2</v>
      </c>
      <c r="AL82" s="63">
        <v>3769</v>
      </c>
      <c r="AM82" s="63">
        <v>307.10000000000002</v>
      </c>
      <c r="AN82" s="66">
        <v>114998.3</v>
      </c>
      <c r="AP82" s="16">
        <v>6.24</v>
      </c>
      <c r="AQ82" s="13">
        <v>10.199999999999999</v>
      </c>
      <c r="AR82" s="16">
        <v>6.12</v>
      </c>
      <c r="AS82" s="13">
        <v>11.4</v>
      </c>
      <c r="AT82" s="16">
        <v>6.36</v>
      </c>
      <c r="AU82" s="13">
        <v>17.88</v>
      </c>
      <c r="AV82" s="16">
        <v>7.2</v>
      </c>
      <c r="AW82" s="9">
        <v>15.12</v>
      </c>
    </row>
    <row r="83" spans="1:49" x14ac:dyDescent="0.25">
      <c r="A83" s="21">
        <v>40909</v>
      </c>
      <c r="B83" s="63">
        <v>52322.875881753003</v>
      </c>
      <c r="C83" s="63">
        <v>11155.815958646999</v>
      </c>
      <c r="D83" s="63">
        <v>22101.959322090999</v>
      </c>
      <c r="E83" s="66">
        <v>7054.3506215939997</v>
      </c>
      <c r="F83" s="63">
        <v>92635.001784085005</v>
      </c>
      <c r="G83" s="16">
        <v>28.04</v>
      </c>
      <c r="H83" s="16"/>
      <c r="I83" s="13"/>
      <c r="J83" s="13"/>
      <c r="K83" s="16">
        <v>9.39</v>
      </c>
      <c r="L83" s="16"/>
      <c r="M83" s="13"/>
      <c r="N83" s="16">
        <v>2.7</v>
      </c>
      <c r="O83" s="16"/>
      <c r="P83" s="13"/>
      <c r="Q83" s="11">
        <v>4.33</v>
      </c>
      <c r="R83" s="63">
        <v>6524.3762727272724</v>
      </c>
      <c r="S83" s="63">
        <v>3635.9290000000001</v>
      </c>
      <c r="T83" s="63">
        <v>9930.8989999999994</v>
      </c>
      <c r="U83" s="63">
        <v>4621.4849999999997</v>
      </c>
      <c r="V83" s="66">
        <v>18188.312999999998</v>
      </c>
      <c r="W83" s="63">
        <v>46461.466</v>
      </c>
      <c r="X83" s="63">
        <v>2999.076</v>
      </c>
      <c r="Y83" s="63">
        <v>9465.5681661452691</v>
      </c>
      <c r="Z83" s="63">
        <v>504.88565312300005</v>
      </c>
      <c r="AA83" s="63">
        <v>9013.6872658876928</v>
      </c>
      <c r="AB83" s="63">
        <v>31.252666415499998</v>
      </c>
      <c r="AC83" s="66">
        <v>68574.368886965065</v>
      </c>
      <c r="AD83" s="63">
        <v>7411.18</v>
      </c>
      <c r="AE83" s="63">
        <v>9154.34</v>
      </c>
      <c r="AF83" s="63">
        <v>9900.3140000000003</v>
      </c>
      <c r="AG83" s="63">
        <v>2343.864</v>
      </c>
      <c r="AH83" s="63">
        <v>274.5804445</v>
      </c>
      <c r="AI83" s="63">
        <v>16247.262397451999</v>
      </c>
      <c r="AJ83" s="63">
        <v>7250.2456898356395</v>
      </c>
      <c r="AK83" s="63">
        <v>726.99683949999996</v>
      </c>
      <c r="AL83" s="63">
        <v>3788.6331705463567</v>
      </c>
      <c r="AM83" s="63">
        <v>306.53930015643351</v>
      </c>
      <c r="AN83" s="66">
        <v>117787.97978754991</v>
      </c>
      <c r="AP83" s="16">
        <v>5.52</v>
      </c>
      <c r="AQ83" s="13">
        <v>9.84</v>
      </c>
      <c r="AR83" s="16">
        <v>5.52</v>
      </c>
      <c r="AS83" s="13">
        <v>11.4</v>
      </c>
      <c r="AT83" s="16">
        <v>6</v>
      </c>
      <c r="AU83" s="13">
        <v>16.2</v>
      </c>
      <c r="AV83" s="16">
        <v>7.2</v>
      </c>
      <c r="AW83" s="9">
        <v>19.8</v>
      </c>
    </row>
    <row r="84" spans="1:49" x14ac:dyDescent="0.25">
      <c r="A84" s="20">
        <v>40940</v>
      </c>
      <c r="B84" s="63">
        <v>52673.611703994</v>
      </c>
      <c r="C84" s="63">
        <v>11252.148660768</v>
      </c>
      <c r="D84" s="63">
        <v>22284.892760657</v>
      </c>
      <c r="E84" s="66">
        <v>7154.8135110809999</v>
      </c>
      <c r="F84" s="63">
        <v>93365.466636500001</v>
      </c>
      <c r="G84" s="16">
        <v>29.81</v>
      </c>
      <c r="H84" s="16"/>
      <c r="I84" s="13"/>
      <c r="J84" s="13"/>
      <c r="K84" s="16">
        <v>9.4600000000000009</v>
      </c>
      <c r="L84" s="16"/>
      <c r="M84" s="13"/>
      <c r="N84" s="16">
        <v>2.5</v>
      </c>
      <c r="O84" s="16"/>
      <c r="P84" s="13"/>
      <c r="Q84" s="11">
        <v>4.32</v>
      </c>
      <c r="R84" s="63">
        <v>6450.6474761904783</v>
      </c>
      <c r="S84" s="63">
        <v>3661.1179999999999</v>
      </c>
      <c r="T84" s="63">
        <v>9719.2669999999998</v>
      </c>
      <c r="U84" s="63">
        <v>4355.7059999999992</v>
      </c>
      <c r="V84" s="66">
        <v>17736.091</v>
      </c>
      <c r="W84" s="63">
        <v>46117.076000000001</v>
      </c>
      <c r="X84" s="63">
        <v>3013.2620000000002</v>
      </c>
      <c r="Y84" s="63">
        <v>8673.4887470531139</v>
      </c>
      <c r="Z84" s="63">
        <v>508.55597749399999</v>
      </c>
      <c r="AA84" s="63">
        <v>8474.0640809899469</v>
      </c>
      <c r="AB84" s="63">
        <v>25.026422347500002</v>
      </c>
      <c r="AC84" s="66">
        <v>67549.383221209675</v>
      </c>
      <c r="AD84" s="63">
        <v>7310.31</v>
      </c>
      <c r="AE84" s="63">
        <v>9648.5010000000002</v>
      </c>
      <c r="AF84" s="63">
        <v>9776.4719999999998</v>
      </c>
      <c r="AG84" s="63">
        <v>2434.1770000000001</v>
      </c>
      <c r="AH84" s="63">
        <v>292.44369949999998</v>
      </c>
      <c r="AI84" s="63">
        <v>16327.445810452</v>
      </c>
      <c r="AJ84" s="63">
        <v>7455.6538879103609</v>
      </c>
      <c r="AK84" s="63">
        <v>737.82027149999999</v>
      </c>
      <c r="AL84" s="63">
        <v>3820.7386863022748</v>
      </c>
      <c r="AM84" s="63">
        <v>307.74480682942919</v>
      </c>
      <c r="AN84" s="66">
        <v>117403.72339744032</v>
      </c>
      <c r="AP84" s="16">
        <v>5.28</v>
      </c>
      <c r="AQ84" s="13">
        <v>9.48</v>
      </c>
      <c r="AR84" s="16">
        <v>5.52</v>
      </c>
      <c r="AS84" s="13">
        <v>12.6</v>
      </c>
      <c r="AT84" s="16">
        <v>6</v>
      </c>
      <c r="AU84" s="13">
        <v>20.64</v>
      </c>
      <c r="AV84" s="16"/>
      <c r="AW84" s="9">
        <v>19.8</v>
      </c>
    </row>
    <row r="85" spans="1:49" x14ac:dyDescent="0.25">
      <c r="A85" s="20">
        <v>40969</v>
      </c>
      <c r="B85" s="63">
        <v>53657.976699405001</v>
      </c>
      <c r="C85" s="63">
        <v>11401.106183604999</v>
      </c>
      <c r="D85" s="63">
        <v>22517.071191006002</v>
      </c>
      <c r="E85" s="66">
        <v>7478.1019687019998</v>
      </c>
      <c r="F85" s="63">
        <v>95054.256042718</v>
      </c>
      <c r="G85" s="16">
        <v>27.97</v>
      </c>
      <c r="H85" s="16"/>
      <c r="I85" s="13"/>
      <c r="J85" s="13"/>
      <c r="K85" s="16">
        <v>9.33</v>
      </c>
      <c r="L85" s="16"/>
      <c r="M85" s="13"/>
      <c r="N85" s="16">
        <v>2.34</v>
      </c>
      <c r="O85" s="16"/>
      <c r="P85" s="13"/>
      <c r="Q85" s="11">
        <v>4.29</v>
      </c>
      <c r="R85" s="63">
        <v>6446.2190454545453</v>
      </c>
      <c r="S85" s="63">
        <v>3643.5210000000002</v>
      </c>
      <c r="T85" s="63">
        <v>9836.8700000000008</v>
      </c>
      <c r="U85" s="63">
        <v>4382.9930000000004</v>
      </c>
      <c r="V85" s="66">
        <v>17863.384000000002</v>
      </c>
      <c r="W85" s="63">
        <v>47096.805999999997</v>
      </c>
      <c r="X85" s="63">
        <v>3033.127</v>
      </c>
      <c r="Y85" s="63">
        <v>8949.5939726874822</v>
      </c>
      <c r="Z85" s="63">
        <v>512.63237012000002</v>
      </c>
      <c r="AA85" s="63">
        <v>8924.8213787204877</v>
      </c>
      <c r="AB85" s="63">
        <v>27.112216451999998</v>
      </c>
      <c r="AC85" s="66">
        <v>68503.609747634982</v>
      </c>
      <c r="AD85" s="63">
        <v>7483.0155000000004</v>
      </c>
      <c r="AE85" s="63">
        <v>9818.9</v>
      </c>
      <c r="AF85" s="63">
        <v>9856.8510000000006</v>
      </c>
      <c r="AG85" s="63">
        <v>2226.5700000000002</v>
      </c>
      <c r="AH85" s="63">
        <v>284.5983425</v>
      </c>
      <c r="AI85" s="63">
        <v>16388.6115735575</v>
      </c>
      <c r="AJ85" s="63">
        <v>7646.1732017132372</v>
      </c>
      <c r="AK85" s="63">
        <v>744.42435950000004</v>
      </c>
      <c r="AL85" s="63">
        <v>3827.3117985485496</v>
      </c>
      <c r="AM85" s="63">
        <v>304.37091992098419</v>
      </c>
      <c r="AN85" s="66">
        <v>118821.07100643618</v>
      </c>
      <c r="AP85" s="16">
        <v>5.64</v>
      </c>
      <c r="AQ85" s="13">
        <v>9.7200000000000006</v>
      </c>
      <c r="AR85" s="16">
        <v>6</v>
      </c>
      <c r="AS85" s="13">
        <v>13.08</v>
      </c>
      <c r="AT85" s="16">
        <v>6.36</v>
      </c>
      <c r="AU85" s="13">
        <v>18.239999999999998</v>
      </c>
      <c r="AV85" s="16">
        <v>5.4</v>
      </c>
      <c r="AW85" s="9">
        <v>14.28</v>
      </c>
    </row>
    <row r="86" spans="1:49" x14ac:dyDescent="0.25">
      <c r="A86" s="20">
        <v>41000</v>
      </c>
      <c r="B86" s="63">
        <v>54225.706217170999</v>
      </c>
      <c r="C86" s="63">
        <v>11503.007296729</v>
      </c>
      <c r="D86" s="63">
        <v>22710.350470793001</v>
      </c>
      <c r="E86" s="66">
        <v>7703.0827282159999</v>
      </c>
      <c r="F86" s="63">
        <v>96142.146712909002</v>
      </c>
      <c r="G86" s="16">
        <v>28.97</v>
      </c>
      <c r="H86" s="16"/>
      <c r="I86" s="13"/>
      <c r="J86" s="13"/>
      <c r="K86" s="16">
        <v>9.84</v>
      </c>
      <c r="L86" s="16"/>
      <c r="M86" s="13"/>
      <c r="N86" s="16">
        <v>2.4500000000000002</v>
      </c>
      <c r="O86" s="16"/>
      <c r="P86" s="13"/>
      <c r="Q86" s="11">
        <v>4.37</v>
      </c>
      <c r="R86" s="63">
        <v>6517.7190500000015</v>
      </c>
      <c r="S86" s="63">
        <v>3684.8290000000002</v>
      </c>
      <c r="T86" s="63">
        <v>10087.196</v>
      </c>
      <c r="U86" s="63">
        <v>4497.7879999999996</v>
      </c>
      <c r="V86" s="66">
        <v>18269.812999999998</v>
      </c>
      <c r="W86" s="63">
        <v>48143.584000000003</v>
      </c>
      <c r="X86" s="63">
        <v>3062.04</v>
      </c>
      <c r="Y86" s="63">
        <v>9762.3532860445739</v>
      </c>
      <c r="Z86" s="63">
        <v>487.36843262450003</v>
      </c>
      <c r="AA86" s="63">
        <v>9732.6228628084809</v>
      </c>
      <c r="AB86" s="63">
        <v>27.698261096499998</v>
      </c>
      <c r="AC86" s="66">
        <v>69964.837594764074</v>
      </c>
      <c r="AD86" s="63">
        <v>7598.71</v>
      </c>
      <c r="AE86" s="63">
        <v>9889.01</v>
      </c>
      <c r="AF86" s="63">
        <v>9909.42</v>
      </c>
      <c r="AG86" s="63">
        <v>2090.9870000000001</v>
      </c>
      <c r="AH86" s="63">
        <v>265.14160800000002</v>
      </c>
      <c r="AI86" s="63">
        <v>16544.291283057501</v>
      </c>
      <c r="AJ86" s="63">
        <v>7667.6744359532886</v>
      </c>
      <c r="AK86" s="63">
        <v>742.74965800000007</v>
      </c>
      <c r="AL86" s="63">
        <v>3734.1880486488722</v>
      </c>
      <c r="AM86" s="63">
        <v>303.26818565910895</v>
      </c>
      <c r="AN86" s="66">
        <v>120635.36534546688</v>
      </c>
      <c r="AP86" s="16">
        <v>5.76</v>
      </c>
      <c r="AQ86" s="13">
        <v>10.56</v>
      </c>
      <c r="AR86" s="16">
        <v>6.12</v>
      </c>
      <c r="AS86" s="13">
        <v>14.4</v>
      </c>
      <c r="AT86" s="16">
        <v>6.6</v>
      </c>
      <c r="AU86" s="13">
        <v>18.12</v>
      </c>
      <c r="AV86" s="16">
        <v>10.08</v>
      </c>
      <c r="AW86" s="9">
        <v>17.88</v>
      </c>
    </row>
    <row r="87" spans="1:49" x14ac:dyDescent="0.25">
      <c r="A87" s="20">
        <v>41030</v>
      </c>
      <c r="B87" s="63">
        <v>55406.607620850002</v>
      </c>
      <c r="C87" s="63">
        <v>11567.541676153</v>
      </c>
      <c r="D87" s="63">
        <v>22885.515877424001</v>
      </c>
      <c r="E87" s="66">
        <v>8574.7714907680001</v>
      </c>
      <c r="F87" s="63">
        <v>98434.436665194997</v>
      </c>
      <c r="G87" s="16">
        <v>27.931544579865701</v>
      </c>
      <c r="H87" s="16"/>
      <c r="I87" s="13"/>
      <c r="J87" s="13"/>
      <c r="K87" s="16">
        <v>9.9690185256623103</v>
      </c>
      <c r="L87" s="16"/>
      <c r="M87" s="13"/>
      <c r="N87" s="16">
        <v>2.2949663942874898</v>
      </c>
      <c r="O87" s="16"/>
      <c r="P87" s="13"/>
      <c r="Q87" s="11">
        <v>4.3499999999999996</v>
      </c>
      <c r="R87" s="63">
        <v>6701.8677619047621</v>
      </c>
      <c r="S87" s="63">
        <v>3749.7829999999999</v>
      </c>
      <c r="T87" s="63">
        <v>10280.134</v>
      </c>
      <c r="U87" s="63">
        <v>4708.8990000000003</v>
      </c>
      <c r="V87" s="66">
        <v>18738.815999999999</v>
      </c>
      <c r="W87" s="63">
        <v>49058.964999999997</v>
      </c>
      <c r="X87" s="63">
        <v>3097.4270000000001</v>
      </c>
      <c r="Y87" s="63">
        <v>9235.7783668458869</v>
      </c>
      <c r="Z87" s="63">
        <v>504.27328783950003</v>
      </c>
      <c r="AA87" s="63">
        <v>9363.7801613047322</v>
      </c>
      <c r="AB87" s="63">
        <v>26.886657765500001</v>
      </c>
      <c r="AC87" s="66">
        <v>71244.592835615142</v>
      </c>
      <c r="AD87" s="63">
        <v>7710.3419999999996</v>
      </c>
      <c r="AE87" s="63">
        <v>9929.83</v>
      </c>
      <c r="AF87" s="63">
        <v>9936.4699999999993</v>
      </c>
      <c r="AG87" s="63">
        <v>2022.7149999999999</v>
      </c>
      <c r="AH87" s="63">
        <v>262.15271100000001</v>
      </c>
      <c r="AI87" s="63">
        <v>16678.414507505502</v>
      </c>
      <c r="AJ87" s="63">
        <v>7515.8174972689794</v>
      </c>
      <c r="AK87" s="63">
        <v>733.53759850000006</v>
      </c>
      <c r="AL87" s="63">
        <v>3705.101961940728</v>
      </c>
      <c r="AM87" s="63">
        <v>309.90815521289039</v>
      </c>
      <c r="AN87" s="66">
        <v>122018.862032736</v>
      </c>
      <c r="AP87" s="16">
        <v>5.76</v>
      </c>
      <c r="AQ87" s="13">
        <v>10.199999999999999</v>
      </c>
      <c r="AR87" s="16">
        <v>6</v>
      </c>
      <c r="AS87" s="13">
        <v>14.04</v>
      </c>
      <c r="AT87" s="16">
        <v>6.6</v>
      </c>
      <c r="AU87" s="13">
        <v>17.16</v>
      </c>
      <c r="AV87" s="16">
        <v>6.6</v>
      </c>
      <c r="AW87" s="9">
        <v>16.920000000000002</v>
      </c>
    </row>
    <row r="88" spans="1:49" x14ac:dyDescent="0.25">
      <c r="A88" s="20">
        <v>41061</v>
      </c>
      <c r="B88" s="63">
        <v>56105.203794071</v>
      </c>
      <c r="C88" s="63">
        <v>11645.665118229001</v>
      </c>
      <c r="D88" s="63">
        <v>23083.911055183999</v>
      </c>
      <c r="E88" s="66">
        <v>8315.5274060110005</v>
      </c>
      <c r="F88" s="63">
        <v>99150.307373495001</v>
      </c>
      <c r="G88" s="16">
        <v>28.013292606401102</v>
      </c>
      <c r="H88" s="16"/>
      <c r="I88" s="13"/>
      <c r="J88" s="13"/>
      <c r="K88" s="16">
        <v>9.4490771800013693</v>
      </c>
      <c r="L88" s="16"/>
      <c r="M88" s="13"/>
      <c r="N88" s="16">
        <v>2.3694759377230001</v>
      </c>
      <c r="O88" s="16"/>
      <c r="P88" s="13"/>
      <c r="Q88" s="11">
        <v>4.3</v>
      </c>
      <c r="R88" s="63">
        <v>6716.8100952380964</v>
      </c>
      <c r="S88" s="63">
        <v>3788.317</v>
      </c>
      <c r="T88" s="63">
        <v>10176.674000000001</v>
      </c>
      <c r="U88" s="63">
        <v>4465.4049999999997</v>
      </c>
      <c r="V88" s="66">
        <v>18430.396000000001</v>
      </c>
      <c r="W88" s="63">
        <v>49244.898999999998</v>
      </c>
      <c r="X88" s="63">
        <v>3194.3960000000002</v>
      </c>
      <c r="Y88" s="63">
        <v>9427.9565815790411</v>
      </c>
      <c r="Z88" s="63">
        <v>556.35298850650008</v>
      </c>
      <c r="AA88" s="63">
        <v>9386.6516155454119</v>
      </c>
      <c r="AB88" s="63">
        <v>28.497669074000004</v>
      </c>
      <c r="AC88" s="66">
        <v>71438.851285466124</v>
      </c>
      <c r="AD88" s="63">
        <v>7623.7359999999999</v>
      </c>
      <c r="AE88" s="63">
        <v>9811.4310000000005</v>
      </c>
      <c r="AF88" s="63">
        <v>9962.1299999999992</v>
      </c>
      <c r="AG88" s="63">
        <v>1941.626</v>
      </c>
      <c r="AH88" s="63">
        <v>257.99858999999998</v>
      </c>
      <c r="AI88" s="63">
        <v>16623.3484110055</v>
      </c>
      <c r="AJ88" s="63">
        <v>7352.5034332396663</v>
      </c>
      <c r="AK88" s="63">
        <v>726.61497850000001</v>
      </c>
      <c r="AL88" s="63">
        <v>3749.4667061727923</v>
      </c>
      <c r="AM88" s="63">
        <v>313.60959913130682</v>
      </c>
      <c r="AN88" s="66">
        <v>121675.1633929072</v>
      </c>
      <c r="AP88" s="16">
        <v>5.76</v>
      </c>
      <c r="AQ88" s="13">
        <v>10.44</v>
      </c>
      <c r="AR88" s="16">
        <v>6.12</v>
      </c>
      <c r="AS88" s="13">
        <v>13.56</v>
      </c>
      <c r="AT88" s="16">
        <v>6.6</v>
      </c>
      <c r="AU88" s="13">
        <v>18.96</v>
      </c>
      <c r="AV88" s="16">
        <v>6.24</v>
      </c>
      <c r="AW88" s="9">
        <v>13.8</v>
      </c>
    </row>
    <row r="89" spans="1:49" x14ac:dyDescent="0.25">
      <c r="A89" s="20">
        <v>41091</v>
      </c>
      <c r="B89" s="63">
        <v>56089.794307835997</v>
      </c>
      <c r="C89" s="63">
        <v>11737.521637837001</v>
      </c>
      <c r="D89" s="63">
        <v>23172.724780875</v>
      </c>
      <c r="E89" s="66">
        <v>8120.9032718219996</v>
      </c>
      <c r="F89" s="63">
        <v>99120.943998369985</v>
      </c>
      <c r="G89" s="16">
        <v>28.0070344328368</v>
      </c>
      <c r="H89" s="16"/>
      <c r="I89" s="13"/>
      <c r="J89" s="13"/>
      <c r="K89" s="16">
        <v>9.4289346983885807</v>
      </c>
      <c r="L89" s="16"/>
      <c r="M89" s="13"/>
      <c r="N89" s="16">
        <v>2.17729347799188</v>
      </c>
      <c r="O89" s="16"/>
      <c r="P89" s="13"/>
      <c r="Q89" s="11">
        <v>4.3499999999999996</v>
      </c>
      <c r="R89" s="63">
        <v>6829.8286000000007</v>
      </c>
      <c r="S89" s="63">
        <v>3821.8780000000002</v>
      </c>
      <c r="T89" s="63">
        <v>10165.995999999999</v>
      </c>
      <c r="U89" s="63">
        <v>4351.9440000000004</v>
      </c>
      <c r="V89" s="66">
        <v>18339.817999999999</v>
      </c>
      <c r="W89" s="63">
        <v>50367.881000000008</v>
      </c>
      <c r="X89" s="63">
        <v>3162.57</v>
      </c>
      <c r="Y89" s="63">
        <v>9877.4998868755865</v>
      </c>
      <c r="Z89" s="63">
        <v>553.90717861799999</v>
      </c>
      <c r="AA89" s="63">
        <v>9748.9314838783648</v>
      </c>
      <c r="AB89" s="63">
        <v>31.042317805499966</v>
      </c>
      <c r="AC89" s="66">
        <v>72521.702263809726</v>
      </c>
      <c r="AD89" s="63">
        <v>7475.79</v>
      </c>
      <c r="AE89" s="63">
        <v>9741.7119999999995</v>
      </c>
      <c r="AF89" s="63">
        <v>10014.9</v>
      </c>
      <c r="AG89" s="63">
        <v>1825.82</v>
      </c>
      <c r="AH89" s="63">
        <v>220.04479749999999</v>
      </c>
      <c r="AI89" s="63">
        <v>16529.928829880002</v>
      </c>
      <c r="AJ89" s="63">
        <v>7132.4216920362005</v>
      </c>
      <c r="AK89" s="63">
        <v>724.73113599999999</v>
      </c>
      <c r="AL89" s="63">
        <v>3630.0288032623257</v>
      </c>
      <c r="AM89" s="63">
        <v>313.61934105312037</v>
      </c>
      <c r="AN89" s="66">
        <v>122243.40257491048</v>
      </c>
      <c r="AP89" s="16">
        <v>5.52</v>
      </c>
      <c r="AQ89" s="13">
        <v>8.64</v>
      </c>
      <c r="AR89" s="16">
        <v>5.76</v>
      </c>
      <c r="AS89" s="13">
        <v>14.04</v>
      </c>
      <c r="AT89" s="16">
        <v>6.36</v>
      </c>
      <c r="AU89" s="13">
        <v>20.16</v>
      </c>
      <c r="AV89" s="16">
        <v>6</v>
      </c>
      <c r="AW89" s="9">
        <v>17.28</v>
      </c>
    </row>
    <row r="90" spans="1:49" x14ac:dyDescent="0.25">
      <c r="A90" s="20">
        <v>41122</v>
      </c>
      <c r="B90" s="63">
        <v>56120.198281063</v>
      </c>
      <c r="C90" s="63">
        <v>11899.888333159999</v>
      </c>
      <c r="D90" s="63">
        <v>23334.959771878999</v>
      </c>
      <c r="E90" s="66">
        <v>8380.3481456669997</v>
      </c>
      <c r="F90" s="63">
        <v>99735.394531768994</v>
      </c>
      <c r="G90" s="16">
        <v>27.7289703324582</v>
      </c>
      <c r="H90" s="16"/>
      <c r="I90" s="13"/>
      <c r="J90" s="13"/>
      <c r="K90" s="16">
        <v>9.6431246179204493</v>
      </c>
      <c r="L90" s="16"/>
      <c r="M90" s="13"/>
      <c r="N90" s="16">
        <v>1.77855340825422</v>
      </c>
      <c r="O90" s="16"/>
      <c r="P90" s="13"/>
      <c r="Q90" s="11">
        <v>4.2699999999999996</v>
      </c>
      <c r="R90" s="63">
        <v>6675.8243181818189</v>
      </c>
      <c r="S90" s="63">
        <v>3815.6089999999999</v>
      </c>
      <c r="T90" s="63">
        <v>9790.3909999999996</v>
      </c>
      <c r="U90" s="63">
        <v>4202.1099999999997</v>
      </c>
      <c r="V90" s="66">
        <v>17808.11</v>
      </c>
      <c r="W90" s="63">
        <v>49612.987000000008</v>
      </c>
      <c r="X90" s="63">
        <v>3214.3910000000001</v>
      </c>
      <c r="Y90" s="63">
        <v>10180.120286924241</v>
      </c>
      <c r="Z90" s="63">
        <v>553.18055731199991</v>
      </c>
      <c r="AA90" s="63">
        <v>10304.645652523195</v>
      </c>
      <c r="AB90" s="63">
        <v>32.95418358899996</v>
      </c>
      <c r="AC90" s="66">
        <v>71031.189008124056</v>
      </c>
      <c r="AD90" s="63">
        <v>7291.74</v>
      </c>
      <c r="AE90" s="63">
        <v>10120.030293060001</v>
      </c>
      <c r="AF90" s="63">
        <v>10066.56</v>
      </c>
      <c r="AG90" s="63">
        <v>1844.4</v>
      </c>
      <c r="AH90" s="63">
        <v>178.745237</v>
      </c>
      <c r="AI90" s="63">
        <v>16537.19859838</v>
      </c>
      <c r="AJ90" s="63">
        <v>7014.6040479809926</v>
      </c>
      <c r="AK90" s="63">
        <v>721.01168699999994</v>
      </c>
      <c r="AL90" s="63">
        <v>3644.4454608265969</v>
      </c>
      <c r="AM90" s="63">
        <v>313.90351304968169</v>
      </c>
      <c r="AN90" s="66">
        <v>120847.12989766877</v>
      </c>
      <c r="AP90" s="16">
        <v>5.52</v>
      </c>
      <c r="AQ90" s="13">
        <v>9.7200000000000006</v>
      </c>
      <c r="AR90" s="16">
        <v>5.52</v>
      </c>
      <c r="AS90" s="13">
        <v>14.52</v>
      </c>
      <c r="AT90" s="16">
        <v>6.36</v>
      </c>
      <c r="AU90" s="13">
        <v>20.399999999999999</v>
      </c>
      <c r="AV90" s="16">
        <v>6.24</v>
      </c>
      <c r="AW90" s="9">
        <v>18.12</v>
      </c>
    </row>
    <row r="91" spans="1:49" x14ac:dyDescent="0.25">
      <c r="A91" s="20">
        <v>41153</v>
      </c>
      <c r="B91" s="63">
        <v>56659.485628884002</v>
      </c>
      <c r="C91" s="63">
        <v>11974.534441768001</v>
      </c>
      <c r="D91" s="63">
        <v>23502.784636305001</v>
      </c>
      <c r="E91" s="66">
        <v>8206.6399692699997</v>
      </c>
      <c r="F91" s="63">
        <v>100343.44467622701</v>
      </c>
      <c r="G91" s="16">
        <v>28.481981974524398</v>
      </c>
      <c r="H91" s="16"/>
      <c r="I91" s="13"/>
      <c r="J91" s="13"/>
      <c r="K91" s="16">
        <v>9.5346932300959608</v>
      </c>
      <c r="L91" s="16"/>
      <c r="M91" s="13"/>
      <c r="N91" s="16">
        <v>1.79598059436146</v>
      </c>
      <c r="O91" s="16"/>
      <c r="P91" s="13"/>
      <c r="Q91" s="11">
        <v>4.3099999999999996</v>
      </c>
      <c r="R91" s="63">
        <v>7014.2273529411759</v>
      </c>
      <c r="S91" s="63">
        <v>4002.335</v>
      </c>
      <c r="T91" s="63">
        <v>9962.5720000000001</v>
      </c>
      <c r="U91" s="63">
        <v>4673.83</v>
      </c>
      <c r="V91" s="66">
        <v>18638.737000000001</v>
      </c>
      <c r="W91" s="63">
        <v>49060.186999999998</v>
      </c>
      <c r="X91" s="63">
        <v>3165.8609999999999</v>
      </c>
      <c r="Y91" s="63">
        <v>10011.324347682568</v>
      </c>
      <c r="Z91" s="63">
        <v>552.17239396100001</v>
      </c>
      <c r="AA91" s="63">
        <v>10183.068967192872</v>
      </c>
      <c r="AB91" s="63">
        <v>30.063564340999999</v>
      </c>
      <c r="AC91" s="66">
        <v>71215.149210109696</v>
      </c>
      <c r="AD91" s="63">
        <v>7141.35</v>
      </c>
      <c r="AE91" s="63">
        <v>10073.174000000001</v>
      </c>
      <c r="AF91" s="63">
        <v>10202.66</v>
      </c>
      <c r="AG91" s="63">
        <v>1796.84</v>
      </c>
      <c r="AH91" s="63">
        <v>176.096407</v>
      </c>
      <c r="AI91" s="63">
        <v>16526.576958306501</v>
      </c>
      <c r="AJ91" s="63">
        <v>7102.9912026811489</v>
      </c>
      <c r="AK91" s="63">
        <v>725.19064749999995</v>
      </c>
      <c r="AL91" s="63">
        <v>3668.7408280597492</v>
      </c>
      <c r="AM91" s="63">
        <v>315.86693617072234</v>
      </c>
      <c r="AN91" s="66">
        <v>120975.42066136688</v>
      </c>
      <c r="AP91" s="16">
        <v>5.64</v>
      </c>
      <c r="AQ91" s="13">
        <v>9.36</v>
      </c>
      <c r="AR91" s="16">
        <v>5.88</v>
      </c>
      <c r="AS91" s="13">
        <v>13.68</v>
      </c>
      <c r="AT91" s="16">
        <v>6.48</v>
      </c>
      <c r="AU91" s="13">
        <v>23.04</v>
      </c>
      <c r="AV91" s="16">
        <v>6.24</v>
      </c>
      <c r="AW91" s="9">
        <v>18.600000000000001</v>
      </c>
    </row>
    <row r="92" spans="1:49" x14ac:dyDescent="0.25">
      <c r="A92" s="20">
        <v>41183</v>
      </c>
      <c r="B92" s="63">
        <v>57336.541967354999</v>
      </c>
      <c r="C92" s="63">
        <v>12103.432316050001</v>
      </c>
      <c r="D92" s="63">
        <v>23791.321610776999</v>
      </c>
      <c r="E92" s="66">
        <v>8151.9989430839996</v>
      </c>
      <c r="F92" s="63">
        <v>101383.294837266</v>
      </c>
      <c r="G92" s="16">
        <v>27.4284071406062</v>
      </c>
      <c r="H92" s="16"/>
      <c r="I92" s="13"/>
      <c r="J92" s="13"/>
      <c r="K92" s="16">
        <v>9.4280744323333803</v>
      </c>
      <c r="L92" s="16"/>
      <c r="M92" s="13"/>
      <c r="N92" s="16">
        <v>1.8064579251033399</v>
      </c>
      <c r="O92" s="16"/>
      <c r="P92" s="13"/>
      <c r="Q92" s="11">
        <v>4.34</v>
      </c>
      <c r="R92" s="63">
        <v>6918.4290000000001</v>
      </c>
      <c r="S92" s="63">
        <v>3917.4520000000002</v>
      </c>
      <c r="T92" s="63">
        <v>9823.2250000000004</v>
      </c>
      <c r="U92" s="63">
        <v>4572.12</v>
      </c>
      <c r="V92" s="66">
        <v>18312.796999999999</v>
      </c>
      <c r="W92" s="63">
        <v>49858.523999999998</v>
      </c>
      <c r="X92" s="63">
        <v>3183.35</v>
      </c>
      <c r="Y92" s="63">
        <v>10090.478747307225</v>
      </c>
      <c r="Z92" s="63">
        <v>535.04464374200006</v>
      </c>
      <c r="AA92" s="63">
        <v>10133.042902851093</v>
      </c>
      <c r="AB92" s="63">
        <v>27.224178278999926</v>
      </c>
      <c r="AC92" s="66">
        <v>71819.927309919134</v>
      </c>
      <c r="AD92" s="63">
        <v>7301.2</v>
      </c>
      <c r="AE92" s="63">
        <v>10228.42</v>
      </c>
      <c r="AF92" s="63">
        <v>10347.36</v>
      </c>
      <c r="AG92" s="63">
        <v>1551.78</v>
      </c>
      <c r="AH92" s="63">
        <v>181.2706465</v>
      </c>
      <c r="AI92" s="63">
        <v>16438.675029806498</v>
      </c>
      <c r="AJ92" s="63">
        <v>7231.5050015414326</v>
      </c>
      <c r="AK92" s="63">
        <v>732.33823949999999</v>
      </c>
      <c r="AL92" s="63">
        <v>3768.8919087033873</v>
      </c>
      <c r="AM92" s="63">
        <v>315.74860864198649</v>
      </c>
      <c r="AN92" s="66">
        <v>121747.83570992168</v>
      </c>
      <c r="AP92" s="16">
        <v>5.76</v>
      </c>
      <c r="AQ92" s="13">
        <v>9.36</v>
      </c>
      <c r="AR92" s="16">
        <v>6.12</v>
      </c>
      <c r="AS92" s="13">
        <v>13.68</v>
      </c>
      <c r="AT92" s="16">
        <v>6.6</v>
      </c>
      <c r="AU92" s="13">
        <v>18.96</v>
      </c>
      <c r="AV92" s="16">
        <v>6.72</v>
      </c>
      <c r="AW92" s="9">
        <v>18.72</v>
      </c>
    </row>
    <row r="93" spans="1:49" x14ac:dyDescent="0.25">
      <c r="A93" s="20">
        <v>41214</v>
      </c>
      <c r="B93" s="63">
        <v>58331.724085870002</v>
      </c>
      <c r="C93" s="63">
        <v>12245.006587254</v>
      </c>
      <c r="D93" s="63">
        <v>24113.229085260002</v>
      </c>
      <c r="E93" s="66">
        <v>8170.370977304</v>
      </c>
      <c r="F93" s="63">
        <v>102860.330735688</v>
      </c>
      <c r="G93" s="16">
        <v>25.904770674609601</v>
      </c>
      <c r="H93" s="16"/>
      <c r="I93" s="13"/>
      <c r="J93" s="13"/>
      <c r="K93" s="16">
        <v>9.1915253581540899</v>
      </c>
      <c r="L93" s="16"/>
      <c r="M93" s="13"/>
      <c r="N93" s="16">
        <v>1.99207197945793</v>
      </c>
      <c r="O93" s="16"/>
      <c r="P93" s="13"/>
      <c r="Q93" s="11">
        <v>4.34</v>
      </c>
      <c r="R93" s="63">
        <v>7052.0749999999998</v>
      </c>
      <c r="S93" s="63">
        <v>3957.4079999999999</v>
      </c>
      <c r="T93" s="63">
        <v>9969.6260000000002</v>
      </c>
      <c r="U93" s="63">
        <v>4345</v>
      </c>
      <c r="V93" s="66">
        <v>18272.034</v>
      </c>
      <c r="W93" s="63">
        <v>49658.111999999994</v>
      </c>
      <c r="X93" s="63">
        <v>3196.913</v>
      </c>
      <c r="Y93" s="63">
        <v>11169.681157950572</v>
      </c>
      <c r="Z93" s="63">
        <v>527.53824238950017</v>
      </c>
      <c r="AA93" s="63">
        <v>11179.923043077644</v>
      </c>
      <c r="AB93" s="63">
        <v>28.924224716499921</v>
      </c>
      <c r="AC93" s="66">
        <v>71615.431132545928</v>
      </c>
      <c r="AD93" s="63">
        <v>7697.52</v>
      </c>
      <c r="AE93" s="63">
        <v>10694.7</v>
      </c>
      <c r="AF93" s="63">
        <v>10373.4</v>
      </c>
      <c r="AG93" s="63">
        <v>1419.86</v>
      </c>
      <c r="AH93" s="63">
        <v>196.57450600000001</v>
      </c>
      <c r="AI93" s="63">
        <v>16453.5346245</v>
      </c>
      <c r="AJ93" s="63">
        <v>7291.9996922449209</v>
      </c>
      <c r="AK93" s="63">
        <v>733.36134000000004</v>
      </c>
      <c r="AL93" s="63">
        <v>3955.9570984433035</v>
      </c>
      <c r="AM93" s="63">
        <v>310.80837381648684</v>
      </c>
      <c r="AN93" s="66">
        <v>122209.61582303105</v>
      </c>
      <c r="AP93" s="16">
        <v>5.64</v>
      </c>
      <c r="AQ93" s="13">
        <v>8.8800000000000008</v>
      </c>
      <c r="AR93" s="16">
        <v>6.12</v>
      </c>
      <c r="AS93" s="13">
        <v>14.16</v>
      </c>
      <c r="AT93" s="16">
        <v>6.6</v>
      </c>
      <c r="AU93" s="13">
        <v>19.440000000000001</v>
      </c>
      <c r="AV93" s="16">
        <v>5.88</v>
      </c>
      <c r="AW93" s="9">
        <v>15.96</v>
      </c>
    </row>
    <row r="94" spans="1:49" x14ac:dyDescent="0.25">
      <c r="A94" s="20">
        <v>41244</v>
      </c>
      <c r="B94" s="63">
        <v>59124.137891307997</v>
      </c>
      <c r="C94" s="63">
        <v>12332.837726420001</v>
      </c>
      <c r="D94" s="63">
        <v>24293.663935629</v>
      </c>
      <c r="E94" s="66">
        <v>8052.0199867780002</v>
      </c>
      <c r="F94" s="63">
        <v>103802.65954013499</v>
      </c>
      <c r="G94" s="16">
        <v>25.6580552670092</v>
      </c>
      <c r="H94" s="16"/>
      <c r="I94" s="13"/>
      <c r="J94" s="13"/>
      <c r="K94" s="16">
        <v>8.9380054820874104</v>
      </c>
      <c r="L94" s="16"/>
      <c r="M94" s="13"/>
      <c r="N94" s="11">
        <v>1.93347585976437</v>
      </c>
      <c r="O94" s="13"/>
      <c r="P94" s="13"/>
      <c r="Q94" s="11">
        <v>4.38</v>
      </c>
      <c r="R94" s="63">
        <v>7659.5420000000004</v>
      </c>
      <c r="S94" s="63">
        <v>4199.0810000000001</v>
      </c>
      <c r="T94" s="63">
        <v>10634.746999999999</v>
      </c>
      <c r="U94" s="63">
        <v>4764.5879999999997</v>
      </c>
      <c r="V94" s="66">
        <v>19598.415999999997</v>
      </c>
      <c r="W94" s="63">
        <v>48631.315000000002</v>
      </c>
      <c r="X94" s="63">
        <v>3189.6790000000001</v>
      </c>
      <c r="Y94" s="63">
        <v>10935.480893899447</v>
      </c>
      <c r="Z94" s="63">
        <v>523.71411613950011</v>
      </c>
      <c r="AA94" s="63">
        <v>10835.855057319739</v>
      </c>
      <c r="AB94" s="63">
        <v>26.463384279000003</v>
      </c>
      <c r="AC94" s="66">
        <v>72016.28656844022</v>
      </c>
      <c r="AD94" s="63">
        <v>8068.6</v>
      </c>
      <c r="AE94" s="63">
        <v>9420.48</v>
      </c>
      <c r="AF94" s="63">
        <v>10453.84</v>
      </c>
      <c r="AG94" s="63">
        <v>1490.72</v>
      </c>
      <c r="AH94" s="63">
        <v>209.4110235</v>
      </c>
      <c r="AI94" s="63">
        <v>16610.991207821</v>
      </c>
      <c r="AJ94" s="63">
        <v>7217.6124056516037</v>
      </c>
      <c r="AK94" s="63">
        <v>736.34220550000009</v>
      </c>
      <c r="AL94" s="63">
        <v>3745.4505700262307</v>
      </c>
      <c r="AM94" s="63">
        <v>306.98237726049223</v>
      </c>
      <c r="AN94" s="66">
        <v>122171.85046362609</v>
      </c>
      <c r="AP94" s="16">
        <v>5.88</v>
      </c>
      <c r="AQ94" s="13">
        <v>9.24</v>
      </c>
      <c r="AR94" s="16">
        <v>6.12</v>
      </c>
      <c r="AS94" s="13">
        <v>12.96</v>
      </c>
      <c r="AT94" s="16">
        <v>6.72</v>
      </c>
      <c r="AU94" s="13">
        <v>21.36</v>
      </c>
      <c r="AV94" s="16">
        <v>6</v>
      </c>
      <c r="AW94" s="9">
        <v>16.8</v>
      </c>
    </row>
    <row r="95" spans="1:49" x14ac:dyDescent="0.25">
      <c r="A95" s="21">
        <v>41275</v>
      </c>
      <c r="B95" s="63">
        <v>59058.494362154997</v>
      </c>
      <c r="C95" s="63">
        <v>12430.113157362</v>
      </c>
      <c r="D95" s="63">
        <v>24441.38699065</v>
      </c>
      <c r="E95" s="66">
        <v>7941.8890524520002</v>
      </c>
      <c r="F95" s="63">
        <v>103871.88356261901</v>
      </c>
      <c r="G95" s="11">
        <v>25.89170232802476</v>
      </c>
      <c r="H95" s="72">
        <v>34.276679850088797</v>
      </c>
      <c r="I95" s="72">
        <v>17.879241495422065</v>
      </c>
      <c r="J95" s="72">
        <v>35.487278086287489</v>
      </c>
      <c r="K95" s="11">
        <v>9.3112663279834216</v>
      </c>
      <c r="L95" s="73">
        <v>7.9345490200935469</v>
      </c>
      <c r="M95" s="72">
        <v>13.885975581647898</v>
      </c>
      <c r="N95" s="11">
        <v>1.8710290952025586</v>
      </c>
      <c r="O95" s="72">
        <v>1.5992605766579482</v>
      </c>
      <c r="P95" s="72">
        <v>2.1423179466952456</v>
      </c>
      <c r="Q95" s="11">
        <v>4.43</v>
      </c>
      <c r="R95" s="63">
        <v>7586.6084090909108</v>
      </c>
      <c r="S95" s="63">
        <v>4180.4549999999999</v>
      </c>
      <c r="T95" s="63">
        <v>10934.297</v>
      </c>
      <c r="U95" s="63">
        <v>4998.8010000000004</v>
      </c>
      <c r="V95" s="66">
        <v>20113.553</v>
      </c>
      <c r="W95" s="63">
        <v>49943.275999999998</v>
      </c>
      <c r="X95" s="63">
        <v>3186.9140000000002</v>
      </c>
      <c r="Y95" s="63">
        <v>9935.8962768740566</v>
      </c>
      <c r="Z95" s="63">
        <v>524.65397428900008</v>
      </c>
      <c r="AA95" s="63">
        <v>9749.6850553865133</v>
      </c>
      <c r="AB95" s="63">
        <v>26.634598763000003</v>
      </c>
      <c r="AC95" s="66">
        <v>73927.973597013552</v>
      </c>
      <c r="AD95" s="63">
        <v>8082.71</v>
      </c>
      <c r="AE95" s="63">
        <v>9113.26</v>
      </c>
      <c r="AF95" s="63">
        <v>11068.03</v>
      </c>
      <c r="AG95" s="63">
        <v>1478.92</v>
      </c>
      <c r="AH95" s="63">
        <v>222.83386849999999</v>
      </c>
      <c r="AI95" s="63">
        <v>16821.846780321001</v>
      </c>
      <c r="AJ95" s="63">
        <v>7191.878635675881</v>
      </c>
      <c r="AK95" s="63">
        <v>745.35621200000003</v>
      </c>
      <c r="AL95" s="63">
        <v>3654.9715061481452</v>
      </c>
      <c r="AM95" s="63">
        <v>301.08591872205022</v>
      </c>
      <c r="AN95" s="66">
        <v>124696.75166864024</v>
      </c>
      <c r="AP95" s="16">
        <v>5.52</v>
      </c>
      <c r="AQ95" s="13">
        <v>8.76</v>
      </c>
      <c r="AR95" s="16">
        <v>5.52</v>
      </c>
      <c r="AS95" s="13">
        <v>12.72</v>
      </c>
      <c r="AT95" s="16">
        <v>6.6</v>
      </c>
      <c r="AU95" s="13">
        <v>19.559999999999999</v>
      </c>
      <c r="AV95" s="16">
        <v>6.84</v>
      </c>
      <c r="AW95" s="9">
        <v>17.64</v>
      </c>
    </row>
    <row r="96" spans="1:49" x14ac:dyDescent="0.25">
      <c r="A96" s="20">
        <v>41306</v>
      </c>
      <c r="B96" s="63">
        <v>59462.113799332001</v>
      </c>
      <c r="C96" s="63">
        <v>12490.056336129999</v>
      </c>
      <c r="D96" s="63">
        <v>24646.687026602001</v>
      </c>
      <c r="E96" s="66">
        <v>8031.9790761519998</v>
      </c>
      <c r="F96" s="63">
        <v>104630.836238216</v>
      </c>
      <c r="G96" s="11">
        <v>26.686751233779432</v>
      </c>
      <c r="H96" s="72">
        <v>35.737984214140184</v>
      </c>
      <c r="I96" s="72">
        <v>18.011629898911512</v>
      </c>
      <c r="J96" s="72">
        <v>36.97620386546766</v>
      </c>
      <c r="K96" s="11">
        <v>9.676705483834187</v>
      </c>
      <c r="L96" s="73">
        <v>8.7479265635799894</v>
      </c>
      <c r="M96" s="72">
        <v>12.841079076939385</v>
      </c>
      <c r="N96" s="11">
        <v>1.8413967970039411</v>
      </c>
      <c r="O96" s="72">
        <v>1.5201833489137551</v>
      </c>
      <c r="P96" s="72">
        <v>2.0953665672094592</v>
      </c>
      <c r="Q96" s="11">
        <v>4.5199999999999996</v>
      </c>
      <c r="R96" s="63">
        <v>7432.5703999999996</v>
      </c>
      <c r="S96" s="63">
        <v>4212.2952080445002</v>
      </c>
      <c r="T96" s="63">
        <v>10693.768</v>
      </c>
      <c r="U96" s="63">
        <v>4729.77855</v>
      </c>
      <c r="V96" s="66">
        <v>19635.841758044498</v>
      </c>
      <c r="W96" s="63">
        <v>50246.544000000002</v>
      </c>
      <c r="X96" s="63">
        <v>3193.5790000000002</v>
      </c>
      <c r="Y96" s="63">
        <v>9192.1391897291651</v>
      </c>
      <c r="Z96" s="63">
        <v>530.65212148399996</v>
      </c>
      <c r="AA96" s="63">
        <v>9063.6267350748367</v>
      </c>
      <c r="AB96" s="63">
        <v>30.351860089000002</v>
      </c>
      <c r="AC96" s="66">
        <v>73704.777474093833</v>
      </c>
      <c r="AD96" s="63">
        <v>8002.7539999999999</v>
      </c>
      <c r="AE96" s="63">
        <v>9729.9599999999991</v>
      </c>
      <c r="AF96" s="63">
        <v>11053.27</v>
      </c>
      <c r="AG96" s="63">
        <v>1450.55</v>
      </c>
      <c r="AH96" s="63">
        <v>231.037621</v>
      </c>
      <c r="AI96" s="63">
        <v>16932.295286500001</v>
      </c>
      <c r="AJ96" s="63">
        <v>7304.9737817516107</v>
      </c>
      <c r="AK96" s="63">
        <v>754.29323399999998</v>
      </c>
      <c r="AL96" s="63">
        <v>3768.2533933126524</v>
      </c>
      <c r="AM96" s="63">
        <v>299.30397844139191</v>
      </c>
      <c r="AN96" s="66">
        <v>125096.35402559141</v>
      </c>
      <c r="AP96" s="16">
        <v>5.28</v>
      </c>
      <c r="AQ96" s="13">
        <v>9.6</v>
      </c>
      <c r="AR96" s="16">
        <v>5.4</v>
      </c>
      <c r="AS96" s="13">
        <v>14.16</v>
      </c>
      <c r="AT96" s="16">
        <v>5.64</v>
      </c>
      <c r="AU96" s="13">
        <v>23.28</v>
      </c>
      <c r="AV96" s="16">
        <v>5.76</v>
      </c>
      <c r="AW96" s="9">
        <v>17.64</v>
      </c>
    </row>
    <row r="97" spans="1:49" x14ac:dyDescent="0.25">
      <c r="A97" s="20">
        <v>41334</v>
      </c>
      <c r="B97" s="63">
        <v>59953.778528734998</v>
      </c>
      <c r="C97" s="63">
        <v>12643.48909886</v>
      </c>
      <c r="D97" s="63">
        <v>24884.628053542001</v>
      </c>
      <c r="E97" s="66">
        <v>8215.005209338</v>
      </c>
      <c r="F97" s="63">
        <v>105696.90089047499</v>
      </c>
      <c r="G97" s="11">
        <v>26.561767147938347</v>
      </c>
      <c r="H97" s="72">
        <v>26.173268304710046</v>
      </c>
      <c r="I97" s="72">
        <v>15.956792963243938</v>
      </c>
      <c r="J97" s="72">
        <v>35.536686807848625</v>
      </c>
      <c r="K97" s="11">
        <v>9.2852544936548362</v>
      </c>
      <c r="L97" s="73">
        <v>6.8424892073433661</v>
      </c>
      <c r="M97" s="72">
        <v>10.993208854277523</v>
      </c>
      <c r="N97" s="11">
        <v>1.7211954079737886</v>
      </c>
      <c r="O97" s="72">
        <v>1.4536419258085347</v>
      </c>
      <c r="P97" s="72">
        <v>2.0507794838662039</v>
      </c>
      <c r="Q97" s="11">
        <v>4.53</v>
      </c>
      <c r="R97" s="63">
        <v>7537.5744000000004</v>
      </c>
      <c r="S97" s="63">
        <v>4204.3719233997008</v>
      </c>
      <c r="T97" s="63">
        <v>10800.172</v>
      </c>
      <c r="U97" s="63">
        <v>4921.77945</v>
      </c>
      <c r="V97" s="66">
        <v>19926.323373399704</v>
      </c>
      <c r="W97" s="63">
        <v>51363.182999999997</v>
      </c>
      <c r="X97" s="63">
        <v>3214.194</v>
      </c>
      <c r="Y97" s="63">
        <v>9313.4923548986517</v>
      </c>
      <c r="Z97" s="63">
        <v>540.24465861649992</v>
      </c>
      <c r="AA97" s="63">
        <v>9174.9244679067888</v>
      </c>
      <c r="AB97" s="63">
        <v>30.671665119499998</v>
      </c>
      <c r="AC97" s="66">
        <v>75151.84125388856</v>
      </c>
      <c r="AD97" s="63">
        <v>8012.34</v>
      </c>
      <c r="AE97" s="63">
        <v>9597.14</v>
      </c>
      <c r="AF97" s="63">
        <v>11168.83</v>
      </c>
      <c r="AG97" s="63">
        <v>1527.664</v>
      </c>
      <c r="AH97" s="63">
        <v>218.2914475</v>
      </c>
      <c r="AI97" s="63">
        <v>16967.063505499998</v>
      </c>
      <c r="AJ97" s="63">
        <v>7442.9632248779562</v>
      </c>
      <c r="AK97" s="63">
        <v>760.26499249999995</v>
      </c>
      <c r="AL97" s="63">
        <v>3687.8496852876688</v>
      </c>
      <c r="AM97" s="63">
        <v>302.64389656721926</v>
      </c>
      <c r="AN97" s="66">
        <v>126855.90484241163</v>
      </c>
      <c r="AP97" s="16">
        <v>5.28</v>
      </c>
      <c r="AQ97" s="13">
        <v>9</v>
      </c>
      <c r="AR97" s="16">
        <v>5.4</v>
      </c>
      <c r="AS97" s="13">
        <v>14.16</v>
      </c>
      <c r="AT97" s="16">
        <v>6</v>
      </c>
      <c r="AU97" s="13">
        <v>23.28</v>
      </c>
      <c r="AV97" s="16">
        <v>5.52</v>
      </c>
      <c r="AW97" s="9">
        <v>16.920000000000002</v>
      </c>
    </row>
    <row r="98" spans="1:49" x14ac:dyDescent="0.25">
      <c r="A98" s="20">
        <v>41365</v>
      </c>
      <c r="B98" s="63">
        <v>60066.752632511001</v>
      </c>
      <c r="C98" s="63">
        <v>12768.334742532001</v>
      </c>
      <c r="D98" s="63">
        <v>25126.479632957002</v>
      </c>
      <c r="E98" s="66">
        <v>8447.8660763759999</v>
      </c>
      <c r="F98" s="63">
        <v>106409.43308437601</v>
      </c>
      <c r="G98" s="11">
        <v>25.74</v>
      </c>
      <c r="H98" s="72">
        <v>25.099909679211386</v>
      </c>
      <c r="I98" s="72">
        <v>16.218474186202549</v>
      </c>
      <c r="J98" s="72">
        <v>35.47639021779635</v>
      </c>
      <c r="K98" s="11">
        <v>9.2200000000000006</v>
      </c>
      <c r="L98" s="73">
        <v>7.1537193513329651</v>
      </c>
      <c r="M98" s="72">
        <v>11.11862965641018</v>
      </c>
      <c r="N98" s="11">
        <v>1.52</v>
      </c>
      <c r="O98" s="72">
        <v>1.2766490627366318</v>
      </c>
      <c r="P98" s="72">
        <v>1.8876556355107634</v>
      </c>
      <c r="Q98" s="11">
        <v>4.53</v>
      </c>
      <c r="R98" s="63">
        <v>7364.7487727272737</v>
      </c>
      <c r="S98" s="63">
        <v>4208.2879999999996</v>
      </c>
      <c r="T98" s="63">
        <v>10876</v>
      </c>
      <c r="U98" s="63">
        <v>4907.674</v>
      </c>
      <c r="V98" s="66">
        <v>19991.962</v>
      </c>
      <c r="W98" s="63">
        <v>52377.927999973297</v>
      </c>
      <c r="X98" s="63">
        <v>3241.1439999999998</v>
      </c>
      <c r="Y98" s="63">
        <v>10557.866443153947</v>
      </c>
      <c r="Z98" s="63">
        <v>545.51205477600013</v>
      </c>
      <c r="AA98" s="63">
        <v>10287.60456725258</v>
      </c>
      <c r="AB98" s="63">
        <v>30.5164185985</v>
      </c>
      <c r="AC98" s="66">
        <v>76396.291512052165</v>
      </c>
      <c r="AD98" s="63">
        <v>8184.93</v>
      </c>
      <c r="AE98" s="63">
        <v>10276.59</v>
      </c>
      <c r="AF98" s="63">
        <v>11433.98</v>
      </c>
      <c r="AG98" s="63">
        <v>1333.83</v>
      </c>
      <c r="AH98" s="63">
        <v>212.92004399999999</v>
      </c>
      <c r="AI98" s="63">
        <v>17134.263898000001</v>
      </c>
      <c r="AJ98" s="63">
        <v>7462.8434772221699</v>
      </c>
      <c r="AK98" s="63">
        <v>764.0567084999999</v>
      </c>
      <c r="AL98" s="63">
        <v>3893.4335912059341</v>
      </c>
      <c r="AM98" s="63">
        <v>312.81016459774685</v>
      </c>
      <c r="AN98" s="66">
        <v>128993.46188397065</v>
      </c>
      <c r="AP98" s="16">
        <v>4.92</v>
      </c>
      <c r="AQ98" s="13">
        <v>9.1199999999999992</v>
      </c>
      <c r="AR98" s="16">
        <v>5.04</v>
      </c>
      <c r="AS98" s="13">
        <v>13.8</v>
      </c>
      <c r="AT98" s="16">
        <v>5.76</v>
      </c>
      <c r="AU98" s="13">
        <v>22.08</v>
      </c>
      <c r="AV98" s="16">
        <v>5.28</v>
      </c>
      <c r="AW98" s="9">
        <v>16.440000000000001</v>
      </c>
    </row>
    <row r="99" spans="1:49" x14ac:dyDescent="0.25">
      <c r="A99" s="20">
        <v>41395</v>
      </c>
      <c r="B99" s="63">
        <v>60844.640443668999</v>
      </c>
      <c r="C99" s="63">
        <v>12814.396966032</v>
      </c>
      <c r="D99" s="63">
        <v>25239.420674541001</v>
      </c>
      <c r="E99" s="66">
        <v>9149.131647614</v>
      </c>
      <c r="F99" s="63">
        <v>108047.589731856</v>
      </c>
      <c r="G99" s="11">
        <v>26.62</v>
      </c>
      <c r="H99" s="72">
        <v>27.214571884394715</v>
      </c>
      <c r="I99" s="72">
        <v>16.350231273634741</v>
      </c>
      <c r="J99" s="72">
        <v>35.79288413008841</v>
      </c>
      <c r="K99" s="11">
        <v>9.1300000000000008</v>
      </c>
      <c r="L99" s="73">
        <v>7.0924092152010729</v>
      </c>
      <c r="M99" s="72">
        <v>10.892780111542804</v>
      </c>
      <c r="N99" s="11">
        <v>1.44</v>
      </c>
      <c r="O99" s="72">
        <v>1.1652457123381132</v>
      </c>
      <c r="P99" s="72">
        <v>1.9833324124911127</v>
      </c>
      <c r="Q99" s="11">
        <v>4.51</v>
      </c>
      <c r="R99" s="63">
        <v>7436.3356190476197</v>
      </c>
      <c r="S99" s="63">
        <v>4336.6379999999999</v>
      </c>
      <c r="T99" s="63">
        <v>11106.963</v>
      </c>
      <c r="U99" s="63">
        <v>4926.933</v>
      </c>
      <c r="V99" s="66">
        <v>20370.534</v>
      </c>
      <c r="W99" s="63">
        <v>53405.27799987793</v>
      </c>
      <c r="X99" s="63">
        <v>3267.82</v>
      </c>
      <c r="Y99" s="63">
        <v>12144.496142646958</v>
      </c>
      <c r="Z99" s="63">
        <v>548.24303933200008</v>
      </c>
      <c r="AA99" s="63">
        <v>11585.093103321462</v>
      </c>
      <c r="AB99" s="63">
        <v>31.776936093500019</v>
      </c>
      <c r="AC99" s="66">
        <v>78119.501142441921</v>
      </c>
      <c r="AD99" s="63">
        <v>8517.5300000000007</v>
      </c>
      <c r="AE99" s="63">
        <v>10687.8</v>
      </c>
      <c r="AF99" s="63">
        <v>11865.38</v>
      </c>
      <c r="AG99" s="63">
        <v>1390.55</v>
      </c>
      <c r="AH99" s="63">
        <v>216.25049050000001</v>
      </c>
      <c r="AI99" s="63">
        <v>17265.981302</v>
      </c>
      <c r="AJ99" s="63">
        <v>7487.3947211608665</v>
      </c>
      <c r="AK99" s="63">
        <v>770.99131750000004</v>
      </c>
      <c r="AL99" s="63">
        <v>4156.6385202871916</v>
      </c>
      <c r="AM99" s="63">
        <v>325.02709457500993</v>
      </c>
      <c r="AN99" s="66">
        <v>131839.71335874061</v>
      </c>
      <c r="AP99" s="16">
        <v>4.8</v>
      </c>
      <c r="AQ99" s="13">
        <v>9.24</v>
      </c>
      <c r="AR99" s="16">
        <v>5.04</v>
      </c>
      <c r="AS99" s="13">
        <v>13.2</v>
      </c>
      <c r="AT99" s="16">
        <v>5.52</v>
      </c>
      <c r="AU99" s="13">
        <v>22.08</v>
      </c>
      <c r="AV99" s="16">
        <v>5.4</v>
      </c>
      <c r="AW99" s="9">
        <v>16.2</v>
      </c>
    </row>
    <row r="100" spans="1:49" x14ac:dyDescent="0.25">
      <c r="A100" s="20">
        <v>41426</v>
      </c>
      <c r="B100" s="63">
        <v>61379.846584473999</v>
      </c>
      <c r="C100" s="63">
        <v>12885.66426576</v>
      </c>
      <c r="D100" s="63">
        <v>25410.535288949999</v>
      </c>
      <c r="E100" s="66">
        <v>9282.4319592949996</v>
      </c>
      <c r="F100" s="63">
        <v>108958.47809847901</v>
      </c>
      <c r="G100" s="11">
        <v>26.36</v>
      </c>
      <c r="H100" s="72">
        <v>28.022812697517871</v>
      </c>
      <c r="I100" s="72">
        <v>15.956952948129221</v>
      </c>
      <c r="J100" s="72">
        <v>36.183460757486131</v>
      </c>
      <c r="K100" s="11">
        <v>9.0359999999999996</v>
      </c>
      <c r="L100" s="73">
        <v>7.004507965268493</v>
      </c>
      <c r="M100" s="72">
        <v>11.069089415975037</v>
      </c>
      <c r="N100" s="11">
        <v>1.43</v>
      </c>
      <c r="O100" s="72">
        <v>1.1594420622293382</v>
      </c>
      <c r="P100" s="72">
        <v>1.8839872119990264</v>
      </c>
      <c r="Q100" s="11">
        <v>4.45</v>
      </c>
      <c r="R100" s="63">
        <v>7677.1088999999993</v>
      </c>
      <c r="S100" s="63">
        <v>4335.1360000000004</v>
      </c>
      <c r="T100" s="63">
        <v>11191.653</v>
      </c>
      <c r="U100" s="63">
        <v>5247.1970000000001</v>
      </c>
      <c r="V100" s="66">
        <v>20773.986000000001</v>
      </c>
      <c r="W100" s="63">
        <v>53886.968000411987</v>
      </c>
      <c r="X100" s="63">
        <v>3297.049</v>
      </c>
      <c r="Y100" s="63">
        <v>11437.071521321133</v>
      </c>
      <c r="Z100" s="63">
        <v>559.51957145699998</v>
      </c>
      <c r="AA100" s="63">
        <v>10854.713449896066</v>
      </c>
      <c r="AB100" s="63">
        <v>37.987573571000013</v>
      </c>
      <c r="AC100" s="66">
        <v>79061.893069723068</v>
      </c>
      <c r="AD100" s="63">
        <v>8809.85</v>
      </c>
      <c r="AE100" s="63">
        <v>10366.280000000001</v>
      </c>
      <c r="AF100" s="63">
        <v>12198.08</v>
      </c>
      <c r="AG100" s="63">
        <v>1288.8699999999999</v>
      </c>
      <c r="AH100" s="63">
        <v>212.1981955</v>
      </c>
      <c r="AI100" s="63">
        <v>17235.910854500002</v>
      </c>
      <c r="AJ100" s="63">
        <v>7489.2069834199683</v>
      </c>
      <c r="AK100" s="63">
        <v>769.06223149999994</v>
      </c>
      <c r="AL100" s="63">
        <v>3962.0338764654734</v>
      </c>
      <c r="AM100" s="63">
        <v>327.93084687656255</v>
      </c>
      <c r="AN100" s="66">
        <v>133141.38661130099</v>
      </c>
      <c r="AP100" s="16">
        <v>5.04</v>
      </c>
      <c r="AQ100" s="13">
        <v>9</v>
      </c>
      <c r="AR100" s="16">
        <v>5.16</v>
      </c>
      <c r="AS100" s="13">
        <v>13.32</v>
      </c>
      <c r="AT100" s="16">
        <v>5.4</v>
      </c>
      <c r="AU100" s="13">
        <v>19.68</v>
      </c>
      <c r="AV100" s="16">
        <v>5.64</v>
      </c>
      <c r="AW100" s="9">
        <v>15.48</v>
      </c>
    </row>
    <row r="101" spans="1:49" x14ac:dyDescent="0.25">
      <c r="A101" s="20">
        <v>41456</v>
      </c>
      <c r="B101" s="63">
        <v>61638.652617993001</v>
      </c>
      <c r="C101" s="63">
        <v>12968.27827126</v>
      </c>
      <c r="D101" s="63">
        <v>25677.006838674999</v>
      </c>
      <c r="E101" s="66">
        <v>9555.3180315270001</v>
      </c>
      <c r="F101" s="63">
        <v>109839.255759455</v>
      </c>
      <c r="G101" s="11">
        <v>26.99</v>
      </c>
      <c r="H101" s="72">
        <v>28.251789521882767</v>
      </c>
      <c r="I101" s="72">
        <v>16.277407031945078</v>
      </c>
      <c r="J101" s="72">
        <v>36.195445698235588</v>
      </c>
      <c r="K101" s="11">
        <v>9.2200000000000006</v>
      </c>
      <c r="L101" s="73">
        <v>7.2360119466197137</v>
      </c>
      <c r="M101" s="72">
        <v>11.11571503580709</v>
      </c>
      <c r="N101" s="11">
        <v>1.48</v>
      </c>
      <c r="O101" s="72">
        <v>1.282517036762912</v>
      </c>
      <c r="P101" s="72">
        <v>1.7922752793318626</v>
      </c>
      <c r="Q101" s="11">
        <v>4.46</v>
      </c>
      <c r="R101" s="63">
        <v>7727.2669999999989</v>
      </c>
      <c r="S101" s="63">
        <v>4346.9279999999999</v>
      </c>
      <c r="T101" s="63">
        <v>11227.862999999999</v>
      </c>
      <c r="U101" s="63">
        <v>5273.9515500000034</v>
      </c>
      <c r="V101" s="66">
        <v>20848.742550000003</v>
      </c>
      <c r="W101" s="63">
        <v>54335.131999969482</v>
      </c>
      <c r="X101" s="63">
        <v>3317.7200000000003</v>
      </c>
      <c r="Y101" s="63">
        <v>10500.764471056977</v>
      </c>
      <c r="Z101" s="63">
        <v>559.27391510150005</v>
      </c>
      <c r="AA101" s="63">
        <v>9960.0111412177848</v>
      </c>
      <c r="AB101" s="63">
        <v>41.150848197167008</v>
      </c>
      <c r="AC101" s="66">
        <v>79560.470946713001</v>
      </c>
      <c r="AD101" s="63">
        <v>9258.0876904999986</v>
      </c>
      <c r="AE101" s="63">
        <v>10551.92</v>
      </c>
      <c r="AF101" s="63">
        <v>12470.28</v>
      </c>
      <c r="AG101" s="63">
        <v>1115.0130000000001</v>
      </c>
      <c r="AH101" s="63">
        <v>180.99684500000001</v>
      </c>
      <c r="AI101" s="63">
        <v>17073.432420500001</v>
      </c>
      <c r="AJ101" s="63">
        <v>7512.8966345378121</v>
      </c>
      <c r="AK101" s="63">
        <v>766.45123350000006</v>
      </c>
      <c r="AL101" s="63">
        <v>3859.3954535979665</v>
      </c>
      <c r="AM101" s="63">
        <v>326.97267657258379</v>
      </c>
      <c r="AN101" s="66">
        <v>134303.18064058028</v>
      </c>
      <c r="AP101" s="16">
        <v>5.16</v>
      </c>
      <c r="AQ101" s="13">
        <v>9</v>
      </c>
      <c r="AR101" s="16">
        <v>5.28</v>
      </c>
      <c r="AS101" s="13">
        <v>13.08</v>
      </c>
      <c r="AT101" s="16">
        <v>5.52</v>
      </c>
      <c r="AU101" s="13">
        <v>23.52</v>
      </c>
      <c r="AV101" s="16">
        <v>5.76</v>
      </c>
      <c r="AW101" s="9">
        <v>15.72</v>
      </c>
    </row>
    <row r="102" spans="1:49" x14ac:dyDescent="0.25">
      <c r="A102" s="20">
        <v>41487</v>
      </c>
      <c r="B102" s="63">
        <v>62324.265287996997</v>
      </c>
      <c r="C102" s="63">
        <v>13121.271233418</v>
      </c>
      <c r="D102" s="63">
        <v>25931.978446857</v>
      </c>
      <c r="E102" s="66">
        <v>9463.4720320710003</v>
      </c>
      <c r="F102" s="63">
        <v>110840.987000343</v>
      </c>
      <c r="G102" s="11">
        <v>27.410764499772498</v>
      </c>
      <c r="H102" s="72">
        <v>31.846919797108157</v>
      </c>
      <c r="I102" s="72">
        <v>15.591562672046479</v>
      </c>
      <c r="J102" s="72">
        <v>35.902965937685209</v>
      </c>
      <c r="K102" s="11">
        <v>8.8965493557184914</v>
      </c>
      <c r="L102" s="73">
        <v>7.125036704190963</v>
      </c>
      <c r="M102" s="72">
        <v>10.6665350824013</v>
      </c>
      <c r="N102" s="11">
        <v>1.6821505055583721</v>
      </c>
      <c r="O102" s="72">
        <v>1.5204008062693743</v>
      </c>
      <c r="P102" s="72">
        <v>1.8796683960316261</v>
      </c>
      <c r="Q102" s="11">
        <v>4.49</v>
      </c>
      <c r="R102" s="63">
        <v>7587.3778571428575</v>
      </c>
      <c r="S102" s="63">
        <v>4303.2259999999997</v>
      </c>
      <c r="T102" s="63">
        <v>11050.959000000001</v>
      </c>
      <c r="U102" s="63">
        <v>5090.7219999999998</v>
      </c>
      <c r="V102" s="66">
        <v>20444.906999999999</v>
      </c>
      <c r="W102" s="63">
        <v>55066.114000320435</v>
      </c>
      <c r="X102" s="63">
        <v>3334.85</v>
      </c>
      <c r="Y102" s="63">
        <v>11598.586705461272</v>
      </c>
      <c r="Z102" s="63">
        <v>546.07476028449992</v>
      </c>
      <c r="AA102" s="63">
        <v>10964.77422017619</v>
      </c>
      <c r="AB102" s="63">
        <v>41.312020088154256</v>
      </c>
      <c r="AC102" s="66">
        <v>79984.446225801876</v>
      </c>
      <c r="AD102" s="63">
        <v>9605.48</v>
      </c>
      <c r="AE102" s="63">
        <v>10931</v>
      </c>
      <c r="AF102" s="63">
        <v>12812.89</v>
      </c>
      <c r="AG102" s="63">
        <v>1136.6300000000001</v>
      </c>
      <c r="AH102" s="63">
        <v>150.16604100000001</v>
      </c>
      <c r="AI102" s="63">
        <v>17682.202528000002</v>
      </c>
      <c r="AJ102" s="63">
        <v>7572.5965652654668</v>
      </c>
      <c r="AK102" s="63">
        <v>764.61644650000005</v>
      </c>
      <c r="AL102" s="63">
        <v>4068.4210899367781</v>
      </c>
      <c r="AM102" s="63">
        <v>330.70368720135843</v>
      </c>
      <c r="AN102" s="66">
        <v>136240.9030294292</v>
      </c>
      <c r="AP102" s="16">
        <v>5.16</v>
      </c>
      <c r="AQ102" s="13">
        <v>8.64</v>
      </c>
      <c r="AR102" s="16">
        <v>5.28</v>
      </c>
      <c r="AS102" s="13">
        <v>12.6</v>
      </c>
      <c r="AT102" s="16">
        <v>5.4</v>
      </c>
      <c r="AU102" s="13">
        <v>21.6</v>
      </c>
      <c r="AV102" s="16">
        <v>5.52</v>
      </c>
      <c r="AW102" s="9">
        <v>19.079999999999998</v>
      </c>
    </row>
    <row r="103" spans="1:49" x14ac:dyDescent="0.25">
      <c r="A103" s="20">
        <v>41518</v>
      </c>
      <c r="B103" s="63">
        <v>62676.919152317998</v>
      </c>
      <c r="C103" s="63">
        <v>13184.398188218</v>
      </c>
      <c r="D103" s="63">
        <v>26179.952037489998</v>
      </c>
      <c r="E103" s="66">
        <v>8993.8486126150001</v>
      </c>
      <c r="F103" s="63">
        <v>111035.117990641</v>
      </c>
      <c r="G103" s="11">
        <v>27.456714660823657</v>
      </c>
      <c r="H103" s="72">
        <v>31.165323148352044</v>
      </c>
      <c r="I103" s="72">
        <v>14.20804883190101</v>
      </c>
      <c r="J103" s="72">
        <v>35.704905589331588</v>
      </c>
      <c r="K103" s="11">
        <v>9.2435012481818664</v>
      </c>
      <c r="L103" s="73">
        <v>6.8945340367623675</v>
      </c>
      <c r="M103" s="72">
        <v>11.022305956128957</v>
      </c>
      <c r="N103" s="11">
        <v>1.4553408483150525</v>
      </c>
      <c r="O103" s="72">
        <v>1.3135641342240492</v>
      </c>
      <c r="P103" s="72">
        <v>1.7691063868823258</v>
      </c>
      <c r="Q103" s="11">
        <v>4.37</v>
      </c>
      <c r="R103" s="63">
        <v>7791.8594999999996</v>
      </c>
      <c r="S103" s="63">
        <v>4567.3610587642779</v>
      </c>
      <c r="T103" s="63">
        <v>11064.548999999999</v>
      </c>
      <c r="U103" s="63">
        <v>5471.9348499999996</v>
      </c>
      <c r="V103" s="66">
        <v>21103.844908764277</v>
      </c>
      <c r="W103" s="63">
        <v>54939.826000000001</v>
      </c>
      <c r="X103" s="63">
        <v>3349.0219999999995</v>
      </c>
      <c r="Y103" s="63">
        <v>11510.739186080065</v>
      </c>
      <c r="Z103" s="63">
        <v>535.17595421450005</v>
      </c>
      <c r="AA103" s="63">
        <v>10994.725551510279</v>
      </c>
      <c r="AB103" s="63">
        <v>42.327484382653864</v>
      </c>
      <c r="AC103" s="66">
        <v>80401.555013165926</v>
      </c>
      <c r="AD103" s="63">
        <v>9548.1068361425005</v>
      </c>
      <c r="AE103" s="63">
        <v>11082.259616011001</v>
      </c>
      <c r="AF103" s="63">
        <v>13067.575789312814</v>
      </c>
      <c r="AG103" s="63">
        <v>1143.5960000000002</v>
      </c>
      <c r="AH103" s="63">
        <v>149.32443549999999</v>
      </c>
      <c r="AI103" s="63">
        <v>18101.054451</v>
      </c>
      <c r="AJ103" s="63">
        <v>7573.9759426619012</v>
      </c>
      <c r="AK103" s="63">
        <v>766.22891299999992</v>
      </c>
      <c r="AL103" s="63">
        <v>4111.7442036093726</v>
      </c>
      <c r="AM103" s="63">
        <v>335.85089040337994</v>
      </c>
      <c r="AN103" s="66">
        <v>137386.08190278138</v>
      </c>
      <c r="AP103" s="16">
        <v>5.16</v>
      </c>
      <c r="AQ103" s="13">
        <v>8.8800000000000008</v>
      </c>
      <c r="AR103" s="16">
        <v>5.4</v>
      </c>
      <c r="AS103" s="13">
        <v>12.6</v>
      </c>
      <c r="AT103" s="16">
        <v>5.52</v>
      </c>
      <c r="AU103" s="13">
        <v>19.559999999999999</v>
      </c>
      <c r="AV103" s="16">
        <v>5.76</v>
      </c>
      <c r="AW103" s="9">
        <v>19.2</v>
      </c>
    </row>
    <row r="104" spans="1:49" x14ac:dyDescent="0.25">
      <c r="A104" s="20">
        <v>41548</v>
      </c>
      <c r="B104" s="63">
        <v>63074.792605896997</v>
      </c>
      <c r="C104" s="63">
        <v>13343.264794047</v>
      </c>
      <c r="D104" s="63">
        <v>26484.339895824</v>
      </c>
      <c r="E104" s="66">
        <v>8901.4314665250004</v>
      </c>
      <c r="F104" s="63">
        <v>111803.82876229301</v>
      </c>
      <c r="G104" s="11">
        <v>26.863969371184837</v>
      </c>
      <c r="H104" s="72">
        <v>29.728903353522245</v>
      </c>
      <c r="I104" s="72">
        <v>15.766727938179059</v>
      </c>
      <c r="J104" s="72">
        <v>35.537349645069781</v>
      </c>
      <c r="K104" s="11">
        <v>8.8171856697406028</v>
      </c>
      <c r="L104" s="73">
        <v>7.1883724453017619</v>
      </c>
      <c r="M104" s="72">
        <v>10.174885845762081</v>
      </c>
      <c r="N104" s="11">
        <v>1.6687795377367145</v>
      </c>
      <c r="O104" s="72">
        <v>1.5634216322485095</v>
      </c>
      <c r="P104" s="72">
        <v>1.7905766682535385</v>
      </c>
      <c r="Q104" s="11">
        <v>4.3899999999999997</v>
      </c>
      <c r="R104" s="63">
        <v>7635.9054545454555</v>
      </c>
      <c r="S104" s="63">
        <v>4493.9050318703767</v>
      </c>
      <c r="T104" s="63">
        <v>10919.862999999999</v>
      </c>
      <c r="U104" s="63">
        <v>4986.8899499999998</v>
      </c>
      <c r="V104" s="66">
        <v>20400.657981870376</v>
      </c>
      <c r="W104" s="63">
        <v>55245.915999999997</v>
      </c>
      <c r="X104" s="63">
        <v>3357.6049999999996</v>
      </c>
      <c r="Y104" s="63">
        <v>11653.905722822255</v>
      </c>
      <c r="Z104" s="63">
        <v>529.99138439799992</v>
      </c>
      <c r="AA104" s="63">
        <v>11357.648651892192</v>
      </c>
      <c r="AB104" s="63">
        <v>41.323367561241106</v>
      </c>
      <c r="AC104" s="66">
        <v>79789.104069637193</v>
      </c>
      <c r="AD104" s="63">
        <v>9431.4192887749996</v>
      </c>
      <c r="AE104" s="63">
        <v>11107.279546481999</v>
      </c>
      <c r="AF104" s="63">
        <v>13407.939865430977</v>
      </c>
      <c r="AG104" s="63">
        <v>1069.69</v>
      </c>
      <c r="AH104" s="63">
        <v>156.88345100000001</v>
      </c>
      <c r="AI104" s="63">
        <v>17907.501324500001</v>
      </c>
      <c r="AJ104" s="63">
        <v>7753.7108089538006</v>
      </c>
      <c r="AK104" s="63">
        <v>782.2287705</v>
      </c>
      <c r="AL104" s="63">
        <v>4182.943858813439</v>
      </c>
      <c r="AM104" s="63">
        <v>336.89513176430989</v>
      </c>
      <c r="AN104" s="66">
        <v>136885.91813470118</v>
      </c>
      <c r="AP104" s="16">
        <v>5.04</v>
      </c>
      <c r="AQ104" s="13">
        <v>8.4</v>
      </c>
      <c r="AR104" s="16">
        <v>5.28</v>
      </c>
      <c r="AS104" s="13">
        <v>14.04</v>
      </c>
      <c r="AT104" s="16">
        <v>5.4</v>
      </c>
      <c r="AU104" s="13">
        <v>20.28</v>
      </c>
      <c r="AV104" s="16">
        <v>5.88</v>
      </c>
      <c r="AW104" s="9">
        <v>17.399999999999999</v>
      </c>
    </row>
    <row r="105" spans="1:49" x14ac:dyDescent="0.25">
      <c r="A105" s="20">
        <v>41579</v>
      </c>
      <c r="B105" s="63">
        <v>64440.736405971998</v>
      </c>
      <c r="C105" s="63">
        <v>13519.495529350999</v>
      </c>
      <c r="D105" s="63">
        <v>26713.225417457001</v>
      </c>
      <c r="E105" s="66">
        <v>9170.4276710289996</v>
      </c>
      <c r="F105" s="63">
        <v>113843.88502380899</v>
      </c>
      <c r="G105" s="11">
        <v>26.783234874877937</v>
      </c>
      <c r="H105" s="72">
        <v>29.49860397661892</v>
      </c>
      <c r="I105" s="72">
        <v>15.579875176664661</v>
      </c>
      <c r="J105" s="72">
        <v>35.355460238795061</v>
      </c>
      <c r="K105" s="11">
        <v>8.8913731545848123</v>
      </c>
      <c r="L105" s="73">
        <v>6.6389807958743869</v>
      </c>
      <c r="M105" s="72">
        <v>11.091098509406459</v>
      </c>
      <c r="N105" s="11">
        <v>1.5710335556046542</v>
      </c>
      <c r="O105" s="72">
        <v>1.3861692296394117</v>
      </c>
      <c r="P105" s="72">
        <v>1.8152955775910864</v>
      </c>
      <c r="Q105" s="11">
        <v>4.3600000000000003</v>
      </c>
      <c r="R105" s="63">
        <v>7725.1412500000006</v>
      </c>
      <c r="S105" s="63">
        <v>4490.2324316683998</v>
      </c>
      <c r="T105" s="63">
        <v>11086.464</v>
      </c>
      <c r="U105" s="63">
        <v>5226.5157000000027</v>
      </c>
      <c r="V105" s="66">
        <v>20803.212131668402</v>
      </c>
      <c r="W105" s="63">
        <v>55808.555</v>
      </c>
      <c r="X105" s="63">
        <v>3356.1349999999998</v>
      </c>
      <c r="Y105" s="63">
        <v>12862.890136265671</v>
      </c>
      <c r="Z105" s="63">
        <v>529.31235435199994</v>
      </c>
      <c r="AA105" s="63">
        <v>12542.641108566098</v>
      </c>
      <c r="AB105" s="63">
        <v>42.821590877373055</v>
      </c>
      <c r="AC105" s="66">
        <v>80774.641922842609</v>
      </c>
      <c r="AD105" s="63">
        <v>9543.2933327749997</v>
      </c>
      <c r="AE105" s="63">
        <v>11320.062708744001</v>
      </c>
      <c r="AF105" s="63">
        <v>13232.230390045001</v>
      </c>
      <c r="AG105" s="63">
        <v>1080.9140000000002</v>
      </c>
      <c r="AH105" s="63">
        <v>167.3743365</v>
      </c>
      <c r="AI105" s="63">
        <v>17938.027262</v>
      </c>
      <c r="AJ105" s="63">
        <v>8086.6716218500296</v>
      </c>
      <c r="AK105" s="63">
        <v>793.356855</v>
      </c>
      <c r="AL105" s="63">
        <v>4540.55607987438</v>
      </c>
      <c r="AM105" s="63">
        <v>334.26365814146902</v>
      </c>
      <c r="AN105" s="66">
        <v>138061.75269174075</v>
      </c>
      <c r="AP105" s="16">
        <v>4.68</v>
      </c>
      <c r="AQ105" s="13">
        <v>8.4</v>
      </c>
      <c r="AR105" s="16">
        <v>4.8</v>
      </c>
      <c r="AS105" s="13">
        <v>13.08</v>
      </c>
      <c r="AT105" s="16">
        <v>4.92</v>
      </c>
      <c r="AU105" s="13">
        <v>21.96</v>
      </c>
      <c r="AV105" s="16">
        <v>5.88</v>
      </c>
      <c r="AW105" s="9">
        <v>18.48</v>
      </c>
    </row>
    <row r="106" spans="1:49" x14ac:dyDescent="0.25">
      <c r="A106" s="20">
        <v>41609</v>
      </c>
      <c r="B106" s="63">
        <v>64939.088727597002</v>
      </c>
      <c r="C106" s="63">
        <v>13615.169793145</v>
      </c>
      <c r="D106" s="63">
        <v>27049.086330990998</v>
      </c>
      <c r="E106" s="66">
        <v>8667.5003024329999</v>
      </c>
      <c r="F106" s="63">
        <v>114270.84515416602</v>
      </c>
      <c r="G106" s="11">
        <v>26.061785231993277</v>
      </c>
      <c r="H106" s="72">
        <v>26.895884212139769</v>
      </c>
      <c r="I106" s="72">
        <v>15.98790360800349</v>
      </c>
      <c r="J106" s="72">
        <v>34.378369600617553</v>
      </c>
      <c r="K106" s="11">
        <v>8.3457161833633986</v>
      </c>
      <c r="L106" s="73">
        <v>6.4396360524949783</v>
      </c>
      <c r="M106" s="72">
        <v>10.437750909014721</v>
      </c>
      <c r="N106" s="11">
        <v>1.6486526813059557</v>
      </c>
      <c r="O106" s="72">
        <v>1.5128739369708393</v>
      </c>
      <c r="P106" s="72">
        <v>1.8519406511584169</v>
      </c>
      <c r="Q106" s="11">
        <v>4.3600000000000003</v>
      </c>
      <c r="R106" s="63">
        <v>8296.815849999999</v>
      </c>
      <c r="S106" s="63">
        <v>4693.2209999999995</v>
      </c>
      <c r="T106" s="63">
        <v>12019.099</v>
      </c>
      <c r="U106" s="63">
        <v>5399.5730000000003</v>
      </c>
      <c r="V106" s="66">
        <v>22111.893</v>
      </c>
      <c r="W106" s="63">
        <v>56209.396999835968</v>
      </c>
      <c r="X106" s="63">
        <v>3345.5680000000002</v>
      </c>
      <c r="Y106" s="63">
        <v>12513.921000864506</v>
      </c>
      <c r="Z106" s="63">
        <v>533.95150133725997</v>
      </c>
      <c r="AA106" s="63">
        <v>11940.188061300229</v>
      </c>
      <c r="AB106" s="63">
        <v>41.971099067752952</v>
      </c>
      <c r="AC106" s="66">
        <v>82732.57134166974</v>
      </c>
      <c r="AD106" s="63">
        <v>9628.8050000000003</v>
      </c>
      <c r="AE106" s="63">
        <v>10362.365</v>
      </c>
      <c r="AF106" s="63">
        <v>13167.666999999999</v>
      </c>
      <c r="AG106" s="63">
        <v>993.77200000000005</v>
      </c>
      <c r="AH106" s="63">
        <v>176.29989850000001</v>
      </c>
      <c r="AI106" s="63">
        <v>17974.284245999999</v>
      </c>
      <c r="AJ106" s="63">
        <v>8280.1243622934417</v>
      </c>
      <c r="AK106" s="63">
        <v>796.01428850000002</v>
      </c>
      <c r="AL106" s="63">
        <v>4638.7501457854287</v>
      </c>
      <c r="AM106" s="63">
        <v>329.45595648630695</v>
      </c>
      <c r="AN106" s="66">
        <v>139143.69703469146</v>
      </c>
      <c r="AP106" s="16">
        <v>4.5599999999999996</v>
      </c>
      <c r="AQ106" s="13">
        <v>8.64</v>
      </c>
      <c r="AR106" s="16">
        <v>4.8</v>
      </c>
      <c r="AS106" s="13">
        <v>11.76</v>
      </c>
      <c r="AT106" s="16">
        <v>5.16</v>
      </c>
      <c r="AU106" s="13">
        <v>17.399999999999999</v>
      </c>
      <c r="AV106" s="16">
        <v>5.88</v>
      </c>
      <c r="AW106" s="9">
        <v>17.16</v>
      </c>
    </row>
    <row r="107" spans="1:49" x14ac:dyDescent="0.25">
      <c r="A107" s="21">
        <v>41640</v>
      </c>
      <c r="B107" s="63">
        <v>65565.129976900003</v>
      </c>
      <c r="C107" s="63">
        <v>13773.695319955001</v>
      </c>
      <c r="D107" s="63">
        <v>27428.245663682999</v>
      </c>
      <c r="E107" s="66">
        <v>8975.0189321029993</v>
      </c>
      <c r="F107" s="63">
        <v>115742.08989264102</v>
      </c>
      <c r="G107" s="11">
        <v>26.412031708642619</v>
      </c>
      <c r="H107" s="72">
        <v>28.034345939279952</v>
      </c>
      <c r="I107" s="72">
        <v>16.783340296670406</v>
      </c>
      <c r="J107" s="72">
        <v>33.01531303897486</v>
      </c>
      <c r="K107" s="11">
        <v>8.5691470463123132</v>
      </c>
      <c r="L107" s="73">
        <v>6.4201853735809484</v>
      </c>
      <c r="M107" s="72">
        <v>10.815662098772957</v>
      </c>
      <c r="N107" s="11">
        <v>1.9783569076592389</v>
      </c>
      <c r="O107" s="72">
        <v>2.0253880406420528</v>
      </c>
      <c r="P107" s="72">
        <v>1.9409025910652504</v>
      </c>
      <c r="Q107" s="11">
        <v>4.32</v>
      </c>
      <c r="R107" s="63">
        <v>8057.8897272727281</v>
      </c>
      <c r="S107" s="63">
        <v>4742.973</v>
      </c>
      <c r="T107" s="63">
        <v>11973.105000000001</v>
      </c>
      <c r="U107" s="63">
        <v>5637.6747000000005</v>
      </c>
      <c r="V107" s="66">
        <v>22353.752700000001</v>
      </c>
      <c r="W107" s="63">
        <v>56630.868999999984</v>
      </c>
      <c r="X107" s="63">
        <v>3353.6259999999997</v>
      </c>
      <c r="Y107" s="63">
        <v>12347.781389333886</v>
      </c>
      <c r="Z107" s="63">
        <v>547.08967683751996</v>
      </c>
      <c r="AA107" s="63">
        <v>11691.02381141088</v>
      </c>
      <c r="AB107" s="63">
        <v>39.2157802729335</v>
      </c>
      <c r="AC107" s="66">
        <v>83502.879174487593</v>
      </c>
      <c r="AD107" s="63">
        <v>9790.4730231730446</v>
      </c>
      <c r="AE107" s="63">
        <v>9793.5459992923606</v>
      </c>
      <c r="AF107" s="63">
        <v>12909.165613864543</v>
      </c>
      <c r="AG107" s="63">
        <v>900.92899999999997</v>
      </c>
      <c r="AH107" s="63">
        <v>186.35172750000001</v>
      </c>
      <c r="AI107" s="63">
        <v>18178.545945499998</v>
      </c>
      <c r="AJ107" s="63">
        <v>8505.9354400215016</v>
      </c>
      <c r="AK107" s="63">
        <v>795.096631</v>
      </c>
      <c r="AL107" s="63">
        <v>4766.2168102611977</v>
      </c>
      <c r="AM107" s="63">
        <v>335.50887176672393</v>
      </c>
      <c r="AN107" s="66">
        <v>139461.19687281112</v>
      </c>
      <c r="AP107" s="16">
        <v>4.4400000000000004</v>
      </c>
      <c r="AQ107" s="13">
        <v>8.16</v>
      </c>
      <c r="AR107" s="16">
        <v>4.5599999999999996</v>
      </c>
      <c r="AS107" s="13">
        <v>12</v>
      </c>
      <c r="AT107" s="16">
        <v>4.8</v>
      </c>
      <c r="AU107" s="13">
        <v>20.28</v>
      </c>
      <c r="AV107" s="16"/>
      <c r="AW107" s="9">
        <v>19.8</v>
      </c>
    </row>
    <row r="108" spans="1:49" x14ac:dyDescent="0.25">
      <c r="A108" s="20">
        <v>41671</v>
      </c>
      <c r="B108" s="63">
        <v>65694.845556300002</v>
      </c>
      <c r="C108" s="63">
        <v>13843.874411063</v>
      </c>
      <c r="D108" s="63">
        <v>27727.261889288999</v>
      </c>
      <c r="E108" s="66">
        <v>9020.4700081819992</v>
      </c>
      <c r="F108" s="63">
        <v>116286.45186483402</v>
      </c>
      <c r="G108" s="11">
        <v>26.870807576773871</v>
      </c>
      <c r="H108" s="72">
        <v>28.298966010716921</v>
      </c>
      <c r="I108" s="72">
        <v>16.792079552065417</v>
      </c>
      <c r="J108" s="72">
        <v>33.556208752618844</v>
      </c>
      <c r="K108" s="11">
        <v>8.5283087521029941</v>
      </c>
      <c r="L108" s="73">
        <v>6.3520008870919629</v>
      </c>
      <c r="M108" s="72">
        <v>10.287635810321621</v>
      </c>
      <c r="N108" s="11">
        <v>1.573835960313003</v>
      </c>
      <c r="O108" s="72">
        <v>1.4685126367093424</v>
      </c>
      <c r="P108" s="72">
        <v>1.7031621634800065</v>
      </c>
      <c r="Q108" s="11">
        <v>4.3</v>
      </c>
      <c r="R108" s="63">
        <v>8099.7340000000022</v>
      </c>
      <c r="S108" s="63">
        <v>4725.875</v>
      </c>
      <c r="T108" s="63">
        <v>11755.534</v>
      </c>
      <c r="U108" s="63">
        <v>5626.9889999999996</v>
      </c>
      <c r="V108" s="66">
        <v>22108.398000000001</v>
      </c>
      <c r="W108" s="63">
        <v>57143.888999938965</v>
      </c>
      <c r="X108" s="63">
        <v>3372.81</v>
      </c>
      <c r="Y108" s="63">
        <v>12632.765367702277</v>
      </c>
      <c r="Z108" s="63">
        <v>560.38664849407996</v>
      </c>
      <c r="AA108" s="63">
        <v>11963.842543008825</v>
      </c>
      <c r="AB108" s="63">
        <v>40.674832719910498</v>
      </c>
      <c r="AC108" s="66">
        <v>83813.731640406579</v>
      </c>
      <c r="AD108" s="63">
        <v>10309.054</v>
      </c>
      <c r="AE108" s="63">
        <v>10897.807000000001</v>
      </c>
      <c r="AF108" s="63">
        <v>13093.852999999999</v>
      </c>
      <c r="AG108" s="63">
        <v>918.096</v>
      </c>
      <c r="AH108" s="63">
        <v>185.551322</v>
      </c>
      <c r="AI108" s="63">
        <v>18294.093463000001</v>
      </c>
      <c r="AJ108" s="63">
        <v>9002.908457503976</v>
      </c>
      <c r="AK108" s="63">
        <v>807.37833050000006</v>
      </c>
      <c r="AL108" s="63">
        <v>5185.0236207770686</v>
      </c>
      <c r="AM108" s="63">
        <v>345.49071237666823</v>
      </c>
      <c r="AN108" s="66">
        <v>141791.95888025686</v>
      </c>
      <c r="AP108" s="16">
        <v>4.2</v>
      </c>
      <c r="AQ108" s="13">
        <v>8.8800000000000008</v>
      </c>
      <c r="AR108" s="16">
        <v>4.4400000000000004</v>
      </c>
      <c r="AS108" s="13">
        <v>12.12</v>
      </c>
      <c r="AT108" s="16">
        <v>4.68</v>
      </c>
      <c r="AU108" s="13">
        <v>22.08</v>
      </c>
      <c r="AV108" s="16">
        <v>3.84</v>
      </c>
      <c r="AW108" s="9">
        <v>20.76</v>
      </c>
    </row>
    <row r="109" spans="1:49" x14ac:dyDescent="0.25">
      <c r="A109" s="20">
        <v>41699</v>
      </c>
      <c r="B109" s="63">
        <v>65259.355840693002</v>
      </c>
      <c r="C109" s="63">
        <v>13964.766692121</v>
      </c>
      <c r="D109" s="63">
        <v>28090.008135729</v>
      </c>
      <c r="E109" s="66">
        <v>8768.7498366849995</v>
      </c>
      <c r="F109" s="63">
        <v>116082.88050522801</v>
      </c>
      <c r="G109" s="11">
        <v>24.533370625872152</v>
      </c>
      <c r="H109" s="72">
        <v>25.245979574918692</v>
      </c>
      <c r="I109" s="72">
        <v>15.113614278177737</v>
      </c>
      <c r="J109" s="72">
        <v>33.846129119697459</v>
      </c>
      <c r="K109" s="11">
        <v>8.4679797802710421</v>
      </c>
      <c r="L109" s="73">
        <v>6.257895577809828</v>
      </c>
      <c r="M109" s="72">
        <v>11.375784584375012</v>
      </c>
      <c r="N109" s="11">
        <v>1.5645734390072867</v>
      </c>
      <c r="O109" s="72">
        <v>1.3952677077475253</v>
      </c>
      <c r="P109" s="72">
        <v>1.8499777390643179</v>
      </c>
      <c r="Q109" s="11">
        <v>4.3</v>
      </c>
      <c r="R109" s="63">
        <v>8025.0497619047628</v>
      </c>
      <c r="S109" s="63">
        <v>4689.0720000000001</v>
      </c>
      <c r="T109" s="63">
        <v>11788.535952380951</v>
      </c>
      <c r="U109" s="63">
        <v>5696.0429999999997</v>
      </c>
      <c r="V109" s="66">
        <v>22173.650952380951</v>
      </c>
      <c r="W109" s="63">
        <v>56929.960000038147</v>
      </c>
      <c r="X109" s="63">
        <v>3402.75</v>
      </c>
      <c r="Y109" s="63">
        <v>11578.969282198039</v>
      </c>
      <c r="Z109" s="63">
        <v>566.44828511429</v>
      </c>
      <c r="AA109" s="63">
        <v>10994.503001717949</v>
      </c>
      <c r="AB109" s="63">
        <v>41.761807378498247</v>
      </c>
      <c r="AC109" s="66">
        <v>83615.513710634987</v>
      </c>
      <c r="AD109" s="63">
        <v>10474.854062433413</v>
      </c>
      <c r="AE109" s="63">
        <v>11101.570141553477</v>
      </c>
      <c r="AF109" s="63">
        <v>13085.519211186669</v>
      </c>
      <c r="AG109" s="63">
        <v>899.89700000000005</v>
      </c>
      <c r="AH109" s="63">
        <v>176.063963</v>
      </c>
      <c r="AI109" s="63">
        <v>18296.767180999999</v>
      </c>
      <c r="AJ109" s="63">
        <v>9691.9700980371526</v>
      </c>
      <c r="AK109" s="63">
        <v>823.80522200000007</v>
      </c>
      <c r="AL109" s="63">
        <v>5466.5025693444186</v>
      </c>
      <c r="AM109" s="63">
        <v>351.39728863163873</v>
      </c>
      <c r="AN109" s="66">
        <v>142348.0607318696</v>
      </c>
      <c r="AP109" s="16">
        <v>4.08</v>
      </c>
      <c r="AQ109" s="13">
        <v>8.0399999999999991</v>
      </c>
      <c r="AR109" s="16">
        <v>4.08</v>
      </c>
      <c r="AS109" s="13">
        <v>12.24</v>
      </c>
      <c r="AT109" s="16">
        <v>4.32</v>
      </c>
      <c r="AU109" s="13">
        <v>19.920000000000002</v>
      </c>
      <c r="AV109" s="16">
        <v>3.72</v>
      </c>
      <c r="AW109" s="9">
        <v>17.88</v>
      </c>
    </row>
    <row r="110" spans="1:49" x14ac:dyDescent="0.25">
      <c r="A110" s="20">
        <v>41730</v>
      </c>
      <c r="B110" s="63">
        <v>65388.114414999996</v>
      </c>
      <c r="C110" s="63">
        <v>14089.385329481</v>
      </c>
      <c r="D110" s="63">
        <v>28511.887613786999</v>
      </c>
      <c r="E110" s="66">
        <v>9119.9330801069991</v>
      </c>
      <c r="F110" s="63">
        <v>117109.32043837498</v>
      </c>
      <c r="G110" s="11">
        <v>26.128753305750863</v>
      </c>
      <c r="H110" s="72">
        <v>27.970359313594294</v>
      </c>
      <c r="I110" s="72">
        <v>15.24987607050376</v>
      </c>
      <c r="J110" s="72">
        <v>34.284568837278428</v>
      </c>
      <c r="K110" s="11">
        <v>8.7159404390390769</v>
      </c>
      <c r="L110" s="73">
        <v>5.9723921931852928</v>
      </c>
      <c r="M110" s="72">
        <v>11.071794970937495</v>
      </c>
      <c r="N110" s="11">
        <v>1.5915439607837103</v>
      </c>
      <c r="O110" s="72">
        <v>1.4654610817892866</v>
      </c>
      <c r="P110" s="72">
        <v>1.7693950851914799</v>
      </c>
      <c r="Q110" s="11">
        <v>4.25</v>
      </c>
      <c r="R110" s="63">
        <v>7978.4621904761907</v>
      </c>
      <c r="S110" s="63">
        <v>4728.2</v>
      </c>
      <c r="T110" s="63">
        <v>12088.763999999999</v>
      </c>
      <c r="U110" s="63">
        <v>5782.4707500000004</v>
      </c>
      <c r="V110" s="66">
        <v>22599.43475</v>
      </c>
      <c r="W110" s="63">
        <v>56018.82</v>
      </c>
      <c r="X110" s="63">
        <v>3434.453</v>
      </c>
      <c r="Y110" s="63">
        <v>11800.631523330663</v>
      </c>
      <c r="Z110" s="63">
        <v>570.738394323075</v>
      </c>
      <c r="AA110" s="63">
        <v>11068.404728681373</v>
      </c>
      <c r="AB110" s="63">
        <v>41.36901370405046</v>
      </c>
      <c r="AC110" s="66">
        <v>83314.303925268308</v>
      </c>
      <c r="AD110" s="63">
        <v>10962.5113115</v>
      </c>
      <c r="AE110" s="63">
        <v>11030.338695527524</v>
      </c>
      <c r="AF110" s="63">
        <v>13065.093216446667</v>
      </c>
      <c r="AG110" s="63">
        <v>877.83500000000004</v>
      </c>
      <c r="AH110" s="63">
        <v>181.6311015</v>
      </c>
      <c r="AI110" s="63">
        <v>18190.367314499999</v>
      </c>
      <c r="AJ110" s="63">
        <v>10463.299053668907</v>
      </c>
      <c r="AK110" s="63">
        <v>839.36859600000003</v>
      </c>
      <c r="AL110" s="63">
        <v>5942.6437582102535</v>
      </c>
      <c r="AM110" s="63">
        <v>358.34232268699753</v>
      </c>
      <c r="AN110" s="66">
        <v>142623.76213351416</v>
      </c>
      <c r="AP110" s="16">
        <v>3.96</v>
      </c>
      <c r="AQ110" s="13">
        <v>8.2799999999999994</v>
      </c>
      <c r="AR110" s="16">
        <v>3.96</v>
      </c>
      <c r="AS110" s="13">
        <v>12.48</v>
      </c>
      <c r="AT110" s="16">
        <v>4.4400000000000004</v>
      </c>
      <c r="AU110" s="13">
        <v>19.559999999999999</v>
      </c>
      <c r="AV110" s="16">
        <v>3.48</v>
      </c>
      <c r="AW110" s="9">
        <v>20.76</v>
      </c>
    </row>
    <row r="111" spans="1:49" x14ac:dyDescent="0.25">
      <c r="A111" s="20">
        <v>41760</v>
      </c>
      <c r="B111" s="63">
        <v>65766.534992385001</v>
      </c>
      <c r="C111" s="63">
        <v>14118.000695794</v>
      </c>
      <c r="D111" s="63">
        <v>28889.136082473</v>
      </c>
      <c r="E111" s="66">
        <v>9037.2049931130005</v>
      </c>
      <c r="F111" s="63">
        <v>117810.876763765</v>
      </c>
      <c r="G111" s="11">
        <v>27.427716397807067</v>
      </c>
      <c r="H111" s="72">
        <v>30.483858889072962</v>
      </c>
      <c r="I111" s="72">
        <v>15.470669963980157</v>
      </c>
      <c r="J111" s="72">
        <v>34.061190931859919</v>
      </c>
      <c r="K111" s="11">
        <v>8.5526738198805123</v>
      </c>
      <c r="L111" s="73">
        <v>5.7994443883841766</v>
      </c>
      <c r="M111" s="72">
        <v>11.069368667306577</v>
      </c>
      <c r="N111" s="11">
        <v>1.241849285992547</v>
      </c>
      <c r="O111" s="72">
        <v>1.0215195241530253</v>
      </c>
      <c r="P111" s="72">
        <v>1.6340814842366758</v>
      </c>
      <c r="Q111" s="11">
        <v>4.1399999999999997</v>
      </c>
      <c r="R111" s="63">
        <v>8098.402</v>
      </c>
      <c r="S111" s="63">
        <v>4767.1379999999999</v>
      </c>
      <c r="T111" s="63">
        <v>12064.878904761905</v>
      </c>
      <c r="U111" s="63">
        <v>6083.3587500000003</v>
      </c>
      <c r="V111" s="66">
        <v>22915.375654761905</v>
      </c>
      <c r="W111" s="63">
        <v>55231.484000205994</v>
      </c>
      <c r="X111" s="63">
        <v>3477.1849999999999</v>
      </c>
      <c r="Y111" s="63">
        <v>13061.713606981466</v>
      </c>
      <c r="Z111" s="63">
        <v>576.27328310256996</v>
      </c>
      <c r="AA111" s="63">
        <v>11996.698264963999</v>
      </c>
      <c r="AB111" s="63">
        <v>41.77475913695281</v>
      </c>
      <c r="AC111" s="66">
        <v>83223.558520950988</v>
      </c>
      <c r="AD111" s="63">
        <v>11531.504837805001</v>
      </c>
      <c r="AE111" s="63">
        <v>11528.681084994299</v>
      </c>
      <c r="AF111" s="63">
        <v>13402.515347715</v>
      </c>
      <c r="AG111" s="63">
        <v>1226.1490000000001</v>
      </c>
      <c r="AH111" s="63">
        <v>187.93015800000001</v>
      </c>
      <c r="AI111" s="63">
        <v>18192.795905999999</v>
      </c>
      <c r="AJ111" s="63">
        <v>11306.623671374427</v>
      </c>
      <c r="AK111" s="63">
        <v>859.18684949999999</v>
      </c>
      <c r="AL111" s="63">
        <v>6551.4383865954969</v>
      </c>
      <c r="AM111" s="63">
        <v>364.90347089946658</v>
      </c>
      <c r="AN111" s="66">
        <v>144542.60351884476</v>
      </c>
      <c r="AP111" s="16">
        <v>3.96</v>
      </c>
      <c r="AQ111" s="13">
        <v>7.68</v>
      </c>
      <c r="AR111" s="16">
        <v>4.08</v>
      </c>
      <c r="AS111" s="13">
        <v>12.24</v>
      </c>
      <c r="AT111" s="16">
        <v>4.32</v>
      </c>
      <c r="AU111" s="13">
        <v>17.16</v>
      </c>
      <c r="AV111" s="16">
        <v>3.96</v>
      </c>
      <c r="AW111" s="9">
        <v>22.56</v>
      </c>
    </row>
    <row r="112" spans="1:49" x14ac:dyDescent="0.25">
      <c r="A112" s="20">
        <v>41791</v>
      </c>
      <c r="B112" s="63">
        <v>66168.764287566999</v>
      </c>
      <c r="C112" s="63">
        <v>14148.013496157</v>
      </c>
      <c r="D112" s="63">
        <v>29223.803193149</v>
      </c>
      <c r="E112" s="66">
        <v>8734.6648568750006</v>
      </c>
      <c r="F112" s="63">
        <v>118275.24583374799</v>
      </c>
      <c r="G112" s="11">
        <v>26.578430844051667</v>
      </c>
      <c r="H112" s="72">
        <v>28.896511441683906</v>
      </c>
      <c r="I112" s="72">
        <v>15.226036140217682</v>
      </c>
      <c r="J112" s="72">
        <v>33.745644952398877</v>
      </c>
      <c r="K112" s="11">
        <v>8.2215048189788327</v>
      </c>
      <c r="L112" s="73">
        <v>6.1963520386099233</v>
      </c>
      <c r="M112" s="72">
        <v>9.4834937933566223</v>
      </c>
      <c r="N112" s="11">
        <v>1.367077825268709</v>
      </c>
      <c r="O112" s="72">
        <v>1.1871845049230478</v>
      </c>
      <c r="P112" s="72">
        <v>1.6914843293215895</v>
      </c>
      <c r="Q112" s="11">
        <v>3.94</v>
      </c>
      <c r="R112" s="63">
        <v>8142.1109999999999</v>
      </c>
      <c r="S112" s="63">
        <v>4789.1390000000001</v>
      </c>
      <c r="T112" s="63">
        <v>12204.374</v>
      </c>
      <c r="U112" s="63">
        <v>6139.6369499999983</v>
      </c>
      <c r="V112" s="66">
        <v>23133.149949999999</v>
      </c>
      <c r="W112" s="63">
        <v>55412.737999999998</v>
      </c>
      <c r="X112" s="63">
        <v>3525.183</v>
      </c>
      <c r="Y112" s="63">
        <v>11618.226198031349</v>
      </c>
      <c r="Z112" s="63">
        <v>579.24090378999506</v>
      </c>
      <c r="AA112" s="63">
        <v>10680.254140021647</v>
      </c>
      <c r="AB112" s="63">
        <v>43.951848460188202</v>
      </c>
      <c r="AC112" s="66">
        <v>83544.33206333952</v>
      </c>
      <c r="AD112" s="63">
        <v>11357.527</v>
      </c>
      <c r="AE112" s="63">
        <v>11247.934999999999</v>
      </c>
      <c r="AF112" s="63">
        <v>13809.134</v>
      </c>
      <c r="AG112" s="63">
        <v>1460.0530000000001</v>
      </c>
      <c r="AH112" s="63">
        <v>182.6638925</v>
      </c>
      <c r="AI112" s="63">
        <v>18311.7802405</v>
      </c>
      <c r="AJ112" s="63">
        <v>12122.162974772909</v>
      </c>
      <c r="AK112" s="63">
        <v>877.42279700000006</v>
      </c>
      <c r="AL112" s="63">
        <v>6737.7428226418233</v>
      </c>
      <c r="AM112" s="63">
        <v>368.14841856365365</v>
      </c>
      <c r="AN112" s="66">
        <v>145807.11972690697</v>
      </c>
      <c r="AP112" s="16">
        <v>3.96</v>
      </c>
      <c r="AQ112" s="13">
        <v>8.52</v>
      </c>
      <c r="AR112" s="16">
        <v>4.2</v>
      </c>
      <c r="AS112" s="13">
        <v>10.44</v>
      </c>
      <c r="AT112" s="16">
        <v>4.4400000000000004</v>
      </c>
      <c r="AU112" s="13">
        <v>14.64</v>
      </c>
      <c r="AV112" s="16">
        <v>4.68</v>
      </c>
      <c r="AW112" s="9">
        <v>20.399999999999999</v>
      </c>
    </row>
    <row r="113" spans="1:49" x14ac:dyDescent="0.25">
      <c r="A113" s="20">
        <v>41821</v>
      </c>
      <c r="B113" s="63">
        <v>66458.078092598997</v>
      </c>
      <c r="C113" s="63">
        <v>14241.056071061001</v>
      </c>
      <c r="D113" s="63">
        <v>29476.757812060001</v>
      </c>
      <c r="E113" s="66">
        <v>9040.9949389150006</v>
      </c>
      <c r="F113" s="63">
        <v>119216.88691463499</v>
      </c>
      <c r="G113" s="11">
        <v>24.957813606664963</v>
      </c>
      <c r="H113" s="72">
        <v>26.025322012966271</v>
      </c>
      <c r="I113" s="72">
        <v>15.202943041096539</v>
      </c>
      <c r="J113" s="72">
        <v>33.344070261990986</v>
      </c>
      <c r="K113" s="11">
        <v>8.05413924045423</v>
      </c>
      <c r="L113" s="73">
        <v>5.6506261608419788</v>
      </c>
      <c r="M113" s="72">
        <v>10.103122554276478</v>
      </c>
      <c r="N113" s="11">
        <v>1.2390792352240154</v>
      </c>
      <c r="O113" s="72">
        <v>1.1136074675088106</v>
      </c>
      <c r="P113" s="72">
        <v>1.4387413590719831</v>
      </c>
      <c r="Q113" s="11">
        <v>3.86</v>
      </c>
      <c r="R113" s="63">
        <v>7977.7780000000002</v>
      </c>
      <c r="S113" s="63">
        <v>4768.5929999999998</v>
      </c>
      <c r="T113" s="63">
        <v>12185.322</v>
      </c>
      <c r="U113" s="63">
        <v>5976.368570454546</v>
      </c>
      <c r="V113" s="66">
        <v>22930.283570454547</v>
      </c>
      <c r="W113" s="63">
        <v>56971.680000000008</v>
      </c>
      <c r="X113" s="63">
        <v>3583.2460000000001</v>
      </c>
      <c r="Y113" s="63">
        <v>10195.743891836957</v>
      </c>
      <c r="Z113" s="63">
        <v>578.57724146330008</v>
      </c>
      <c r="AA113" s="63">
        <v>9364.251397989945</v>
      </c>
      <c r="AB113" s="63">
        <v>47.351863276168807</v>
      </c>
      <c r="AC113" s="66">
        <v>84847.927442488697</v>
      </c>
      <c r="AD113" s="63">
        <v>11362.423076845002</v>
      </c>
      <c r="AE113" s="63">
        <v>10767.750514732181</v>
      </c>
      <c r="AF113" s="63">
        <v>14046.022379944998</v>
      </c>
      <c r="AG113" s="63">
        <v>1050.223</v>
      </c>
      <c r="AH113" s="63">
        <v>173.86779799999999</v>
      </c>
      <c r="AI113" s="63">
        <v>18397.320626000001</v>
      </c>
      <c r="AJ113" s="63">
        <v>12841.641710302851</v>
      </c>
      <c r="AK113" s="63">
        <v>902.99983450000002</v>
      </c>
      <c r="AL113" s="63">
        <v>6913.0553691096411</v>
      </c>
      <c r="AM113" s="63">
        <v>371.89973105037592</v>
      </c>
      <c r="AN113" s="66">
        <v>147105.22128265374</v>
      </c>
      <c r="AP113" s="16">
        <v>3.96</v>
      </c>
      <c r="AQ113" s="13">
        <v>8.16</v>
      </c>
      <c r="AR113" s="16">
        <v>3.96</v>
      </c>
      <c r="AS113" s="13">
        <v>11.4</v>
      </c>
      <c r="AT113" s="16">
        <v>4.32</v>
      </c>
      <c r="AU113" s="13">
        <v>12.48</v>
      </c>
      <c r="AV113" s="16">
        <v>3.12</v>
      </c>
      <c r="AW113" s="9">
        <v>19.68</v>
      </c>
    </row>
    <row r="114" spans="1:49" x14ac:dyDescent="0.25">
      <c r="A114" s="20">
        <v>41852</v>
      </c>
      <c r="B114" s="63">
        <v>67327.851470598995</v>
      </c>
      <c r="C114" s="63">
        <v>14354.085870336001</v>
      </c>
      <c r="D114" s="63">
        <v>29800.063759446999</v>
      </c>
      <c r="E114" s="66">
        <v>9032.4802558690008</v>
      </c>
      <c r="F114" s="63">
        <v>120514.481356251</v>
      </c>
      <c r="G114" s="11">
        <v>24.736555562183391</v>
      </c>
      <c r="H114" s="72">
        <v>26.571384079799781</v>
      </c>
      <c r="I114" s="72">
        <v>14.587982654580076</v>
      </c>
      <c r="J114" s="72">
        <v>32.944830229592128</v>
      </c>
      <c r="K114" s="11">
        <v>7.6667139531344972</v>
      </c>
      <c r="L114" s="73">
        <v>5.5018822049095393</v>
      </c>
      <c r="M114" s="72">
        <v>9.1105911661443617</v>
      </c>
      <c r="N114" s="11">
        <v>1.3430400832379437</v>
      </c>
      <c r="O114" s="72">
        <v>1.2883507273028563</v>
      </c>
      <c r="P114" s="72">
        <v>1.4114953529957284</v>
      </c>
      <c r="Q114" s="11">
        <v>3.67</v>
      </c>
      <c r="R114" s="63">
        <v>8142.2067999999999</v>
      </c>
      <c r="S114" s="63">
        <v>4708.0050000000001</v>
      </c>
      <c r="T114" s="63">
        <v>12069.725449999998</v>
      </c>
      <c r="U114" s="63">
        <v>5841.7793174999997</v>
      </c>
      <c r="V114" s="66">
        <v>22619.5097675</v>
      </c>
      <c r="W114" s="63">
        <v>57690.917000000001</v>
      </c>
      <c r="X114" s="63">
        <v>3557.9009999999998</v>
      </c>
      <c r="Y114" s="63">
        <v>10125.504438403021</v>
      </c>
      <c r="Z114" s="63">
        <v>580.98044524049988</v>
      </c>
      <c r="AA114" s="63">
        <v>9296.5690458825648</v>
      </c>
      <c r="AB114" s="63">
        <v>47.312533043531815</v>
      </c>
      <c r="AC114" s="66">
        <v>85230.931072217412</v>
      </c>
      <c r="AD114" s="63">
        <v>11740.023810344999</v>
      </c>
      <c r="AE114" s="63">
        <v>10785.4973470241</v>
      </c>
      <c r="AF114" s="63">
        <v>14195.3027038665</v>
      </c>
      <c r="AG114" s="63">
        <v>1037.117</v>
      </c>
      <c r="AH114" s="63">
        <v>158.60780349999999</v>
      </c>
      <c r="AI114" s="63">
        <v>18474.578635499998</v>
      </c>
      <c r="AJ114" s="63">
        <v>13840.920132152545</v>
      </c>
      <c r="AK114" s="63">
        <v>939.1599185</v>
      </c>
      <c r="AL114" s="63">
        <v>7451.8913631328041</v>
      </c>
      <c r="AM114" s="63">
        <v>379.30087172404626</v>
      </c>
      <c r="AN114" s="66">
        <v>148570.94618824866</v>
      </c>
      <c r="AP114" s="16">
        <v>3.6</v>
      </c>
      <c r="AQ114" s="13">
        <v>7.8</v>
      </c>
      <c r="AR114" s="16">
        <v>3.6</v>
      </c>
      <c r="AS114" s="13">
        <v>10.44</v>
      </c>
      <c r="AT114" s="16">
        <v>3.72</v>
      </c>
      <c r="AU114" s="13">
        <v>12.72</v>
      </c>
      <c r="AV114" s="16">
        <v>4.08</v>
      </c>
      <c r="AW114" s="9">
        <v>19.920000000000002</v>
      </c>
    </row>
    <row r="115" spans="1:49" x14ac:dyDescent="0.25">
      <c r="A115" s="20">
        <v>41883</v>
      </c>
      <c r="B115" s="63">
        <v>67730.497433056997</v>
      </c>
      <c r="C115" s="63">
        <v>14426.432400211001</v>
      </c>
      <c r="D115" s="63">
        <v>30172.775293113002</v>
      </c>
      <c r="E115" s="66">
        <v>9044.9396277550004</v>
      </c>
      <c r="F115" s="63">
        <v>121374.64475413598</v>
      </c>
      <c r="G115" s="11">
        <v>24.962352136693131</v>
      </c>
      <c r="H115" s="72">
        <v>27.061107365624707</v>
      </c>
      <c r="I115" s="72">
        <v>14.389216938665404</v>
      </c>
      <c r="J115" s="72">
        <v>32.097890084746204</v>
      </c>
      <c r="K115" s="11">
        <v>7.3536800904046364</v>
      </c>
      <c r="L115" s="73">
        <v>5.2648061730301059</v>
      </c>
      <c r="M115" s="72">
        <v>8.8290249133065366</v>
      </c>
      <c r="N115" s="11">
        <v>1.2830019285065295</v>
      </c>
      <c r="O115" s="72">
        <v>1.0518275822548373</v>
      </c>
      <c r="P115" s="72">
        <v>1.6187405267488699</v>
      </c>
      <c r="Q115" s="11">
        <v>3.58</v>
      </c>
      <c r="R115" s="63">
        <v>8182.4049999999997</v>
      </c>
      <c r="S115" s="63">
        <v>4883.9579999999996</v>
      </c>
      <c r="T115" s="63">
        <v>12248.254000000001</v>
      </c>
      <c r="U115" s="63">
        <v>6117.6009999999997</v>
      </c>
      <c r="V115" s="66">
        <v>23249.812999999998</v>
      </c>
      <c r="W115" s="63">
        <v>57448.650999999998</v>
      </c>
      <c r="X115" s="63">
        <v>3571.933</v>
      </c>
      <c r="Y115" s="63">
        <v>10315.978404314215</v>
      </c>
      <c r="Z115" s="63">
        <v>585.78126963270006</v>
      </c>
      <c r="AA115" s="63">
        <v>9567.0776713781052</v>
      </c>
      <c r="AB115" s="63">
        <v>46.632685914002614</v>
      </c>
      <c r="AC115" s="66">
        <v>85558.446316654808</v>
      </c>
      <c r="AD115" s="63">
        <v>12239.687</v>
      </c>
      <c r="AE115" s="63">
        <v>10599.540999999999</v>
      </c>
      <c r="AF115" s="63">
        <v>14604.148999999999</v>
      </c>
      <c r="AG115" s="63">
        <v>1108.2569999999998</v>
      </c>
      <c r="AH115" s="63">
        <v>141.70561499999999</v>
      </c>
      <c r="AI115" s="63">
        <v>18568.049824500002</v>
      </c>
      <c r="AJ115" s="63">
        <v>14025.238188035688</v>
      </c>
      <c r="AK115" s="63">
        <v>959.47857850000003</v>
      </c>
      <c r="AL115" s="63">
        <v>7661.0784545268016</v>
      </c>
      <c r="AM115" s="63">
        <v>381.39194440169831</v>
      </c>
      <c r="AN115" s="66">
        <v>149762.08212376203</v>
      </c>
      <c r="AP115" s="16">
        <v>3.48</v>
      </c>
      <c r="AQ115" s="13">
        <v>7.44</v>
      </c>
      <c r="AR115" s="16">
        <v>3.36</v>
      </c>
      <c r="AS115" s="13">
        <v>9.36</v>
      </c>
      <c r="AT115" s="16">
        <v>3.6</v>
      </c>
      <c r="AU115" s="13">
        <v>12.12</v>
      </c>
      <c r="AV115" s="16">
        <v>4.8</v>
      </c>
      <c r="AW115" s="9">
        <v>20.04</v>
      </c>
    </row>
    <row r="116" spans="1:49" x14ac:dyDescent="0.25">
      <c r="A116" s="20">
        <v>41913</v>
      </c>
      <c r="B116" s="63">
        <v>68033.964476630994</v>
      </c>
      <c r="C116" s="63">
        <v>14542.214164871</v>
      </c>
      <c r="D116" s="63">
        <v>30651.802285876001</v>
      </c>
      <c r="E116" s="66">
        <v>8692.3673476500007</v>
      </c>
      <c r="F116" s="63">
        <v>121920.34827502799</v>
      </c>
      <c r="G116" s="11">
        <v>24.140386595713494</v>
      </c>
      <c r="H116" s="72">
        <v>26.079612161247596</v>
      </c>
      <c r="I116" s="72">
        <v>14.479213412056559</v>
      </c>
      <c r="J116" s="72">
        <v>31.375564437270441</v>
      </c>
      <c r="K116" s="11">
        <v>7.3109124194682353</v>
      </c>
      <c r="L116" s="73">
        <v>5.3210779848427414</v>
      </c>
      <c r="M116" s="72">
        <v>8.8672979948331871</v>
      </c>
      <c r="N116" s="11">
        <v>1.4164985210673096</v>
      </c>
      <c r="O116" s="72">
        <v>1.2244827463166235</v>
      </c>
      <c r="P116" s="72">
        <v>1.7332163860362249</v>
      </c>
      <c r="Q116" s="11">
        <v>3.57</v>
      </c>
      <c r="R116" s="63">
        <v>8046.06</v>
      </c>
      <c r="S116" s="63">
        <v>4801.4290000000001</v>
      </c>
      <c r="T116" s="63">
        <v>11947.594999999999</v>
      </c>
      <c r="U116" s="63">
        <v>6071.5950000000003</v>
      </c>
      <c r="V116" s="66">
        <v>22820.618999999999</v>
      </c>
      <c r="W116" s="63">
        <v>58071.220999999998</v>
      </c>
      <c r="X116" s="63">
        <v>3599.4720000000002</v>
      </c>
      <c r="Y116" s="63">
        <v>11948.004880783181</v>
      </c>
      <c r="Z116" s="63">
        <v>592.42963044159512</v>
      </c>
      <c r="AA116" s="63">
        <v>11080.325806490961</v>
      </c>
      <c r="AB116" s="63">
        <v>47.581217146020855</v>
      </c>
      <c r="AC116" s="66">
        <v>85903.839487587771</v>
      </c>
      <c r="AD116" s="63">
        <v>12176.286</v>
      </c>
      <c r="AE116" s="63">
        <v>10892.788</v>
      </c>
      <c r="AF116" s="63">
        <v>14768.473</v>
      </c>
      <c r="AG116" s="63">
        <v>962.39600000000007</v>
      </c>
      <c r="AH116" s="63">
        <v>139.3263925</v>
      </c>
      <c r="AI116" s="63">
        <v>18576.105361499998</v>
      </c>
      <c r="AJ116" s="63">
        <v>13029.713348451887</v>
      </c>
      <c r="AK116" s="63">
        <v>954.71518200000003</v>
      </c>
      <c r="AL116" s="63">
        <v>7294.5744955711407</v>
      </c>
      <c r="AM116" s="63">
        <v>380.26108528444576</v>
      </c>
      <c r="AN116" s="66">
        <v>149728.80719118408</v>
      </c>
      <c r="AP116" s="16">
        <v>3.6</v>
      </c>
      <c r="AQ116" s="13">
        <v>7.44</v>
      </c>
      <c r="AR116" s="16">
        <v>3.48</v>
      </c>
      <c r="AS116" s="13">
        <v>9.1199999999999992</v>
      </c>
      <c r="AT116" s="16">
        <v>3.84</v>
      </c>
      <c r="AU116" s="13">
        <v>15.24</v>
      </c>
      <c r="AV116" s="16">
        <v>5.16</v>
      </c>
      <c r="AW116" s="9">
        <v>17.399999999999999</v>
      </c>
    </row>
    <row r="117" spans="1:49" x14ac:dyDescent="0.25">
      <c r="A117" s="20">
        <v>41944</v>
      </c>
      <c r="B117" s="63">
        <v>69824.921463933002</v>
      </c>
      <c r="C117" s="63">
        <v>14691.02463059</v>
      </c>
      <c r="D117" s="63">
        <v>31194.060844418</v>
      </c>
      <c r="E117" s="66">
        <v>9048.8023577109998</v>
      </c>
      <c r="F117" s="63">
        <v>124758.80929665199</v>
      </c>
      <c r="G117" s="11">
        <v>23.933469138164995</v>
      </c>
      <c r="H117" s="72">
        <v>25.50276779642509</v>
      </c>
      <c r="I117" s="72">
        <v>14.75867164799423</v>
      </c>
      <c r="J117" s="72">
        <v>31.155112929897008</v>
      </c>
      <c r="K117" s="11">
        <v>6.8987822627539384</v>
      </c>
      <c r="L117" s="73">
        <v>5.2204692214107213</v>
      </c>
      <c r="M117" s="72">
        <v>8.198723638467083</v>
      </c>
      <c r="N117" s="11">
        <v>1.5128841476348087</v>
      </c>
      <c r="O117" s="72">
        <v>1.4029675997861781</v>
      </c>
      <c r="P117" s="72">
        <v>1.6661345458542656</v>
      </c>
      <c r="Q117" s="11">
        <v>3.65</v>
      </c>
      <c r="R117" s="63">
        <v>8346.9789999999994</v>
      </c>
      <c r="S117" s="63">
        <v>4879.1970000000001</v>
      </c>
      <c r="T117" s="63">
        <v>12853.964</v>
      </c>
      <c r="U117" s="63">
        <v>6228.6367499999969</v>
      </c>
      <c r="V117" s="66">
        <v>23961.797749999998</v>
      </c>
      <c r="W117" s="63">
        <v>59069.760999999999</v>
      </c>
      <c r="X117" s="63">
        <v>3627.8760000000002</v>
      </c>
      <c r="Y117" s="63">
        <v>12672.883791087126</v>
      </c>
      <c r="Z117" s="63">
        <v>596.61915881940513</v>
      </c>
      <c r="AA117" s="63">
        <v>11731.436250669372</v>
      </c>
      <c r="AB117" s="63">
        <v>47.955723949336949</v>
      </c>
      <c r="AC117" s="66">
        <v>88149.545725287811</v>
      </c>
      <c r="AD117" s="63">
        <v>12254.1620595</v>
      </c>
      <c r="AE117" s="63">
        <v>10275.042789728303</v>
      </c>
      <c r="AF117" s="63">
        <v>14985.445815646997</v>
      </c>
      <c r="AG117" s="63">
        <v>879.59000000000015</v>
      </c>
      <c r="AH117" s="63">
        <v>143.96886850000001</v>
      </c>
      <c r="AI117" s="63">
        <v>18583.103633999999</v>
      </c>
      <c r="AJ117" s="63">
        <v>12798.341390312613</v>
      </c>
      <c r="AK117" s="63">
        <v>968.29707980201761</v>
      </c>
      <c r="AL117" s="63">
        <v>7057.4914770034011</v>
      </c>
      <c r="AM117" s="63">
        <v>381.02492016715291</v>
      </c>
      <c r="AN117" s="66">
        <v>151598.98096560719</v>
      </c>
      <c r="AP117" s="16">
        <v>3.48</v>
      </c>
      <c r="AQ117" s="13">
        <v>6.96</v>
      </c>
      <c r="AR117" s="16">
        <v>3.6</v>
      </c>
      <c r="AS117" s="13">
        <v>9.48</v>
      </c>
      <c r="AT117" s="16">
        <v>3.84</v>
      </c>
      <c r="AU117" s="13">
        <v>10.68</v>
      </c>
      <c r="AV117" s="16">
        <v>4.68</v>
      </c>
      <c r="AW117" s="9">
        <v>17.88</v>
      </c>
    </row>
    <row r="118" spans="1:49" x14ac:dyDescent="0.25">
      <c r="A118" s="20">
        <v>41974</v>
      </c>
      <c r="B118" s="63">
        <v>70255.531534616995</v>
      </c>
      <c r="C118" s="63">
        <v>14760.744088306001</v>
      </c>
      <c r="D118" s="63">
        <v>31579.011781309</v>
      </c>
      <c r="E118" s="66">
        <v>8819.9903718999994</v>
      </c>
      <c r="F118" s="63">
        <v>125415.277776132</v>
      </c>
      <c r="G118" s="11">
        <v>23.702525572450863</v>
      </c>
      <c r="H118" s="72">
        <v>23.964291361547403</v>
      </c>
      <c r="I118" s="72">
        <v>15.010740828005918</v>
      </c>
      <c r="J118" s="72">
        <v>30.34777356348712</v>
      </c>
      <c r="K118" s="11">
        <v>6.8751071984544314</v>
      </c>
      <c r="L118" s="73">
        <v>5.2742914788392188</v>
      </c>
      <c r="M118" s="72">
        <v>7.9730256528947256</v>
      </c>
      <c r="N118" s="11">
        <v>1.3937931498209903</v>
      </c>
      <c r="O118" s="72">
        <v>1.2304519005111727</v>
      </c>
      <c r="P118" s="72">
        <v>1.7107067853237408</v>
      </c>
      <c r="Q118" s="11">
        <v>3.73</v>
      </c>
      <c r="R118" s="63">
        <v>8715.1949999999997</v>
      </c>
      <c r="S118" s="63">
        <v>5160.6040000000003</v>
      </c>
      <c r="T118" s="63">
        <v>13659.306</v>
      </c>
      <c r="U118" s="63">
        <v>6670.9083000000019</v>
      </c>
      <c r="V118" s="66">
        <v>25490.818300000003</v>
      </c>
      <c r="W118" s="63">
        <v>59986.526000000005</v>
      </c>
      <c r="X118" s="63">
        <v>3636.7249999999995</v>
      </c>
      <c r="Y118" s="63">
        <v>12662.707433810312</v>
      </c>
      <c r="Z118" s="63">
        <v>599.56342408854005</v>
      </c>
      <c r="AA118" s="63">
        <v>11862.82929481873</v>
      </c>
      <c r="AB118" s="63">
        <v>47.872794203369494</v>
      </c>
      <c r="AC118" s="66">
        <v>90465.638068876768</v>
      </c>
      <c r="AD118" s="63">
        <v>12683.856487372501</v>
      </c>
      <c r="AE118" s="63">
        <v>9484.9765905942004</v>
      </c>
      <c r="AF118" s="63">
        <v>15401.515945717994</v>
      </c>
      <c r="AG118" s="63">
        <v>1136.3009999999999</v>
      </c>
      <c r="AH118" s="63">
        <v>196.92497232999997</v>
      </c>
      <c r="AI118" s="63">
        <v>18594.186380536998</v>
      </c>
      <c r="AJ118" s="63">
        <v>12995.366605701331</v>
      </c>
      <c r="AK118" s="63">
        <v>989.55239899999992</v>
      </c>
      <c r="AL118" s="63">
        <v>6954.3878565168052</v>
      </c>
      <c r="AM118" s="63">
        <v>389.72986529098563</v>
      </c>
      <c r="AN118" s="66">
        <v>154604.20072832203</v>
      </c>
      <c r="AP118" s="16">
        <v>3.48</v>
      </c>
      <c r="AQ118" s="13">
        <v>6.96</v>
      </c>
      <c r="AR118" s="16">
        <v>3.6</v>
      </c>
      <c r="AS118" s="13">
        <v>8.52</v>
      </c>
      <c r="AT118" s="16">
        <v>3.84</v>
      </c>
      <c r="AU118" s="13">
        <v>12.72</v>
      </c>
      <c r="AV118" s="16">
        <v>3.12</v>
      </c>
      <c r="AW118" s="9">
        <v>17.88</v>
      </c>
    </row>
    <row r="119" spans="1:49" x14ac:dyDescent="0.25">
      <c r="A119" s="21">
        <v>42005</v>
      </c>
      <c r="B119" s="63">
        <v>70467.613015872994</v>
      </c>
      <c r="C119" s="63">
        <v>14828.789951237</v>
      </c>
      <c r="D119" s="63">
        <v>31737.148958720001</v>
      </c>
      <c r="E119" s="66">
        <v>9523.6364489459993</v>
      </c>
      <c r="F119" s="63">
        <v>126557.188374776</v>
      </c>
      <c r="G119" s="11">
        <v>24.096004417675232</v>
      </c>
      <c r="H119" s="72">
        <v>24.770099273516159</v>
      </c>
      <c r="I119" s="72">
        <v>15.33345316100732</v>
      </c>
      <c r="J119" s="72">
        <v>30.472606645070002</v>
      </c>
      <c r="K119" s="11">
        <v>7.0701299105733071</v>
      </c>
      <c r="L119" s="73">
        <v>5.2847722854794892</v>
      </c>
      <c r="M119" s="72">
        <v>8.3226654049551438</v>
      </c>
      <c r="N119" s="11">
        <v>1.597160986435902</v>
      </c>
      <c r="O119" s="72">
        <v>1.5164041911724901</v>
      </c>
      <c r="P119" s="72">
        <v>1.6994628902479114</v>
      </c>
      <c r="Q119" s="11">
        <v>3.75</v>
      </c>
      <c r="R119" s="63">
        <v>8826.1173337519049</v>
      </c>
      <c r="S119" s="63">
        <v>5142.750500997</v>
      </c>
      <c r="T119" s="63">
        <v>13639.938</v>
      </c>
      <c r="U119" s="63">
        <v>6632.0919000000004</v>
      </c>
      <c r="V119" s="66">
        <v>25414.780400996999</v>
      </c>
      <c r="W119" s="63">
        <v>60427.361761904758</v>
      </c>
      <c r="X119" s="63">
        <v>3650.9730000000004</v>
      </c>
      <c r="Y119" s="63">
        <v>13476.617841077554</v>
      </c>
      <c r="Z119" s="63">
        <v>614.00856720293507</v>
      </c>
      <c r="AA119" s="63">
        <v>12577.726616569435</v>
      </c>
      <c r="AB119" s="63">
        <v>46.773605212071402</v>
      </c>
      <c r="AC119" s="66">
        <v>90959.241349400749</v>
      </c>
      <c r="AD119" s="63">
        <v>13130.561948499999</v>
      </c>
      <c r="AE119" s="63">
        <v>9589.8665609855707</v>
      </c>
      <c r="AF119" s="63">
        <v>15374.204571008571</v>
      </c>
      <c r="AG119" s="63">
        <v>1083.8880000000001</v>
      </c>
      <c r="AH119" s="63">
        <v>227.24428533</v>
      </c>
      <c r="AI119" s="63">
        <v>18486.3092566675</v>
      </c>
      <c r="AJ119" s="63">
        <v>13028.379420965482</v>
      </c>
      <c r="AK119" s="63">
        <v>1004.8061495000001</v>
      </c>
      <c r="AL119" s="63">
        <v>6893.0843811426585</v>
      </c>
      <c r="AM119" s="63">
        <v>403.41056618296091</v>
      </c>
      <c r="AN119" s="66">
        <v>155588.00659503223</v>
      </c>
      <c r="AP119" s="16">
        <v>3.36</v>
      </c>
      <c r="AQ119" s="13">
        <v>6.24</v>
      </c>
      <c r="AR119" s="16">
        <v>3.24</v>
      </c>
      <c r="AS119" s="13">
        <v>9.1199999999999992</v>
      </c>
      <c r="AT119" s="16">
        <v>3.48</v>
      </c>
      <c r="AU119" s="13">
        <v>14.4</v>
      </c>
      <c r="AV119" s="16">
        <v>5.4</v>
      </c>
      <c r="AW119" s="9">
        <v>20.52</v>
      </c>
    </row>
    <row r="120" spans="1:49" x14ac:dyDescent="0.25">
      <c r="A120" s="20">
        <v>42036</v>
      </c>
      <c r="B120" s="63">
        <v>70127.490674633998</v>
      </c>
      <c r="C120" s="63">
        <v>14883.444062656999</v>
      </c>
      <c r="D120" s="63">
        <v>31939.024774992999</v>
      </c>
      <c r="E120" s="66">
        <v>9126.0257688479996</v>
      </c>
      <c r="F120" s="63">
        <v>126075.985281132</v>
      </c>
      <c r="G120" s="11">
        <v>25.234454506174483</v>
      </c>
      <c r="H120" s="72">
        <v>26.275318029970286</v>
      </c>
      <c r="I120" s="72">
        <v>15.402136517196087</v>
      </c>
      <c r="J120" s="72">
        <v>31.146985890800082</v>
      </c>
      <c r="K120" s="11">
        <v>7.1278456061208804</v>
      </c>
      <c r="L120" s="73">
        <v>5.5181542645438171</v>
      </c>
      <c r="M120" s="72">
        <v>7.8036065890156969</v>
      </c>
      <c r="N120" s="11">
        <v>1.684601636833142</v>
      </c>
      <c r="O120" s="72">
        <v>1.6581105727950991</v>
      </c>
      <c r="P120" s="72">
        <v>1.7358640988313598</v>
      </c>
      <c r="Q120" s="11">
        <v>3.73</v>
      </c>
      <c r="R120" s="63">
        <v>9072.6020000000008</v>
      </c>
      <c r="S120" s="63">
        <v>5188.5173789404998</v>
      </c>
      <c r="T120" s="63">
        <v>13384.962999999998</v>
      </c>
      <c r="U120" s="63">
        <v>6762.9544500000029</v>
      </c>
      <c r="V120" s="66">
        <v>25336.434828940502</v>
      </c>
      <c r="W120" s="63">
        <v>59786.558999999994</v>
      </c>
      <c r="X120" s="63">
        <v>3669.6210000000001</v>
      </c>
      <c r="Y120" s="63">
        <v>13464.067694018058</v>
      </c>
      <c r="Z120" s="63">
        <v>632.73463008226497</v>
      </c>
      <c r="AA120" s="63">
        <v>12542.350880688111</v>
      </c>
      <c r="AB120" s="63">
        <v>47.376621599392045</v>
      </c>
      <c r="AC120" s="66">
        <v>90299.689650753309</v>
      </c>
      <c r="AD120" s="63">
        <v>13338.521599</v>
      </c>
      <c r="AE120" s="63">
        <v>10184.925999999999</v>
      </c>
      <c r="AF120" s="63">
        <v>15739.519</v>
      </c>
      <c r="AG120" s="63">
        <v>940.64699999999993</v>
      </c>
      <c r="AH120" s="63">
        <v>205.20878350000001</v>
      </c>
      <c r="AI120" s="63">
        <v>18399.1589096305</v>
      </c>
      <c r="AJ120" s="63">
        <v>13647.401666835965</v>
      </c>
      <c r="AK120" s="63">
        <v>1031.045629</v>
      </c>
      <c r="AL120" s="63">
        <v>7096.8060267225446</v>
      </c>
      <c r="AM120" s="63">
        <v>408.11149485549981</v>
      </c>
      <c r="AN120" s="66">
        <v>156281.20071714174</v>
      </c>
      <c r="AP120" s="16">
        <v>3.24</v>
      </c>
      <c r="AQ120" s="13">
        <v>5.16</v>
      </c>
      <c r="AR120" s="16">
        <v>3.24</v>
      </c>
      <c r="AS120" s="13">
        <v>10.199999999999999</v>
      </c>
      <c r="AT120" s="16">
        <v>3.6</v>
      </c>
      <c r="AU120" s="13">
        <v>12.48</v>
      </c>
      <c r="AV120" s="16">
        <v>5.16</v>
      </c>
      <c r="AW120" s="9">
        <v>20.04</v>
      </c>
    </row>
    <row r="121" spans="1:49" x14ac:dyDescent="0.25">
      <c r="A121" s="20">
        <v>42064</v>
      </c>
      <c r="B121" s="63">
        <v>70094.153396256006</v>
      </c>
      <c r="C121" s="63">
        <v>14984.897491348</v>
      </c>
      <c r="D121" s="63">
        <v>32327.534700623</v>
      </c>
      <c r="E121" s="66">
        <v>9152.5812855059994</v>
      </c>
      <c r="F121" s="63">
        <v>126559.166873733</v>
      </c>
      <c r="G121" s="11">
        <v>23.299889255728694</v>
      </c>
      <c r="H121" s="72">
        <v>24.720736570128857</v>
      </c>
      <c r="I121" s="72">
        <v>13.730764952547478</v>
      </c>
      <c r="J121" s="72">
        <v>30.790077344049799</v>
      </c>
      <c r="K121" s="11">
        <v>7.1450969129499748</v>
      </c>
      <c r="L121" s="73">
        <v>5.4522568421928517</v>
      </c>
      <c r="M121" s="72">
        <v>8.1683457396932528</v>
      </c>
      <c r="N121" s="11">
        <v>1.4588164771542831</v>
      </c>
      <c r="O121" s="72">
        <v>1.2203524717978489</v>
      </c>
      <c r="P121" s="72">
        <v>1.8134075907534819</v>
      </c>
      <c r="Q121" s="11">
        <v>3.67</v>
      </c>
      <c r="R121" s="63">
        <v>8878.8998082446396</v>
      </c>
      <c r="S121" s="63">
        <v>5184.0789063579996</v>
      </c>
      <c r="T121" s="63">
        <v>13468.071</v>
      </c>
      <c r="U121" s="63">
        <v>6433.7468999999955</v>
      </c>
      <c r="V121" s="66">
        <v>25085.896806357992</v>
      </c>
      <c r="W121" s="63">
        <v>59606.58</v>
      </c>
      <c r="X121" s="63">
        <v>3705.5129999999999</v>
      </c>
      <c r="Y121" s="63">
        <v>11904.06062</v>
      </c>
      <c r="Z121" s="63">
        <v>641.62365</v>
      </c>
      <c r="AA121" s="63">
        <v>11373.88233</v>
      </c>
      <c r="AB121" s="63">
        <v>59.777590699999998</v>
      </c>
      <c r="AC121" s="66">
        <v>89510.014155658006</v>
      </c>
      <c r="AD121" s="63">
        <v>13055.860278999999</v>
      </c>
      <c r="AE121" s="63">
        <v>9967.3738718431996</v>
      </c>
      <c r="AF121" s="63">
        <v>15803.281858594542</v>
      </c>
      <c r="AG121" s="63">
        <v>912.90000000000009</v>
      </c>
      <c r="AH121" s="63">
        <v>205.72166050000001</v>
      </c>
      <c r="AI121" s="63">
        <v>18278.322479999999</v>
      </c>
      <c r="AJ121" s="63">
        <v>14539.252119999999</v>
      </c>
      <c r="AK121" s="63">
        <v>1053.3296700000001</v>
      </c>
      <c r="AL121" s="63">
        <v>7311.2219429999996</v>
      </c>
      <c r="AM121" s="63">
        <v>409.8475904</v>
      </c>
      <c r="AN121" s="66">
        <v>155604.98656219573</v>
      </c>
      <c r="AP121" s="16">
        <v>3.36</v>
      </c>
      <c r="AQ121" s="13">
        <v>5.28</v>
      </c>
      <c r="AR121" s="16">
        <v>3.48</v>
      </c>
      <c r="AS121" s="13">
        <v>9.84</v>
      </c>
      <c r="AT121" s="16">
        <v>3.72</v>
      </c>
      <c r="AU121" s="13">
        <v>13.08</v>
      </c>
      <c r="AV121" s="16">
        <v>5.16</v>
      </c>
      <c r="AW121" s="9">
        <v>19.32</v>
      </c>
    </row>
    <row r="122" spans="1:49" x14ac:dyDescent="0.25">
      <c r="A122" s="20">
        <v>42095</v>
      </c>
      <c r="B122" s="63">
        <v>70180.506110275004</v>
      </c>
      <c r="C122" s="63">
        <v>15085.988004864999</v>
      </c>
      <c r="D122" s="63">
        <v>32816.129443113001</v>
      </c>
      <c r="E122" s="66">
        <v>9141.6188143079999</v>
      </c>
      <c r="F122" s="63">
        <v>127224.24237256101</v>
      </c>
      <c r="G122" s="11">
        <v>23.619520297404737</v>
      </c>
      <c r="H122" s="72">
        <v>24.946302742901871</v>
      </c>
      <c r="I122" s="72">
        <v>14.201427247366844</v>
      </c>
      <c r="J122" s="72">
        <v>30.556844934074732</v>
      </c>
      <c r="K122" s="11">
        <v>7.0364298241080938</v>
      </c>
      <c r="L122" s="73">
        <v>5.5670550231722427</v>
      </c>
      <c r="M122" s="72">
        <v>7.8905429710960213</v>
      </c>
      <c r="N122" s="11">
        <v>1.62</v>
      </c>
      <c r="O122" s="72">
        <v>1.5500471797138695</v>
      </c>
      <c r="P122" s="72">
        <v>1.6644820074580875</v>
      </c>
      <c r="Q122" s="11">
        <v>3.6</v>
      </c>
      <c r="R122" s="63">
        <v>8864.913115695761</v>
      </c>
      <c r="S122" s="63">
        <v>5203.5529140037597</v>
      </c>
      <c r="T122" s="63">
        <v>13525.952000000001</v>
      </c>
      <c r="U122" s="63">
        <v>6632.0583125000003</v>
      </c>
      <c r="V122" s="66">
        <v>25361.56322650376</v>
      </c>
      <c r="W122" s="63">
        <v>60155.321904761906</v>
      </c>
      <c r="X122" s="63">
        <v>3747.8679999999999</v>
      </c>
      <c r="Y122" s="63">
        <v>11921.309090000001</v>
      </c>
      <c r="Z122" s="63">
        <v>640.165705</v>
      </c>
      <c r="AA122" s="63">
        <v>11498.951429999999</v>
      </c>
      <c r="AB122" s="63">
        <v>73.2845248</v>
      </c>
      <c r="AC122" s="66">
        <v>90253.991971465672</v>
      </c>
      <c r="AD122" s="63">
        <v>12963.291432</v>
      </c>
      <c r="AE122" s="63">
        <v>9746.0585185657637</v>
      </c>
      <c r="AF122" s="63">
        <v>15891.180919594284</v>
      </c>
      <c r="AG122" s="63">
        <v>714.96399999999994</v>
      </c>
      <c r="AH122" s="63">
        <v>201.090092</v>
      </c>
      <c r="AI122" s="63">
        <v>18329.93332</v>
      </c>
      <c r="AJ122" s="63">
        <v>14774.933789999999</v>
      </c>
      <c r="AK122" s="63">
        <v>1073.229233</v>
      </c>
      <c r="AL122" s="63">
        <v>7229.9844419999999</v>
      </c>
      <c r="AM122" s="63">
        <v>417.65174619999999</v>
      </c>
      <c r="AN122" s="66">
        <v>156301.03708842574</v>
      </c>
      <c r="AP122" s="16">
        <v>3.36</v>
      </c>
      <c r="AQ122" s="13">
        <v>5.28</v>
      </c>
      <c r="AR122" s="16">
        <v>3.6</v>
      </c>
      <c r="AS122" s="13">
        <v>10.08</v>
      </c>
      <c r="AT122" s="16">
        <v>3.84</v>
      </c>
      <c r="AU122" s="13">
        <v>11.16</v>
      </c>
      <c r="AV122" s="16">
        <v>4.68</v>
      </c>
      <c r="AW122" s="9">
        <v>18.600000000000001</v>
      </c>
    </row>
    <row r="123" spans="1:49" x14ac:dyDescent="0.25">
      <c r="A123" s="20">
        <v>42125</v>
      </c>
      <c r="B123" s="63">
        <v>71322.357115891005</v>
      </c>
      <c r="C123" s="63">
        <v>14931.114995738</v>
      </c>
      <c r="D123" s="63">
        <v>33276.685116717003</v>
      </c>
      <c r="E123" s="66">
        <v>9443.7444685080009</v>
      </c>
      <c r="F123" s="63">
        <v>128973.90169685401</v>
      </c>
      <c r="G123" s="11">
        <v>23.777920247312657</v>
      </c>
      <c r="H123" s="72">
        <v>25.437449923390041</v>
      </c>
      <c r="I123" s="72">
        <v>14.086346710722641</v>
      </c>
      <c r="J123" s="72">
        <v>30.347827472409669</v>
      </c>
      <c r="K123" s="11">
        <v>6.8780397911292805</v>
      </c>
      <c r="L123" s="73">
        <v>5.2827961398552805</v>
      </c>
      <c r="M123" s="72">
        <v>8.0814116425379385</v>
      </c>
      <c r="N123" s="11">
        <v>1.3818396097605696</v>
      </c>
      <c r="O123" s="72">
        <v>1.2428675282110295</v>
      </c>
      <c r="P123" s="72">
        <v>1.7682111716674147</v>
      </c>
      <c r="Q123" s="11">
        <v>3.61</v>
      </c>
      <c r="R123" s="63">
        <v>9360.2416174558966</v>
      </c>
      <c r="S123" s="63">
        <v>5333.2841362472645</v>
      </c>
      <c r="T123" s="63">
        <v>13877.132210526312</v>
      </c>
      <c r="U123" s="63">
        <v>6864.5195657894701</v>
      </c>
      <c r="V123" s="66">
        <v>26074.935912563047</v>
      </c>
      <c r="W123" s="63">
        <v>60455.441894736825</v>
      </c>
      <c r="X123" s="63">
        <v>3807.3616842105271</v>
      </c>
      <c r="Y123" s="63">
        <v>12193.997349955205</v>
      </c>
      <c r="Z123" s="63">
        <v>634.8859204813001</v>
      </c>
      <c r="AA123" s="63">
        <v>11803.47907921868</v>
      </c>
      <c r="AB123" s="63">
        <v>65.602267329998554</v>
      </c>
      <c r="AC123" s="66">
        <v>91297.541415398213</v>
      </c>
      <c r="AD123" s="63">
        <v>12866.225881353179</v>
      </c>
      <c r="AE123" s="63">
        <v>10273.837670286841</v>
      </c>
      <c r="AF123" s="63">
        <v>16652.289609850526</v>
      </c>
      <c r="AG123" s="63">
        <v>744.55315789473684</v>
      </c>
      <c r="AH123" s="63">
        <v>208.0639959219458</v>
      </c>
      <c r="AI123" s="63">
        <v>18536.231045</v>
      </c>
      <c r="AJ123" s="63">
        <v>14600.03263406069</v>
      </c>
      <c r="AK123" s="63">
        <v>1097.7407818125371</v>
      </c>
      <c r="AL123" s="63">
        <v>6884.7159446065598</v>
      </c>
      <c r="AM123" s="63">
        <v>420.04285763238033</v>
      </c>
      <c r="AN123" s="66">
        <v>158971.75738933973</v>
      </c>
      <c r="AP123" s="16">
        <v>3.4799999999999995</v>
      </c>
      <c r="AQ123" s="13">
        <v>5.16</v>
      </c>
      <c r="AR123" s="16">
        <v>3.7199999999999998</v>
      </c>
      <c r="AS123" s="13">
        <v>9.9599999999999991</v>
      </c>
      <c r="AT123" s="16">
        <v>3.96</v>
      </c>
      <c r="AU123" s="13">
        <v>9.9599999999999991</v>
      </c>
      <c r="AV123" s="16">
        <v>3.4799999999999995</v>
      </c>
      <c r="AW123" s="9">
        <v>19.799999999999997</v>
      </c>
    </row>
    <row r="124" spans="1:49" x14ac:dyDescent="0.25">
      <c r="A124" s="20">
        <v>42156</v>
      </c>
      <c r="B124" s="63">
        <v>71562.743553394001</v>
      </c>
      <c r="C124" s="63">
        <v>14969.745615794</v>
      </c>
      <c r="D124" s="63">
        <v>33659.714397848002</v>
      </c>
      <c r="E124" s="66">
        <v>9459.9422520900007</v>
      </c>
      <c r="F124" s="63">
        <v>129652.145819126</v>
      </c>
      <c r="G124" s="11">
        <v>23.479117582852449</v>
      </c>
      <c r="H124" s="72">
        <v>25.011463471140058</v>
      </c>
      <c r="I124" s="72">
        <v>13.974289954592345</v>
      </c>
      <c r="J124" s="72">
        <v>30.109024445817216</v>
      </c>
      <c r="K124" s="11">
        <v>7.0624309633953626</v>
      </c>
      <c r="L124" s="73">
        <v>5.7113793215964961</v>
      </c>
      <c r="M124" s="72">
        <v>8.0822841641447436</v>
      </c>
      <c r="N124" s="11">
        <v>1.681825336480314</v>
      </c>
      <c r="O124" s="72">
        <v>1.6046976974281602</v>
      </c>
      <c r="P124" s="72">
        <v>1.788890231942359</v>
      </c>
      <c r="Q124" s="11">
        <v>3.66</v>
      </c>
      <c r="R124" s="63">
        <v>9207.0265374331884</v>
      </c>
      <c r="S124" s="63">
        <v>5378.0236841764763</v>
      </c>
      <c r="T124" s="63">
        <v>14043.402857142859</v>
      </c>
      <c r="U124" s="63">
        <v>7117.8092500000002</v>
      </c>
      <c r="V124" s="66">
        <v>26539.235791319334</v>
      </c>
      <c r="W124" s="63">
        <v>61518.28957142857</v>
      </c>
      <c r="X124" s="63">
        <v>3874.8304761904765</v>
      </c>
      <c r="Y124" s="63">
        <v>9881.8248305639499</v>
      </c>
      <c r="Z124" s="63">
        <v>638.15537725991635</v>
      </c>
      <c r="AA124" s="63">
        <v>9698.3094526058339</v>
      </c>
      <c r="AB124" s="63">
        <v>68.934253807907893</v>
      </c>
      <c r="AC124" s="66">
        <v>92685.092340348492</v>
      </c>
      <c r="AD124" s="63">
        <v>12973.640705799788</v>
      </c>
      <c r="AE124" s="63">
        <v>9618.9835970805689</v>
      </c>
      <c r="AF124" s="63">
        <v>17489.836237045714</v>
      </c>
      <c r="AG124" s="63">
        <v>559.58414285714287</v>
      </c>
      <c r="AH124" s="63">
        <v>202.23353073649173</v>
      </c>
      <c r="AI124" s="63">
        <v>18657.461510422869</v>
      </c>
      <c r="AJ124" s="63">
        <v>15048.926821349365</v>
      </c>
      <c r="AK124" s="63">
        <v>1121.0399550684967</v>
      </c>
      <c r="AL124" s="63">
        <v>6721.2856906765883</v>
      </c>
      <c r="AM124" s="63">
        <v>424.99435809124321</v>
      </c>
      <c r="AN124" s="66">
        <v>161210.51879194111</v>
      </c>
      <c r="AP124" s="16">
        <v>3.4799999999999995</v>
      </c>
      <c r="AQ124" s="13">
        <v>5.4</v>
      </c>
      <c r="AR124" s="16">
        <v>3.7199999999999998</v>
      </c>
      <c r="AS124" s="13">
        <v>9.84</v>
      </c>
      <c r="AT124" s="16">
        <v>3.96</v>
      </c>
      <c r="AU124" s="13">
        <v>13.32</v>
      </c>
      <c r="AV124" s="75"/>
      <c r="AW124" s="9">
        <v>16.559999999999999</v>
      </c>
    </row>
    <row r="125" spans="1:49" x14ac:dyDescent="0.25">
      <c r="A125" s="20">
        <v>42186</v>
      </c>
      <c r="B125" s="63">
        <v>72130.26179322059</v>
      </c>
      <c r="C125" s="63">
        <v>15092.229959621172</v>
      </c>
      <c r="D125" s="63">
        <v>34065.380205834648</v>
      </c>
      <c r="E125" s="66">
        <v>9872.2343150699871</v>
      </c>
      <c r="F125" s="63">
        <v>131160.10627374641</v>
      </c>
      <c r="G125" s="11">
        <v>22.914229745414907</v>
      </c>
      <c r="H125" s="72">
        <v>24.30348207985918</v>
      </c>
      <c r="I125" s="72">
        <v>14.254897787068533</v>
      </c>
      <c r="J125" s="72">
        <v>29.399690125558152</v>
      </c>
      <c r="K125" s="11">
        <v>6.8327055217161652</v>
      </c>
      <c r="L125" s="73">
        <v>5.5295721727949161</v>
      </c>
      <c r="M125" s="72">
        <v>7.5611642442675038</v>
      </c>
      <c r="N125" s="11">
        <v>1.5486261039288127</v>
      </c>
      <c r="O125" s="72">
        <v>1.4555430115189918</v>
      </c>
      <c r="P125" s="72">
        <v>1.6887426063491797</v>
      </c>
      <c r="Q125" s="11">
        <v>3.67</v>
      </c>
      <c r="R125" s="63">
        <v>9221.0362347103182</v>
      </c>
      <c r="S125" s="63">
        <v>5331.4136153904101</v>
      </c>
      <c r="T125" s="63">
        <v>14081.949045454547</v>
      </c>
      <c r="U125" s="63">
        <v>7009.9712227272703</v>
      </c>
      <c r="V125" s="66">
        <v>26423.333883572224</v>
      </c>
      <c r="W125" s="63">
        <v>62765.394863636371</v>
      </c>
      <c r="X125" s="63">
        <v>3912.4433181818181</v>
      </c>
      <c r="Y125" s="63">
        <v>10693.535288022988</v>
      </c>
      <c r="Z125" s="63">
        <v>629.57996833247898</v>
      </c>
      <c r="AA125" s="63">
        <v>10385.17540264476</v>
      </c>
      <c r="AB125" s="63">
        <v>57.968008355904992</v>
      </c>
      <c r="AC125" s="66">
        <v>93981.143910745217</v>
      </c>
      <c r="AD125" s="63">
        <v>13350.366450662894</v>
      </c>
      <c r="AE125" s="63">
        <v>9710.0810056134524</v>
      </c>
      <c r="AF125" s="63">
        <v>18422.960396034548</v>
      </c>
      <c r="AG125" s="63">
        <v>811.92599999999993</v>
      </c>
      <c r="AH125" s="63">
        <v>179.18402626352304</v>
      </c>
      <c r="AI125" s="63">
        <v>18604.354638133093</v>
      </c>
      <c r="AJ125" s="63">
        <v>15477.13589627008</v>
      </c>
      <c r="AK125" s="63">
        <v>1142.5858794722531</v>
      </c>
      <c r="AL125" s="63">
        <v>6894.7066823572304</v>
      </c>
      <c r="AM125" s="63">
        <v>427.50417458987772</v>
      </c>
      <c r="AN125" s="66">
        <v>164357.52734624792</v>
      </c>
      <c r="AP125" s="16">
        <v>3.4799999999999995</v>
      </c>
      <c r="AQ125" s="13">
        <v>5.28</v>
      </c>
      <c r="AR125" s="16">
        <v>3.7199999999999998</v>
      </c>
      <c r="AS125" s="13">
        <v>8.52</v>
      </c>
      <c r="AT125" s="16">
        <v>3.84</v>
      </c>
      <c r="AU125" s="13">
        <v>13.200000000000001</v>
      </c>
      <c r="AV125" s="16">
        <v>2.88</v>
      </c>
      <c r="AW125" s="9">
        <v>16.68</v>
      </c>
    </row>
    <row r="126" spans="1:49" x14ac:dyDescent="0.25">
      <c r="AP126" s="68"/>
      <c r="AQ126" s="68"/>
      <c r="AR126" s="68"/>
      <c r="AS126" s="68"/>
      <c r="AT126" s="68"/>
      <c r="AU126" s="68"/>
      <c r="AV126" s="68"/>
      <c r="AW126" s="68"/>
    </row>
    <row r="127" spans="1:49" ht="15.75" x14ac:dyDescent="0.25">
      <c r="A127" s="76"/>
      <c r="AP127" s="68"/>
      <c r="AQ127" s="68"/>
      <c r="AR127" s="68"/>
      <c r="AS127" s="68"/>
      <c r="AT127" s="68"/>
      <c r="AU127" s="68"/>
      <c r="AV127" s="68"/>
      <c r="AW127" s="68"/>
    </row>
    <row r="128" spans="1:49" x14ac:dyDescent="0.25">
      <c r="I128" s="74"/>
      <c r="J128" s="74"/>
      <c r="K128" s="74"/>
      <c r="AP128" s="68"/>
      <c r="AQ128" s="68"/>
      <c r="AR128" s="68"/>
      <c r="AS128" s="68"/>
      <c r="AT128" s="68"/>
      <c r="AU128" s="68"/>
      <c r="AV128" s="68"/>
      <c r="AW128" s="68"/>
    </row>
    <row r="129" spans="9:49" x14ac:dyDescent="0.25">
      <c r="I129" s="74"/>
      <c r="J129" s="74"/>
      <c r="K129" s="74"/>
      <c r="AP129" s="68"/>
      <c r="AQ129" s="68"/>
      <c r="AR129" s="68"/>
      <c r="AS129" s="68"/>
      <c r="AT129" s="68"/>
      <c r="AU129" s="68"/>
      <c r="AV129" s="68"/>
      <c r="AW129" s="68"/>
    </row>
    <row r="130" spans="9:49" x14ac:dyDescent="0.25">
      <c r="AP130" s="68"/>
      <c r="AQ130" s="68"/>
      <c r="AR130" s="68"/>
      <c r="AS130" s="68"/>
      <c r="AT130" s="68"/>
      <c r="AU130" s="68"/>
      <c r="AV130" s="68"/>
      <c r="AW130" s="68"/>
    </row>
  </sheetData>
  <mergeCells count="23">
    <mergeCell ref="AP4:AW4"/>
    <mergeCell ref="AP5:AW5"/>
    <mergeCell ref="B4:F4"/>
    <mergeCell ref="G4:Q4"/>
    <mergeCell ref="R4:AN4"/>
    <mergeCell ref="B5:F5"/>
    <mergeCell ref="G5:Q5"/>
    <mergeCell ref="R5:AN5"/>
    <mergeCell ref="AP1:AW1"/>
    <mergeCell ref="AP2:AQ2"/>
    <mergeCell ref="AR2:AS2"/>
    <mergeCell ref="AT2:AU2"/>
    <mergeCell ref="AV2:AW2"/>
    <mergeCell ref="R1:AN1"/>
    <mergeCell ref="R2:V2"/>
    <mergeCell ref="W2:AC2"/>
    <mergeCell ref="AD2:AN2"/>
    <mergeCell ref="B1:F1"/>
    <mergeCell ref="G1:Q1"/>
    <mergeCell ref="B2:F2"/>
    <mergeCell ref="G2:J2"/>
    <mergeCell ref="K2:M2"/>
    <mergeCell ref="N2:P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V121"/>
  <sheetViews>
    <sheetView showGridLines="0" zoomScaleNormal="100" workbookViewId="0">
      <pane xSplit="1" ySplit="5" topLeftCell="B104" activePane="bottomRight" state="frozen"/>
      <selection pane="topRight" activeCell="B1" sqref="B1"/>
      <selection pane="bottomLeft" activeCell="A5" sqref="A5"/>
      <selection pane="bottomRight" activeCell="H131" sqref="H131"/>
    </sheetView>
  </sheetViews>
  <sheetFormatPr baseColWidth="10" defaultRowHeight="15" x14ac:dyDescent="0.25"/>
  <cols>
    <col min="1" max="1" width="11.42578125" style="1"/>
    <col min="2" max="7" width="14.28515625" style="23" customWidth="1"/>
    <col min="8" max="16" width="13" style="23" customWidth="1"/>
    <col min="17" max="17" width="18.7109375" style="23" customWidth="1"/>
    <col min="18" max="20" width="20.85546875" style="41" customWidth="1"/>
    <col min="21" max="21" width="28.140625" style="41" customWidth="1"/>
    <col min="22" max="30" width="20.85546875" style="23" customWidth="1"/>
    <col min="31" max="31" width="28.140625" style="41" customWidth="1"/>
    <col min="32" max="32" width="11.5703125" style="23" customWidth="1"/>
    <col min="33" max="44" width="15.7109375" style="23" customWidth="1"/>
    <col min="45" max="45" width="28.140625" style="41" customWidth="1"/>
    <col min="46" max="46" width="11.5703125" style="2" customWidth="1"/>
    <col min="47" max="16384" width="11.42578125" style="2"/>
  </cols>
  <sheetData>
    <row r="1" spans="1:48" ht="31.5" customHeight="1" x14ac:dyDescent="0.35">
      <c r="B1" s="81" t="s">
        <v>68</v>
      </c>
      <c r="C1" s="81"/>
      <c r="D1" s="81"/>
      <c r="E1" s="81"/>
      <c r="F1" s="83"/>
      <c r="G1" s="69"/>
      <c r="H1" s="81" t="s">
        <v>69</v>
      </c>
      <c r="I1" s="81"/>
      <c r="J1" s="81"/>
      <c r="K1" s="81"/>
      <c r="L1" s="81"/>
      <c r="M1" s="81"/>
      <c r="N1" s="81"/>
      <c r="O1" s="81"/>
      <c r="P1" s="81"/>
      <c r="Q1" s="83"/>
      <c r="R1" s="101" t="s">
        <v>129</v>
      </c>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3"/>
    </row>
    <row r="2" spans="1:48" s="4" customFormat="1" ht="15.75" customHeight="1" x14ac:dyDescent="0.25">
      <c r="A2" s="3"/>
      <c r="B2" s="78" t="s">
        <v>48</v>
      </c>
      <c r="C2" s="78"/>
      <c r="D2" s="78"/>
      <c r="E2" s="78"/>
      <c r="F2" s="78"/>
      <c r="G2" s="80" t="s">
        <v>131</v>
      </c>
      <c r="H2" s="78"/>
      <c r="I2" s="78"/>
      <c r="J2" s="79"/>
      <c r="K2" s="80" t="s">
        <v>132</v>
      </c>
      <c r="L2" s="78"/>
      <c r="M2" s="79"/>
      <c r="N2" s="80" t="s">
        <v>133</v>
      </c>
      <c r="O2" s="78"/>
      <c r="P2" s="79"/>
      <c r="Q2" s="70" t="s">
        <v>138</v>
      </c>
      <c r="R2" s="104" t="s">
        <v>41</v>
      </c>
      <c r="S2" s="105"/>
      <c r="T2" s="105"/>
      <c r="U2" s="106"/>
      <c r="V2" s="104" t="s">
        <v>42</v>
      </c>
      <c r="W2" s="105"/>
      <c r="X2" s="105"/>
      <c r="Y2" s="105"/>
      <c r="Z2" s="105"/>
      <c r="AA2" s="105"/>
      <c r="AB2" s="105"/>
      <c r="AC2" s="105"/>
      <c r="AD2" s="105"/>
      <c r="AE2" s="106"/>
      <c r="AF2" s="104" t="s">
        <v>45</v>
      </c>
      <c r="AG2" s="105"/>
      <c r="AH2" s="105"/>
      <c r="AI2" s="105"/>
      <c r="AJ2" s="105"/>
      <c r="AK2" s="105"/>
      <c r="AL2" s="105"/>
      <c r="AM2" s="105"/>
      <c r="AN2" s="105"/>
      <c r="AO2" s="105"/>
      <c r="AP2" s="105"/>
      <c r="AQ2" s="105"/>
      <c r="AR2" s="105"/>
      <c r="AS2" s="106"/>
    </row>
    <row r="3" spans="1:48" s="4" customFormat="1" ht="38.25" x14ac:dyDescent="0.25">
      <c r="A3" s="3"/>
      <c r="B3" s="51" t="s">
        <v>90</v>
      </c>
      <c r="C3" s="60" t="s">
        <v>82</v>
      </c>
      <c r="D3" s="60" t="s">
        <v>83</v>
      </c>
      <c r="E3" s="60" t="s">
        <v>139</v>
      </c>
      <c r="F3" s="52" t="s">
        <v>47</v>
      </c>
      <c r="G3" s="49" t="s">
        <v>87</v>
      </c>
      <c r="H3" s="53" t="s">
        <v>198</v>
      </c>
      <c r="I3" s="54" t="s">
        <v>199</v>
      </c>
      <c r="J3" s="55" t="s">
        <v>200</v>
      </c>
      <c r="K3" s="71" t="s">
        <v>88</v>
      </c>
      <c r="L3" s="46" t="s">
        <v>199</v>
      </c>
      <c r="M3" s="48" t="s">
        <v>200</v>
      </c>
      <c r="N3" s="71" t="s">
        <v>89</v>
      </c>
      <c r="O3" s="54" t="s">
        <v>201</v>
      </c>
      <c r="P3" s="55" t="s">
        <v>202</v>
      </c>
      <c r="Q3" s="49"/>
      <c r="R3" s="53" t="s">
        <v>91</v>
      </c>
      <c r="S3" s="54" t="s">
        <v>99</v>
      </c>
      <c r="T3" s="54" t="s">
        <v>120</v>
      </c>
      <c r="U3" s="55" t="s">
        <v>41</v>
      </c>
      <c r="V3" s="53" t="s">
        <v>41</v>
      </c>
      <c r="W3" s="54" t="s">
        <v>92</v>
      </c>
      <c r="X3" s="54" t="s">
        <v>93</v>
      </c>
      <c r="Y3" s="54" t="s">
        <v>122</v>
      </c>
      <c r="Z3" s="54" t="s">
        <v>94</v>
      </c>
      <c r="AA3" s="54" t="s">
        <v>121</v>
      </c>
      <c r="AB3" s="54" t="s">
        <v>123</v>
      </c>
      <c r="AC3" s="54" t="s">
        <v>96</v>
      </c>
      <c r="AD3" s="54" t="s">
        <v>95</v>
      </c>
      <c r="AE3" s="55" t="s">
        <v>42</v>
      </c>
      <c r="AF3" s="53" t="s">
        <v>42</v>
      </c>
      <c r="AG3" s="54" t="s">
        <v>124</v>
      </c>
      <c r="AH3" s="54" t="s">
        <v>70</v>
      </c>
      <c r="AI3" s="54" t="s">
        <v>125</v>
      </c>
      <c r="AJ3" s="54" t="s">
        <v>43</v>
      </c>
      <c r="AK3" s="54" t="s">
        <v>44</v>
      </c>
      <c r="AL3" s="54" t="s">
        <v>63</v>
      </c>
      <c r="AM3" s="54" t="s">
        <v>64</v>
      </c>
      <c r="AN3" s="54" t="s">
        <v>73</v>
      </c>
      <c r="AO3" s="54" t="s">
        <v>71</v>
      </c>
      <c r="AP3" s="54" t="s">
        <v>72</v>
      </c>
      <c r="AQ3" s="54" t="s">
        <v>97</v>
      </c>
      <c r="AR3" s="54" t="s">
        <v>86</v>
      </c>
      <c r="AS3" s="55" t="s">
        <v>45</v>
      </c>
    </row>
    <row r="4" spans="1:48" s="37" customFormat="1" ht="15.75" customHeight="1" x14ac:dyDescent="0.25">
      <c r="A4" s="36"/>
      <c r="B4" s="94" t="s">
        <v>128</v>
      </c>
      <c r="C4" s="95"/>
      <c r="D4" s="95"/>
      <c r="E4" s="95"/>
      <c r="F4" s="95"/>
      <c r="G4" s="94" t="s">
        <v>119</v>
      </c>
      <c r="H4" s="95"/>
      <c r="I4" s="95"/>
      <c r="J4" s="95"/>
      <c r="K4" s="95"/>
      <c r="L4" s="95"/>
      <c r="M4" s="95"/>
      <c r="N4" s="95"/>
      <c r="O4" s="95"/>
      <c r="P4" s="95"/>
      <c r="Q4" s="96"/>
      <c r="R4" s="94" t="s">
        <v>140</v>
      </c>
      <c r="S4" s="95"/>
      <c r="T4" s="95"/>
      <c r="U4" s="56" t="s">
        <v>128</v>
      </c>
      <c r="V4" s="87" t="s">
        <v>140</v>
      </c>
      <c r="W4" s="87"/>
      <c r="X4" s="87"/>
      <c r="Y4" s="87"/>
      <c r="Z4" s="87"/>
      <c r="AA4" s="87"/>
      <c r="AB4" s="87"/>
      <c r="AC4" s="87"/>
      <c r="AD4" s="87"/>
      <c r="AE4" s="56" t="s">
        <v>128</v>
      </c>
      <c r="AF4" s="87" t="s">
        <v>141</v>
      </c>
      <c r="AG4" s="87"/>
      <c r="AH4" s="87"/>
      <c r="AI4" s="87"/>
      <c r="AJ4" s="87"/>
      <c r="AK4" s="87"/>
      <c r="AL4" s="87"/>
      <c r="AM4" s="87"/>
      <c r="AN4" s="87"/>
      <c r="AO4" s="87"/>
      <c r="AP4" s="87"/>
      <c r="AQ4" s="87"/>
      <c r="AR4" s="87"/>
      <c r="AS4" s="56" t="s">
        <v>128</v>
      </c>
    </row>
    <row r="5" spans="1:48" ht="15" customHeight="1" x14ac:dyDescent="0.25">
      <c r="A5" s="3"/>
      <c r="B5" s="89" t="s">
        <v>118</v>
      </c>
      <c r="C5" s="90"/>
      <c r="D5" s="90"/>
      <c r="E5" s="90"/>
      <c r="F5" s="90"/>
      <c r="G5" s="97" t="s">
        <v>116</v>
      </c>
      <c r="H5" s="92"/>
      <c r="I5" s="92"/>
      <c r="J5" s="92"/>
      <c r="K5" s="92"/>
      <c r="L5" s="92"/>
      <c r="M5" s="92"/>
      <c r="N5" s="92"/>
      <c r="O5" s="92"/>
      <c r="P5" s="92"/>
      <c r="Q5" s="93"/>
      <c r="R5" s="98" t="s">
        <v>116</v>
      </c>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100"/>
    </row>
    <row r="6" spans="1:48" s="4" customFormat="1" ht="34.5" customHeight="1" x14ac:dyDescent="0.25">
      <c r="A6" s="3"/>
      <c r="B6" s="14"/>
      <c r="C6" s="25"/>
      <c r="D6" s="25"/>
      <c r="E6" s="25"/>
      <c r="F6" s="12"/>
      <c r="G6" s="17"/>
      <c r="H6" s="25"/>
      <c r="I6" s="25"/>
      <c r="J6" s="64"/>
      <c r="K6" s="65"/>
      <c r="L6" s="25"/>
      <c r="M6" s="64"/>
      <c r="N6" s="65"/>
      <c r="O6" s="25"/>
      <c r="P6" s="64"/>
      <c r="Q6" s="65"/>
      <c r="R6" s="25"/>
      <c r="S6" s="25"/>
      <c r="T6" s="25"/>
      <c r="U6" s="12"/>
      <c r="V6" s="25"/>
      <c r="W6" s="25"/>
      <c r="X6" s="25"/>
      <c r="Y6" s="25"/>
      <c r="Z6" s="25"/>
      <c r="AA6" s="25"/>
      <c r="AB6" s="25"/>
      <c r="AC6" s="25"/>
      <c r="AD6" s="25"/>
      <c r="AE6" s="12"/>
      <c r="AF6" s="25"/>
      <c r="AG6" s="25"/>
      <c r="AH6" s="25"/>
      <c r="AI6" s="25"/>
      <c r="AJ6" s="25"/>
      <c r="AK6" s="25"/>
      <c r="AL6" s="25"/>
      <c r="AM6" s="25"/>
      <c r="AN6" s="25"/>
      <c r="AO6" s="25"/>
      <c r="AP6" s="25"/>
      <c r="AQ6" s="25"/>
      <c r="AR6" s="25"/>
      <c r="AS6" s="12"/>
    </row>
    <row r="7" spans="1:48" s="4" customFormat="1" ht="18" customHeight="1" x14ac:dyDescent="0.25">
      <c r="A7" s="21">
        <v>38718</v>
      </c>
      <c r="B7" s="13"/>
      <c r="C7" s="13"/>
      <c r="D7" s="13"/>
      <c r="E7" s="13"/>
      <c r="F7" s="9"/>
      <c r="G7" s="9">
        <f>'Base original'!G11</f>
        <v>26.840105511345499</v>
      </c>
      <c r="H7" s="13"/>
      <c r="I7" s="13"/>
      <c r="J7" s="9"/>
      <c r="K7" s="9">
        <f>'Base original'!K11</f>
        <v>10.2731725726366</v>
      </c>
      <c r="L7" s="13"/>
      <c r="M7" s="9"/>
      <c r="N7" s="9">
        <f>'Base original'!N11</f>
        <v>5.28923438819597</v>
      </c>
      <c r="O7" s="13"/>
      <c r="P7" s="9"/>
      <c r="Q7" s="11">
        <f>'Base original'!Q11</f>
        <v>5.31</v>
      </c>
      <c r="R7" s="13"/>
      <c r="S7" s="13"/>
      <c r="T7" s="13"/>
      <c r="U7" s="9"/>
      <c r="V7" s="13"/>
      <c r="W7" s="13"/>
      <c r="X7" s="13"/>
      <c r="Y7" s="13"/>
      <c r="Z7" s="13"/>
      <c r="AA7" s="13"/>
      <c r="AB7" s="13"/>
      <c r="AC7" s="13"/>
      <c r="AD7" s="13"/>
      <c r="AE7" s="9"/>
      <c r="AF7" s="13"/>
      <c r="AG7" s="13"/>
      <c r="AH7" s="13"/>
      <c r="AI7" s="13"/>
      <c r="AJ7" s="13"/>
      <c r="AK7" s="13"/>
      <c r="AL7" s="13"/>
      <c r="AM7" s="13"/>
      <c r="AN7" s="13"/>
      <c r="AO7" s="13"/>
      <c r="AP7" s="13"/>
      <c r="AQ7" s="13"/>
      <c r="AR7" s="13"/>
      <c r="AS7" s="9"/>
    </row>
    <row r="8" spans="1:48" s="5" customFormat="1" x14ac:dyDescent="0.25">
      <c r="A8" s="20">
        <v>38749</v>
      </c>
      <c r="B8" s="13"/>
      <c r="C8" s="13"/>
      <c r="D8" s="13"/>
      <c r="E8" s="13"/>
      <c r="F8" s="9"/>
      <c r="G8" s="9">
        <f>'Base original'!G12</f>
        <v>28.080010671663999</v>
      </c>
      <c r="H8" s="13"/>
      <c r="I8" s="13"/>
      <c r="J8" s="9"/>
      <c r="K8" s="9">
        <f>'Base original'!K12</f>
        <v>10.6917516556947</v>
      </c>
      <c r="L8" s="13"/>
      <c r="M8" s="9"/>
      <c r="N8" s="9">
        <f>'Base original'!N12</f>
        <v>5.4882926812584802</v>
      </c>
      <c r="O8" s="13"/>
      <c r="P8" s="9"/>
      <c r="Q8" s="11">
        <f>'Base original'!Q12</f>
        <v>5.33</v>
      </c>
      <c r="R8" s="13"/>
      <c r="S8" s="13"/>
      <c r="T8" s="13"/>
      <c r="U8" s="9"/>
      <c r="V8" s="13"/>
      <c r="W8" s="13"/>
      <c r="X8" s="13"/>
      <c r="Y8" s="13"/>
      <c r="Z8" s="13"/>
      <c r="AA8" s="13"/>
      <c r="AB8" s="13"/>
      <c r="AC8" s="13"/>
      <c r="AD8" s="13"/>
      <c r="AE8" s="9"/>
      <c r="AF8" s="13"/>
      <c r="AG8" s="13"/>
      <c r="AH8" s="13"/>
      <c r="AI8" s="13"/>
      <c r="AJ8" s="13"/>
      <c r="AK8" s="13"/>
      <c r="AL8" s="13"/>
      <c r="AM8" s="13"/>
      <c r="AN8" s="13"/>
      <c r="AO8" s="13"/>
      <c r="AP8" s="13"/>
      <c r="AQ8" s="13"/>
      <c r="AR8" s="13"/>
      <c r="AS8" s="9"/>
      <c r="AT8" s="6"/>
    </row>
    <row r="9" spans="1:48" s="5" customFormat="1" x14ac:dyDescent="0.25">
      <c r="A9" s="20">
        <v>38777</v>
      </c>
      <c r="B9" s="13"/>
      <c r="C9" s="13"/>
      <c r="D9" s="13"/>
      <c r="E9" s="13"/>
      <c r="F9" s="9"/>
      <c r="G9" s="9">
        <f>'Base original'!G13</f>
        <v>25.220629902156901</v>
      </c>
      <c r="H9" s="13"/>
      <c r="I9" s="13"/>
      <c r="J9" s="9"/>
      <c r="K9" s="9">
        <f>'Base original'!K13</f>
        <v>10.242012151611499</v>
      </c>
      <c r="L9" s="13"/>
      <c r="M9" s="9"/>
      <c r="N9" s="9">
        <f>'Base original'!N13</f>
        <v>5.8475082006758301</v>
      </c>
      <c r="O9" s="13"/>
      <c r="P9" s="9"/>
      <c r="Q9" s="11">
        <f>'Base original'!Q13</f>
        <v>5.22</v>
      </c>
      <c r="R9" s="13"/>
      <c r="S9" s="13"/>
      <c r="T9" s="13"/>
      <c r="U9" s="9"/>
      <c r="V9" s="13"/>
      <c r="W9" s="13"/>
      <c r="X9" s="13"/>
      <c r="Y9" s="13"/>
      <c r="Z9" s="13"/>
      <c r="AA9" s="13"/>
      <c r="AB9" s="13"/>
      <c r="AC9" s="13"/>
      <c r="AD9" s="13"/>
      <c r="AE9" s="9"/>
      <c r="AF9" s="13"/>
      <c r="AG9" s="13"/>
      <c r="AH9" s="13"/>
      <c r="AI9" s="13"/>
      <c r="AJ9" s="13"/>
      <c r="AK9" s="13"/>
      <c r="AL9" s="13"/>
      <c r="AM9" s="13"/>
      <c r="AN9" s="13"/>
      <c r="AO9" s="13"/>
      <c r="AP9" s="13"/>
      <c r="AQ9" s="13"/>
      <c r="AR9" s="13"/>
      <c r="AS9" s="9"/>
      <c r="AT9" s="6"/>
    </row>
    <row r="10" spans="1:48" s="5" customFormat="1" x14ac:dyDescent="0.25">
      <c r="A10" s="20">
        <v>38808</v>
      </c>
      <c r="B10" s="13"/>
      <c r="C10" s="13"/>
      <c r="D10" s="13"/>
      <c r="E10" s="13"/>
      <c r="F10" s="9"/>
      <c r="G10" s="9">
        <f>'Base original'!G14</f>
        <v>26.812381250088201</v>
      </c>
      <c r="H10" s="13"/>
      <c r="I10" s="13"/>
      <c r="J10" s="9"/>
      <c r="K10" s="9">
        <f>'Base original'!K14</f>
        <v>10.6963342219099</v>
      </c>
      <c r="L10" s="13"/>
      <c r="M10" s="9"/>
      <c r="N10" s="9">
        <f>'Base original'!N14</f>
        <v>5.6534729872904501</v>
      </c>
      <c r="O10" s="13"/>
      <c r="P10" s="9"/>
      <c r="Q10" s="11">
        <f>'Base original'!Q14</f>
        <v>5.04</v>
      </c>
      <c r="R10" s="13"/>
      <c r="S10" s="13"/>
      <c r="T10" s="13"/>
      <c r="U10" s="9"/>
      <c r="V10" s="13"/>
      <c r="W10" s="13"/>
      <c r="X10" s="13"/>
      <c r="Y10" s="13"/>
      <c r="Z10" s="13"/>
      <c r="AA10" s="13"/>
      <c r="AB10" s="13"/>
      <c r="AC10" s="13"/>
      <c r="AD10" s="13"/>
      <c r="AE10" s="9"/>
      <c r="AF10" s="13"/>
      <c r="AG10" s="13"/>
      <c r="AH10" s="13"/>
      <c r="AI10" s="13"/>
      <c r="AJ10" s="13"/>
      <c r="AK10" s="13"/>
      <c r="AL10" s="13"/>
      <c r="AM10" s="13"/>
      <c r="AN10" s="13"/>
      <c r="AO10" s="13"/>
      <c r="AP10" s="13"/>
      <c r="AQ10" s="13"/>
      <c r="AR10" s="13"/>
      <c r="AS10" s="9"/>
      <c r="AT10" s="6"/>
    </row>
    <row r="11" spans="1:48" s="5" customFormat="1" x14ac:dyDescent="0.25">
      <c r="A11" s="20">
        <v>38838</v>
      </c>
      <c r="B11" s="13"/>
      <c r="C11" s="13"/>
      <c r="D11" s="13"/>
      <c r="E11" s="13"/>
      <c r="F11" s="9"/>
      <c r="G11" s="9">
        <f>'Base original'!G15</f>
        <v>27.4996852524513</v>
      </c>
      <c r="H11" s="13"/>
      <c r="I11" s="13"/>
      <c r="J11" s="9"/>
      <c r="K11" s="9">
        <f>'Base original'!K15</f>
        <v>10.699763036027299</v>
      </c>
      <c r="L11" s="13"/>
      <c r="M11" s="9"/>
      <c r="N11" s="9">
        <f>'Base original'!N15</f>
        <v>6.0693249259096804</v>
      </c>
      <c r="O11" s="13"/>
      <c r="P11" s="9"/>
      <c r="Q11" s="11">
        <f>'Base original'!Q15</f>
        <v>5.03</v>
      </c>
      <c r="R11" s="13"/>
      <c r="S11" s="13"/>
      <c r="T11" s="13"/>
      <c r="U11" s="9"/>
      <c r="V11" s="13"/>
      <c r="W11" s="13"/>
      <c r="X11" s="13"/>
      <c r="Y11" s="13"/>
      <c r="Z11" s="13"/>
      <c r="AA11" s="13"/>
      <c r="AB11" s="13"/>
      <c r="AC11" s="13"/>
      <c r="AD11" s="13"/>
      <c r="AE11" s="9"/>
      <c r="AF11" s="13"/>
      <c r="AG11" s="13"/>
      <c r="AH11" s="13"/>
      <c r="AI11" s="13"/>
      <c r="AJ11" s="13"/>
      <c r="AK11" s="13"/>
      <c r="AL11" s="13"/>
      <c r="AM11" s="13"/>
      <c r="AN11" s="13"/>
      <c r="AO11" s="13"/>
      <c r="AP11" s="13"/>
      <c r="AQ11" s="13"/>
      <c r="AR11" s="13"/>
      <c r="AS11" s="9"/>
      <c r="AT11" s="6"/>
      <c r="AU11" s="2"/>
      <c r="AV11" s="2"/>
    </row>
    <row r="12" spans="1:48" s="5" customFormat="1" x14ac:dyDescent="0.25">
      <c r="A12" s="20">
        <v>38869</v>
      </c>
      <c r="B12" s="13"/>
      <c r="C12" s="13"/>
      <c r="D12" s="13"/>
      <c r="E12" s="13"/>
      <c r="F12" s="9"/>
      <c r="G12" s="9">
        <f>'Base original'!G16</f>
        <v>27.540614539592301</v>
      </c>
      <c r="H12" s="13"/>
      <c r="I12" s="13"/>
      <c r="J12" s="9"/>
      <c r="K12" s="9">
        <f>'Base original'!K16</f>
        <v>10.0914888005923</v>
      </c>
      <c r="L12" s="13"/>
      <c r="M12" s="9"/>
      <c r="N12" s="9">
        <f>'Base original'!N16</f>
        <v>6.0986268480947396</v>
      </c>
      <c r="O12" s="13"/>
      <c r="P12" s="9"/>
      <c r="Q12" s="11">
        <f>'Base original'!Q16</f>
        <v>5</v>
      </c>
      <c r="R12" s="13"/>
      <c r="S12" s="13"/>
      <c r="T12" s="13"/>
      <c r="U12" s="9"/>
      <c r="V12" s="13"/>
      <c r="W12" s="13"/>
      <c r="X12" s="13"/>
      <c r="Y12" s="13"/>
      <c r="Z12" s="13"/>
      <c r="AA12" s="13"/>
      <c r="AB12" s="13"/>
      <c r="AC12" s="13"/>
      <c r="AD12" s="13"/>
      <c r="AE12" s="9"/>
      <c r="AF12" s="13"/>
      <c r="AG12" s="13"/>
      <c r="AH12" s="13"/>
      <c r="AI12" s="13"/>
      <c r="AJ12" s="13"/>
      <c r="AK12" s="13"/>
      <c r="AL12" s="13"/>
      <c r="AM12" s="13"/>
      <c r="AN12" s="13"/>
      <c r="AO12" s="13"/>
      <c r="AP12" s="13"/>
      <c r="AQ12" s="13"/>
      <c r="AR12" s="13"/>
      <c r="AS12" s="9"/>
      <c r="AT12" s="6"/>
      <c r="AU12" s="2"/>
      <c r="AV12" s="2"/>
    </row>
    <row r="13" spans="1:48" x14ac:dyDescent="0.25">
      <c r="A13" s="20">
        <v>38899</v>
      </c>
      <c r="B13" s="13"/>
      <c r="C13" s="13"/>
      <c r="D13" s="13"/>
      <c r="E13" s="13"/>
      <c r="F13" s="9"/>
      <c r="G13" s="9">
        <f>'Base original'!G17</f>
        <v>27.283235773047799</v>
      </c>
      <c r="H13" s="13"/>
      <c r="I13" s="13"/>
      <c r="J13" s="9"/>
      <c r="K13" s="9">
        <f>'Base original'!K17</f>
        <v>9.9566969940811703</v>
      </c>
      <c r="L13" s="13"/>
      <c r="M13" s="9"/>
      <c r="N13" s="9">
        <f>'Base original'!N17</f>
        <v>6.2949303717057496</v>
      </c>
      <c r="O13" s="13"/>
      <c r="P13" s="9"/>
      <c r="Q13" s="11">
        <f>'Base original'!Q17</f>
        <v>5.0999999999999996</v>
      </c>
      <c r="R13" s="13"/>
      <c r="S13" s="13"/>
      <c r="T13" s="13"/>
      <c r="U13" s="9"/>
      <c r="V13" s="13"/>
      <c r="W13" s="13"/>
      <c r="X13" s="13"/>
      <c r="Y13" s="13"/>
      <c r="Z13" s="13"/>
      <c r="AA13" s="13"/>
      <c r="AB13" s="13"/>
      <c r="AC13" s="13"/>
      <c r="AD13" s="13"/>
      <c r="AE13" s="9"/>
      <c r="AF13" s="13"/>
      <c r="AG13" s="13"/>
      <c r="AH13" s="13"/>
      <c r="AI13" s="13"/>
      <c r="AJ13" s="13"/>
      <c r="AK13" s="13"/>
      <c r="AL13" s="13"/>
      <c r="AM13" s="13"/>
      <c r="AN13" s="13"/>
      <c r="AO13" s="13"/>
      <c r="AP13" s="13"/>
      <c r="AQ13" s="13"/>
      <c r="AR13" s="13"/>
      <c r="AS13" s="9"/>
      <c r="AT13" s="6"/>
    </row>
    <row r="14" spans="1:48" x14ac:dyDescent="0.25">
      <c r="A14" s="20">
        <v>38930</v>
      </c>
      <c r="B14" s="13"/>
      <c r="C14" s="13"/>
      <c r="D14" s="13"/>
      <c r="E14" s="13"/>
      <c r="F14" s="9"/>
      <c r="G14" s="9">
        <f>'Base original'!G18</f>
        <v>26.639610178285299</v>
      </c>
      <c r="H14" s="13"/>
      <c r="I14" s="13"/>
      <c r="J14" s="9"/>
      <c r="K14" s="9">
        <f>'Base original'!K18</f>
        <v>10.308394808512</v>
      </c>
      <c r="L14" s="13"/>
      <c r="M14" s="9"/>
      <c r="N14" s="9">
        <f>'Base original'!N18</f>
        <v>6.2227574390990599</v>
      </c>
      <c r="O14" s="13"/>
      <c r="P14" s="9"/>
      <c r="Q14" s="11">
        <f>'Base original'!Q18</f>
        <v>5.05</v>
      </c>
      <c r="R14" s="13"/>
      <c r="S14" s="13"/>
      <c r="T14" s="13"/>
      <c r="U14" s="9"/>
      <c r="V14" s="13"/>
      <c r="W14" s="13"/>
      <c r="X14" s="13"/>
      <c r="Y14" s="13"/>
      <c r="Z14" s="13"/>
      <c r="AA14" s="13"/>
      <c r="AB14" s="13"/>
      <c r="AC14" s="13"/>
      <c r="AD14" s="13"/>
      <c r="AE14" s="9"/>
      <c r="AF14" s="13"/>
      <c r="AG14" s="13"/>
      <c r="AH14" s="13"/>
      <c r="AI14" s="13"/>
      <c r="AJ14" s="13"/>
      <c r="AK14" s="13"/>
      <c r="AL14" s="13"/>
      <c r="AM14" s="13"/>
      <c r="AN14" s="13"/>
      <c r="AO14" s="13"/>
      <c r="AP14" s="13"/>
      <c r="AQ14" s="13"/>
      <c r="AR14" s="13"/>
      <c r="AS14" s="9"/>
      <c r="AT14" s="6"/>
    </row>
    <row r="15" spans="1:48" x14ac:dyDescent="0.25">
      <c r="A15" s="20">
        <v>38961</v>
      </c>
      <c r="B15" s="13"/>
      <c r="C15" s="13"/>
      <c r="D15" s="13"/>
      <c r="E15" s="13"/>
      <c r="F15" s="9"/>
      <c r="G15" s="9">
        <f>'Base original'!G19</f>
        <v>26.537279800045599</v>
      </c>
      <c r="H15" s="13"/>
      <c r="I15" s="13"/>
      <c r="J15" s="9"/>
      <c r="K15" s="9">
        <f>'Base original'!K19</f>
        <v>10.345094933528101</v>
      </c>
      <c r="L15" s="13"/>
      <c r="M15" s="9"/>
      <c r="N15" s="9">
        <f>'Base original'!N19</f>
        <v>6.2888466043057596</v>
      </c>
      <c r="O15" s="13"/>
      <c r="P15" s="9"/>
      <c r="Q15" s="11">
        <f>'Base original'!Q19</f>
        <v>5.01</v>
      </c>
      <c r="R15" s="13"/>
      <c r="S15" s="13"/>
      <c r="T15" s="13"/>
      <c r="U15" s="9"/>
      <c r="V15" s="13"/>
      <c r="W15" s="13"/>
      <c r="X15" s="13"/>
      <c r="Y15" s="13"/>
      <c r="Z15" s="13"/>
      <c r="AA15" s="13"/>
      <c r="AB15" s="13"/>
      <c r="AC15" s="13"/>
      <c r="AD15" s="13"/>
      <c r="AE15" s="9"/>
      <c r="AF15" s="13"/>
      <c r="AG15" s="13"/>
      <c r="AH15" s="13"/>
      <c r="AI15" s="13"/>
      <c r="AJ15" s="13"/>
      <c r="AK15" s="13"/>
      <c r="AL15" s="13"/>
      <c r="AM15" s="13"/>
      <c r="AN15" s="13"/>
      <c r="AO15" s="13"/>
      <c r="AP15" s="13"/>
      <c r="AQ15" s="13"/>
      <c r="AR15" s="13"/>
      <c r="AS15" s="9"/>
      <c r="AT15" s="6"/>
    </row>
    <row r="16" spans="1:48" x14ac:dyDescent="0.25">
      <c r="A16" s="20">
        <v>38991</v>
      </c>
      <c r="B16" s="13"/>
      <c r="C16" s="13"/>
      <c r="D16" s="13"/>
      <c r="E16" s="13"/>
      <c r="F16" s="9"/>
      <c r="G16" s="9">
        <f>'Base original'!G20</f>
        <v>26.874266437626801</v>
      </c>
      <c r="H16" s="13"/>
      <c r="I16" s="13"/>
      <c r="J16" s="9"/>
      <c r="K16" s="9">
        <f>'Base original'!K20</f>
        <v>10.3284256051627</v>
      </c>
      <c r="L16" s="13"/>
      <c r="M16" s="9"/>
      <c r="N16" s="9">
        <f>'Base original'!N20</f>
        <v>6.1776341040460299</v>
      </c>
      <c r="O16" s="13"/>
      <c r="P16" s="9"/>
      <c r="Q16" s="11">
        <f>'Base original'!Q20</f>
        <v>4.95</v>
      </c>
      <c r="R16" s="13"/>
      <c r="S16" s="13"/>
      <c r="T16" s="13"/>
      <c r="U16" s="9"/>
      <c r="V16" s="13"/>
      <c r="W16" s="13"/>
      <c r="X16" s="13"/>
      <c r="Y16" s="13"/>
      <c r="Z16" s="13"/>
      <c r="AA16" s="13"/>
      <c r="AB16" s="13"/>
      <c r="AC16" s="13"/>
      <c r="AD16" s="13"/>
      <c r="AE16" s="9"/>
      <c r="AF16" s="13"/>
      <c r="AG16" s="13"/>
      <c r="AH16" s="13"/>
      <c r="AI16" s="13"/>
      <c r="AJ16" s="13"/>
      <c r="AK16" s="13"/>
      <c r="AL16" s="13"/>
      <c r="AM16" s="13"/>
      <c r="AN16" s="13"/>
      <c r="AO16" s="13"/>
      <c r="AP16" s="13"/>
      <c r="AQ16" s="13"/>
      <c r="AR16" s="13"/>
      <c r="AS16" s="9"/>
      <c r="AT16" s="6"/>
    </row>
    <row r="17" spans="1:46" x14ac:dyDescent="0.25">
      <c r="A17" s="20">
        <v>39022</v>
      </c>
      <c r="B17" s="13"/>
      <c r="C17" s="13"/>
      <c r="D17" s="13"/>
      <c r="E17" s="13"/>
      <c r="F17" s="9"/>
      <c r="G17" s="9">
        <f>'Base original'!G21</f>
        <v>26.970837734170999</v>
      </c>
      <c r="H17" s="13"/>
      <c r="I17" s="13"/>
      <c r="J17" s="9"/>
      <c r="K17" s="9">
        <f>'Base original'!K21</f>
        <v>10.169422469712799</v>
      </c>
      <c r="L17" s="13"/>
      <c r="M17" s="9"/>
      <c r="N17" s="9">
        <f>'Base original'!N21</f>
        <v>6.1078112166577503</v>
      </c>
      <c r="O17" s="13"/>
      <c r="P17" s="9"/>
      <c r="Q17" s="11">
        <f>'Base original'!Q21</f>
        <v>4.82</v>
      </c>
      <c r="R17" s="13"/>
      <c r="S17" s="13"/>
      <c r="T17" s="13"/>
      <c r="U17" s="9"/>
      <c r="V17" s="13"/>
      <c r="W17" s="13"/>
      <c r="X17" s="13"/>
      <c r="Y17" s="13"/>
      <c r="Z17" s="13"/>
      <c r="AA17" s="13"/>
      <c r="AB17" s="13"/>
      <c r="AC17" s="13"/>
      <c r="AD17" s="13"/>
      <c r="AE17" s="9"/>
      <c r="AF17" s="13"/>
      <c r="AG17" s="13"/>
      <c r="AH17" s="13"/>
      <c r="AI17" s="13"/>
      <c r="AJ17" s="13"/>
      <c r="AK17" s="13"/>
      <c r="AL17" s="13"/>
      <c r="AM17" s="13"/>
      <c r="AN17" s="13"/>
      <c r="AO17" s="13"/>
      <c r="AP17" s="13"/>
      <c r="AQ17" s="13"/>
      <c r="AR17" s="13"/>
      <c r="AS17" s="9"/>
      <c r="AT17" s="6"/>
    </row>
    <row r="18" spans="1:46" x14ac:dyDescent="0.25">
      <c r="A18" s="20">
        <v>39052</v>
      </c>
      <c r="B18" s="13"/>
      <c r="C18" s="13"/>
      <c r="D18" s="13"/>
      <c r="E18" s="13"/>
      <c r="F18" s="9"/>
      <c r="G18" s="9">
        <f>'Base original'!G22</f>
        <v>27.0849800029482</v>
      </c>
      <c r="H18" s="13"/>
      <c r="I18" s="13"/>
      <c r="J18" s="9"/>
      <c r="K18" s="9">
        <f>'Base original'!K22</f>
        <v>10.2462156294828</v>
      </c>
      <c r="L18" s="13"/>
      <c r="M18" s="9"/>
      <c r="N18" s="9">
        <f>'Base original'!N22</f>
        <v>6.0777325619925202</v>
      </c>
      <c r="O18" s="13"/>
      <c r="P18" s="9"/>
      <c r="Q18" s="11">
        <f>'Base original'!Q22</f>
        <v>4.7699999999999996</v>
      </c>
      <c r="R18" s="13"/>
      <c r="S18" s="13"/>
      <c r="T18" s="13"/>
      <c r="U18" s="9"/>
      <c r="V18" s="13"/>
      <c r="W18" s="13"/>
      <c r="X18" s="13"/>
      <c r="Y18" s="13"/>
      <c r="Z18" s="13"/>
      <c r="AA18" s="13"/>
      <c r="AB18" s="13"/>
      <c r="AC18" s="13"/>
      <c r="AD18" s="13"/>
      <c r="AE18" s="9"/>
      <c r="AF18" s="13"/>
      <c r="AG18" s="13"/>
      <c r="AH18" s="13"/>
      <c r="AI18" s="13"/>
      <c r="AJ18" s="13"/>
      <c r="AK18" s="13"/>
      <c r="AL18" s="13"/>
      <c r="AM18" s="13"/>
      <c r="AN18" s="13"/>
      <c r="AO18" s="13"/>
      <c r="AP18" s="13"/>
      <c r="AQ18" s="13"/>
      <c r="AR18" s="13"/>
      <c r="AS18" s="9"/>
      <c r="AT18" s="6"/>
    </row>
    <row r="19" spans="1:46" x14ac:dyDescent="0.25">
      <c r="A19" s="21">
        <v>39083</v>
      </c>
      <c r="B19" s="13">
        <f>'Base original'!B23/'Base original'!B11*100-100</f>
        <v>16.334927259680327</v>
      </c>
      <c r="C19" s="13">
        <f>'Base original'!C23/'Base original'!C11*100-100</f>
        <v>23.214257827540223</v>
      </c>
      <c r="D19" s="13">
        <f>'Base original'!D23/'Base original'!D11*100-100</f>
        <v>17.295155089011118</v>
      </c>
      <c r="E19" s="13">
        <f>'Base original'!E23/'Base original'!E11*100-100</f>
        <v>26.756159251257117</v>
      </c>
      <c r="F19" s="9">
        <f>'Base original'!F23/'Base original'!F11*100-100</f>
        <v>18.304232270407624</v>
      </c>
      <c r="G19" s="9">
        <f>'Base original'!G23</f>
        <v>27.904564651345101</v>
      </c>
      <c r="H19" s="13"/>
      <c r="I19" s="13"/>
      <c r="J19" s="9"/>
      <c r="K19" s="9">
        <f>'Base original'!K23</f>
        <v>10.0813509695242</v>
      </c>
      <c r="L19" s="13"/>
      <c r="M19" s="9"/>
      <c r="N19" s="9">
        <f>'Base original'!N23</f>
        <v>6.10488173655519</v>
      </c>
      <c r="O19" s="13"/>
      <c r="P19" s="9"/>
      <c r="Q19" s="11">
        <f>'Base original'!Q23</f>
        <v>4.68</v>
      </c>
      <c r="R19" s="13">
        <f>('Base original'!S23/'Base original'!S11*100-100)*'Base original'!S11/'Base original'!$V11</f>
        <v>3.3031697496690882</v>
      </c>
      <c r="S19" s="13">
        <f>('Base original'!T23/'Base original'!T11*100-100)*'Base original'!T11/'Base original'!$V11</f>
        <v>8.9262124929232005</v>
      </c>
      <c r="T19" s="13">
        <f>('Base original'!U23/'Base original'!U11*100-100)*'Base original'!U11/'Base original'!$V11</f>
        <v>3.79475214349719</v>
      </c>
      <c r="U19" s="9">
        <f>('Base original'!V23/'Base original'!V11*100-100)*'Base original'!V11/'Base original'!$V11</f>
        <v>16.025190133512439</v>
      </c>
      <c r="V19" s="13">
        <f>('Base original'!V23/'Base original'!V11*100-100)*'Base original'!V11/('Base original'!$AC11)</f>
        <v>3.6757220784574942</v>
      </c>
      <c r="W19" s="13">
        <f>('Base original'!W23/'Base original'!W11*100-100)*'Base original'!W11/('Base original'!$AC11)</f>
        <v>14.618435578151637</v>
      </c>
      <c r="X19" s="13">
        <f>('Base original'!X23/'Base original'!X11*100-100)*'Base original'!X11/('Base original'!$AC11)</f>
        <v>9.3019088437149011E-2</v>
      </c>
      <c r="Y19" s="13">
        <f>('Base original'!Y23/'Base original'!Y11*100-100)*'Base original'!Y11/('Base original'!$AC11)</f>
        <v>3.7156782114666242</v>
      </c>
      <c r="Z19" s="13">
        <f>('Base original'!Z23/'Base original'!Z11*100-100)*'Base original'!Z11/('Base original'!$AC11)</f>
        <v>0.18316254608955071</v>
      </c>
      <c r="AA19" s="13">
        <f>-('Base original'!AA23/'Base original'!AA11*100-100)*'Base original'!AA11/('Base original'!$AC11)</f>
        <v>-3.7694373722425336</v>
      </c>
      <c r="AB19" s="13">
        <f>-('Base original'!AB23/'Base original'!AB11*100-100)*'Base original'!AB11/('Base original'!$AC11)</f>
        <v>-1.0836587588838074E-2</v>
      </c>
      <c r="AC19" s="13">
        <f>(('Base original'!Y23-'Base original'!AA23)/('Base original'!Y11-'Base original'!AA11)*100-100)*(('Base original'!Y11-'Base original'!AA11)/'Base original'!AC11)</f>
        <v>-5.375916077591112E-2</v>
      </c>
      <c r="AD19" s="13">
        <f>(('Base original'!Z23-'Base original'!AB23)/('Base original'!Z11-'Base original'!AB11)*100-100)*(('Base original'!Z11-'Base original'!AB11)/'Base original'!AC11)</f>
        <v>0.17232595850071264</v>
      </c>
      <c r="AE19" s="9">
        <f>('Base original'!AC23/'Base original'!AC11*100-100)*'Base original'!AC11/('Base original'!$AC11)</f>
        <v>18.505773812568791</v>
      </c>
      <c r="AF19" s="13">
        <f>('Base original'!AC23/'Base original'!AC11*100-100)*'Base original'!AC11/('Base original'!$AN11)</f>
        <v>10.509360012376868</v>
      </c>
      <c r="AG19" s="13">
        <f>('Base original'!AD23/'Base original'!AD11*100-100)*'Base original'!AD11/('Base original'!$AN11)</f>
        <v>0.63041273443006207</v>
      </c>
      <c r="AH19" s="13">
        <f>('Base original'!AE23/'Base original'!AE11*100-100)*'Base original'!AE11/('Base original'!$AN11)</f>
        <v>-2.1636498031732931</v>
      </c>
      <c r="AI19" s="13">
        <f>('Base original'!AF23/'Base original'!AF11*100-100)*'Base original'!AF11/('Base original'!$AN11)</f>
        <v>-2.6816564385539507E-3</v>
      </c>
      <c r="AJ19" s="13">
        <f>('Base original'!AG23/'Base original'!AG11*100-100)*'Base original'!AG11/('Base original'!$AN11)</f>
        <v>0.16954600931703698</v>
      </c>
      <c r="AK19" s="13">
        <f>('Base original'!AH23/'Base original'!AH11*100-100)*'Base original'!AH11/('Base original'!$AN11)</f>
        <v>1.4267787461537158E-2</v>
      </c>
      <c r="AL19" s="13">
        <f>('Base original'!AI23/'Base original'!AI11*100-100)*'Base original'!AI11/('Base original'!$AN11)</f>
        <v>1.7685008509102134</v>
      </c>
      <c r="AM19" s="13">
        <f>('Base original'!AJ23/'Base original'!AJ11*100-100)*'Base original'!AJ11/('Base original'!$AN11)</f>
        <v>1.9284375913224336</v>
      </c>
      <c r="AN19" s="13">
        <f>('Base original'!AK23/'Base original'!AK11*100-100)*'Base original'!AK11/('Base original'!$AN11)</f>
        <v>0.25706083578292344</v>
      </c>
      <c r="AO19" s="13">
        <f>-('Base original'!AL23/'Base original'!AL11*100-100)*'Base original'!AL11/('Base original'!$AN11)</f>
        <v>-0.63914530796073754</v>
      </c>
      <c r="AP19" s="13">
        <f>-('Base original'!AM23/'Base original'!AM11*100-100)*'Base original'!AM11/('Base original'!$AN11)</f>
        <v>-8.0174651470613589E-2</v>
      </c>
      <c r="AQ19" s="13">
        <f>(('Base original'!AJ23-'Base original'!AL23)/('Base original'!AJ11-'Base original'!AL11)*100-100)*(('Base original'!AJ11-'Base original'!AL11)/'Base original'!AN11)</f>
        <v>1.2892922833616969</v>
      </c>
      <c r="AR19" s="13">
        <f>(('Base original'!AK23-'Base original'!AM23)/('Base original'!AK11-'Base original'!AM11)*100-100)*(('Base original'!AK11-'Base original'!AM11)/'Base original'!AN11)</f>
        <v>0.17688618431230996</v>
      </c>
      <c r="AS19" s="9">
        <f>('Base original'!AN23/'Base original'!AN11*100-100)*'Base original'!AN11/('Base original'!$AN11)</f>
        <v>12.391934402557879</v>
      </c>
      <c r="AT19" s="6"/>
    </row>
    <row r="20" spans="1:46" x14ac:dyDescent="0.25">
      <c r="A20" s="20">
        <v>39114</v>
      </c>
      <c r="B20" s="13">
        <f>'Base original'!B24/'Base original'!B12*100-100</f>
        <v>17.148599362846142</v>
      </c>
      <c r="C20" s="13">
        <f>'Base original'!C24/'Base original'!C12*100-100</f>
        <v>22.57287340079057</v>
      </c>
      <c r="D20" s="13">
        <f>'Base original'!D24/'Base original'!D12*100-100</f>
        <v>17.646439315981894</v>
      </c>
      <c r="E20" s="13">
        <f>'Base original'!E24/'Base original'!E12*100-100</f>
        <v>25.4400765873892</v>
      </c>
      <c r="F20" s="9">
        <f>'Base original'!F24/'Base original'!F12*100-100</f>
        <v>18.664579829045593</v>
      </c>
      <c r="G20" s="9">
        <f>'Base original'!G24</f>
        <v>28.682036168198401</v>
      </c>
      <c r="H20" s="13"/>
      <c r="I20" s="13"/>
      <c r="J20" s="9"/>
      <c r="K20" s="9">
        <f>'Base original'!K24</f>
        <v>9.9487011377282997</v>
      </c>
      <c r="L20" s="13"/>
      <c r="M20" s="9"/>
      <c r="N20" s="9">
        <f>'Base original'!N24</f>
        <v>6.0921878167335102</v>
      </c>
      <c r="O20" s="13"/>
      <c r="P20" s="9"/>
      <c r="Q20" s="11">
        <f>'Base original'!Q24</f>
        <v>4.58</v>
      </c>
      <c r="R20" s="13">
        <f>('Base original'!S24/'Base original'!S12*100-100)*'Base original'!S12/'Base original'!$V12</f>
        <v>3.3835074545796613</v>
      </c>
      <c r="S20" s="13">
        <f>('Base original'!T24/'Base original'!T12*100-100)*'Base original'!T12/'Base original'!$V12</f>
        <v>8.1326059366380612</v>
      </c>
      <c r="T20" s="13">
        <f>('Base original'!U24/'Base original'!U12*100-100)*'Base original'!U12/'Base original'!$V12</f>
        <v>4.2630339225105232</v>
      </c>
      <c r="U20" s="9">
        <f>('Base original'!V24/'Base original'!V12*100-100)*'Base original'!V12/'Base original'!$V12</f>
        <v>15.779147313728245</v>
      </c>
      <c r="V20" s="13">
        <f>('Base original'!V24/'Base original'!V12*100-100)*'Base original'!V12/('Base original'!$AC12)</f>
        <v>3.5893419384079817</v>
      </c>
      <c r="W20" s="13">
        <f>('Base original'!W24/'Base original'!W12*100-100)*'Base original'!W12/('Base original'!$AC12)</f>
        <v>15.328030299377517</v>
      </c>
      <c r="X20" s="13">
        <f>('Base original'!X24/'Base original'!X12*100-100)*'Base original'!X12/('Base original'!$AC12)</f>
        <v>0.10969300423824654</v>
      </c>
      <c r="Y20" s="13">
        <f>('Base original'!Y24/'Base original'!Y12*100-100)*'Base original'!Y12/('Base original'!$AC12)</f>
        <v>3.040605698250217</v>
      </c>
      <c r="Z20" s="13">
        <f>('Base original'!Z24/'Base original'!Z12*100-100)*'Base original'!Z12/('Base original'!$AC12)</f>
        <v>0.14980327584294847</v>
      </c>
      <c r="AA20" s="13">
        <f>-('Base original'!AA24/'Base original'!AA12*100-100)*'Base original'!AA12/('Base original'!$AC12)</f>
        <v>-3.3247829042850188</v>
      </c>
      <c r="AB20" s="13">
        <f>-('Base original'!AB24/'Base original'!AB12*100-100)*'Base original'!AB12/('Base original'!$AC12)</f>
        <v>-1.8834650452995951E-2</v>
      </c>
      <c r="AC20" s="13">
        <f>(('Base original'!Y24-'Base original'!AA24)/('Base original'!Y12-'Base original'!AA12)*100-100)*(('Base original'!Y12-'Base original'!AA12)/'Base original'!AC12)</f>
        <v>-0.28417720603480334</v>
      </c>
      <c r="AD20" s="13">
        <f>(('Base original'!Z24-'Base original'!AB24)/('Base original'!Z12-'Base original'!AB12)*100-100)*(('Base original'!Z12-'Base original'!AB12)/'Base original'!AC12)</f>
        <v>0.13096862538995255</v>
      </c>
      <c r="AE20" s="9">
        <f>('Base original'!AC24/'Base original'!AC12*100-100)*'Base original'!AC12/('Base original'!$AC12)</f>
        <v>18.873856661378909</v>
      </c>
      <c r="AF20" s="13">
        <f>('Base original'!AC24/'Base original'!AC12*100-100)*'Base original'!AC12/('Base original'!$AN12)</f>
        <v>10.715024431688025</v>
      </c>
      <c r="AG20" s="13">
        <f>('Base original'!AD24/'Base original'!AD12*100-100)*'Base original'!AD12/('Base original'!$AN12)</f>
        <v>0.64367031857429302</v>
      </c>
      <c r="AH20" s="13">
        <f>('Base original'!AE24/'Base original'!AE12*100-100)*'Base original'!AE12/('Base original'!$AN12)</f>
        <v>-2.2411696141348441</v>
      </c>
      <c r="AI20" s="13">
        <f>('Base original'!AF24/'Base original'!AF12*100-100)*'Base original'!AF12/('Base original'!$AN12)</f>
        <v>-6.1932502810484198E-3</v>
      </c>
      <c r="AJ20" s="13">
        <f>('Base original'!AG24/'Base original'!AG12*100-100)*'Base original'!AG12/('Base original'!$AN12)</f>
        <v>0.16410402402160007</v>
      </c>
      <c r="AK20" s="13">
        <f>('Base original'!AH24/'Base original'!AH12*100-100)*'Base original'!AH12/('Base original'!$AN12)</f>
        <v>9.2214417168100735E-3</v>
      </c>
      <c r="AL20" s="13">
        <f>('Base original'!AI24/'Base original'!AI12*100-100)*'Base original'!AI12/('Base original'!$AN12)</f>
        <v>2.0859448633062416</v>
      </c>
      <c r="AM20" s="13">
        <f>('Base original'!AJ24/'Base original'!AJ12*100-100)*'Base original'!AJ12/('Base original'!$AN12)</f>
        <v>1.8559905068764737</v>
      </c>
      <c r="AN20" s="13">
        <f>('Base original'!AK24/'Base original'!AK12*100-100)*'Base original'!AK12/('Base original'!$AN12)</f>
        <v>0.24988567294198041</v>
      </c>
      <c r="AO20" s="13">
        <f>-('Base original'!AL24/'Base original'!AL12*100-100)*'Base original'!AL12/('Base original'!$AN12)</f>
        <v>-0.59746045943309956</v>
      </c>
      <c r="AP20" s="13">
        <f>-('Base original'!AM24/'Base original'!AM12*100-100)*'Base original'!AM12/('Base original'!$AN12)</f>
        <v>-7.0418282201094834E-2</v>
      </c>
      <c r="AQ20" s="13">
        <f>(('Base original'!AJ24-'Base original'!AL24)/('Base original'!AJ12-'Base original'!AL12)*100-100)*(('Base original'!AJ12-'Base original'!AL12)/'Base original'!AN12)</f>
        <v>1.2585300474433758</v>
      </c>
      <c r="AR20" s="13">
        <f>(('Base original'!AK24-'Base original'!AM24)/('Base original'!AK12-'Base original'!AM12)*100-100)*(('Base original'!AK12-'Base original'!AM12)/'Base original'!AN12)</f>
        <v>0.17946739074088564</v>
      </c>
      <c r="AS20" s="9">
        <f>('Base original'!AN24/'Base original'!AN12*100-100)*'Base original'!AN12/('Base original'!$AN12)</f>
        <v>12.808565436222935</v>
      </c>
      <c r="AT20" s="6"/>
    </row>
    <row r="21" spans="1:46" x14ac:dyDescent="0.25">
      <c r="A21" s="20">
        <v>39142</v>
      </c>
      <c r="B21" s="13">
        <f>'Base original'!B25/'Base original'!B13*100-100</f>
        <v>16.07735531692957</v>
      </c>
      <c r="C21" s="13">
        <f>'Base original'!C25/'Base original'!C13*100-100</f>
        <v>21.01775333011058</v>
      </c>
      <c r="D21" s="13">
        <f>'Base original'!D25/'Base original'!D13*100-100</f>
        <v>17.789927471159288</v>
      </c>
      <c r="E21" s="13">
        <f>'Base original'!E25/'Base original'!E13*100-100</f>
        <v>21.755344820328474</v>
      </c>
      <c r="F21" s="9">
        <f>'Base original'!F25/'Base original'!F13*100-100</f>
        <v>17.563509790005426</v>
      </c>
      <c r="G21" s="9">
        <f>'Base original'!G25</f>
        <v>26.988437835351601</v>
      </c>
      <c r="H21" s="13"/>
      <c r="I21" s="13"/>
      <c r="J21" s="9"/>
      <c r="K21" s="9">
        <f>'Base original'!K25</f>
        <v>9.8189661910433408</v>
      </c>
      <c r="L21" s="13"/>
      <c r="M21" s="9"/>
      <c r="N21" s="9">
        <f>'Base original'!N25</f>
        <v>5.9929048908901699</v>
      </c>
      <c r="O21" s="13"/>
      <c r="P21" s="9"/>
      <c r="Q21" s="11">
        <f>'Base original'!Q25</f>
        <v>4.5599999999999996</v>
      </c>
      <c r="R21" s="13">
        <f>('Base original'!S25/'Base original'!S13*100-100)*'Base original'!S13/'Base original'!$V13</f>
        <v>3.4391653690769552</v>
      </c>
      <c r="S21" s="13">
        <f>('Base original'!T25/'Base original'!T13*100-100)*'Base original'!T13/'Base original'!$V13</f>
        <v>8.104519856438392</v>
      </c>
      <c r="T21" s="13">
        <f>('Base original'!U25/'Base original'!U13*100-100)*'Base original'!U13/'Base original'!$V13</f>
        <v>4.9286303553759998</v>
      </c>
      <c r="U21" s="9">
        <f>('Base original'!V25/'Base original'!V13*100-100)*'Base original'!V13/'Base original'!$V13</f>
        <v>16.47218294821225</v>
      </c>
      <c r="V21" s="13">
        <f>('Base original'!V25/'Base original'!V13*100-100)*'Base original'!V13/('Base original'!$AC13)</f>
        <v>3.6977048707854712</v>
      </c>
      <c r="W21" s="13">
        <f>('Base original'!W25/'Base original'!W13*100-100)*'Base original'!W13/('Base original'!$AC13)</f>
        <v>15.906556091414545</v>
      </c>
      <c r="X21" s="13">
        <f>('Base original'!X25/'Base original'!X13*100-100)*'Base original'!X13/('Base original'!$AC13)</f>
        <v>0.11412228263620271</v>
      </c>
      <c r="Y21" s="13">
        <f>('Base original'!Y25/'Base original'!Y13*100-100)*'Base original'!Y13/('Base original'!$AC13)</f>
        <v>3.0126138915370877</v>
      </c>
      <c r="Z21" s="13">
        <f>('Base original'!Z25/'Base original'!Z13*100-100)*'Base original'!Z13/('Base original'!$AC13)</f>
        <v>0.14595028162866466</v>
      </c>
      <c r="AA21" s="13">
        <f>-('Base original'!AA25/'Base original'!AA13*100-100)*'Base original'!AA13/('Base original'!$AC13)</f>
        <v>-3.2527083572762869</v>
      </c>
      <c r="AB21" s="13">
        <f>-('Base original'!AB25/'Base original'!AB13*100-100)*'Base original'!AB13/('Base original'!$AC13)</f>
        <v>-1.7119831076393744E-2</v>
      </c>
      <c r="AC21" s="13">
        <f>(('Base original'!Y25-'Base original'!AA25)/('Base original'!Y13-'Base original'!AA13)*100-100)*(('Base original'!Y13-'Base original'!AA13)/'Base original'!AC13)</f>
        <v>-0.2400944657391996</v>
      </c>
      <c r="AD21" s="13">
        <f>(('Base original'!Z25-'Base original'!AB25)/('Base original'!Z13-'Base original'!AB13)*100-100)*(('Base original'!Z13-'Base original'!AB13)/'Base original'!AC13)</f>
        <v>0.12883045055227091</v>
      </c>
      <c r="AE21" s="9">
        <f>('Base original'!AC25/'Base original'!AC13*100-100)*'Base original'!AC13/('Base original'!$AC13)</f>
        <v>19.607119229649285</v>
      </c>
      <c r="AF21" s="13">
        <f>('Base original'!AC25/'Base original'!AC13*100-100)*'Base original'!AC13/('Base original'!$AN13)</f>
        <v>11.186114772588295</v>
      </c>
      <c r="AG21" s="13">
        <f>('Base original'!AD25/'Base original'!AD13*100-100)*'Base original'!AD13/('Base original'!$AN13)</f>
        <v>0.75899590971476716</v>
      </c>
      <c r="AH21" s="13">
        <f>('Base original'!AE25/'Base original'!AE13*100-100)*'Base original'!AE13/('Base original'!$AN13)</f>
        <v>-2.0511557433855607</v>
      </c>
      <c r="AI21" s="13">
        <f>('Base original'!AF25/'Base original'!AF13*100-100)*'Base original'!AF13/('Base original'!$AN13)</f>
        <v>-4.6593240837625269E-2</v>
      </c>
      <c r="AJ21" s="13">
        <f>('Base original'!AG25/'Base original'!AG13*100-100)*'Base original'!AG13/('Base original'!$AN13)</f>
        <v>9.18955278642202E-2</v>
      </c>
      <c r="AK21" s="13">
        <f>('Base original'!AH25/'Base original'!AH13*100-100)*'Base original'!AH13/('Base original'!$AN13)</f>
        <v>2.6600443000992031E-2</v>
      </c>
      <c r="AL21" s="13">
        <f>('Base original'!AI25/'Base original'!AI13*100-100)*'Base original'!AI13/('Base original'!$AN13)</f>
        <v>2.0237229749011423</v>
      </c>
      <c r="AM21" s="13">
        <f>('Base original'!AJ25/'Base original'!AJ13*100-100)*'Base original'!AJ13/('Base original'!$AN13)</f>
        <v>1.9758387802524844</v>
      </c>
      <c r="AN21" s="13">
        <f>('Base original'!AK25/'Base original'!AK13*100-100)*'Base original'!AK13/('Base original'!$AN13)</f>
        <v>0.24466971965918821</v>
      </c>
      <c r="AO21" s="13">
        <f>-('Base original'!AL25/'Base original'!AL13*100-100)*'Base original'!AL13/('Base original'!$AN13)</f>
        <v>-0.70644050061829844</v>
      </c>
      <c r="AP21" s="13">
        <f>-('Base original'!AM25/'Base original'!AM13*100-100)*'Base original'!AM13/('Base original'!$AN13)</f>
        <v>-7.5843536398102998E-2</v>
      </c>
      <c r="AQ21" s="13">
        <f>(('Base original'!AJ25-'Base original'!AL25)/('Base original'!AJ13-'Base original'!AL13)*100-100)*(('Base original'!AJ13-'Base original'!AL13)/'Base original'!AN13)</f>
        <v>1.2693982796341838</v>
      </c>
      <c r="AR21" s="13">
        <f>(('Base original'!AK25-'Base original'!AM25)/('Base original'!AK13-'Base original'!AM13)*100-100)*(('Base original'!AK13-'Base original'!AM13)/'Base original'!AN13)</f>
        <v>0.16882618326108512</v>
      </c>
      <c r="AS21" s="9">
        <f>('Base original'!AN25/'Base original'!AN13*100-100)*'Base original'!AN13/('Base original'!$AN13)</f>
        <v>13.427839079210216</v>
      </c>
      <c r="AT21" s="6"/>
    </row>
    <row r="22" spans="1:46" x14ac:dyDescent="0.25">
      <c r="A22" s="20">
        <v>39173</v>
      </c>
      <c r="B22" s="13">
        <f>'Base original'!B26/'Base original'!B14*100-100</f>
        <v>15.263719298679931</v>
      </c>
      <c r="C22" s="13">
        <f>'Base original'!C26/'Base original'!C14*100-100</f>
        <v>20.405017756871374</v>
      </c>
      <c r="D22" s="13">
        <f>'Base original'!D26/'Base original'!D14*100-100</f>
        <v>18.237454989643169</v>
      </c>
      <c r="E22" s="13">
        <f>'Base original'!E26/'Base original'!E14*100-100</f>
        <v>24.639127838557286</v>
      </c>
      <c r="F22" s="9">
        <f>'Base original'!F26/'Base original'!F14*100-100</f>
        <v>17.352727665242739</v>
      </c>
      <c r="G22" s="9">
        <f>'Base original'!G26</f>
        <v>27.737390581552599</v>
      </c>
      <c r="H22" s="13"/>
      <c r="I22" s="13"/>
      <c r="J22" s="9"/>
      <c r="K22" s="9">
        <f>'Base original'!K26</f>
        <v>9.9490411209631109</v>
      </c>
      <c r="L22" s="13"/>
      <c r="M22" s="9"/>
      <c r="N22" s="9">
        <f>'Base original'!N26</f>
        <v>6.0265213090979604</v>
      </c>
      <c r="O22" s="13"/>
      <c r="P22" s="9"/>
      <c r="Q22" s="11">
        <f>'Base original'!Q26</f>
        <v>4.54</v>
      </c>
      <c r="R22" s="13">
        <f>('Base original'!S26/'Base original'!S14*100-100)*'Base original'!S14/'Base original'!$V14</f>
        <v>3.4295367048162806</v>
      </c>
      <c r="S22" s="13">
        <f>('Base original'!T26/'Base original'!T14*100-100)*'Base original'!T14/'Base original'!$V14</f>
        <v>8.7584789042243845</v>
      </c>
      <c r="T22" s="13">
        <f>('Base original'!U26/'Base original'!U14*100-100)*'Base original'!U14/'Base original'!$V14</f>
        <v>5.6128381740565176</v>
      </c>
      <c r="U22" s="9">
        <f>('Base original'!V26/'Base original'!V14*100-100)*'Base original'!V14/'Base original'!$V14</f>
        <v>17.801901369719488</v>
      </c>
      <c r="V22" s="13">
        <f>('Base original'!V26/'Base original'!V14*100-100)*'Base original'!V14/('Base original'!$AC14)</f>
        <v>3.9857593234183328</v>
      </c>
      <c r="W22" s="13">
        <f>('Base original'!W26/'Base original'!W14*100-100)*'Base original'!W14/('Base original'!$AC14)</f>
        <v>15.378857643955525</v>
      </c>
      <c r="X22" s="13">
        <f>('Base original'!X26/'Base original'!X14*100-100)*'Base original'!X14/('Base original'!$AC14)</f>
        <v>0.10956396357093465</v>
      </c>
      <c r="Y22" s="13">
        <f>('Base original'!Y26/'Base original'!Y14*100-100)*'Base original'!Y14/('Base original'!$AC14)</f>
        <v>3.0293834894114084</v>
      </c>
      <c r="Z22" s="13">
        <f>('Base original'!Z26/'Base original'!Z14*100-100)*'Base original'!Z14/('Base original'!$AC14)</f>
        <v>0.15961097609852018</v>
      </c>
      <c r="AA22" s="13">
        <f>-('Base original'!AA26/'Base original'!AA14*100-100)*'Base original'!AA14/('Base original'!$AC14)</f>
        <v>-2.9983936286957333</v>
      </c>
      <c r="AB22" s="13">
        <f>-('Base original'!AB26/'Base original'!AB14*100-100)*'Base original'!AB14/('Base original'!$AC14)</f>
        <v>-8.6783337481928652E-3</v>
      </c>
      <c r="AC22" s="13">
        <f>(('Base original'!Y26-'Base original'!AA26)/('Base original'!Y14-'Base original'!AA14)*100-100)*(('Base original'!Y14-'Base original'!AA14)/'Base original'!AC14)</f>
        <v>3.0989860715675645E-2</v>
      </c>
      <c r="AD22" s="13">
        <f>(('Base original'!Z26-'Base original'!AB26)/('Base original'!Z14-'Base original'!AB14)*100-100)*(('Base original'!Z14-'Base original'!AB14)/'Base original'!AC14)</f>
        <v>0.15093264235032736</v>
      </c>
      <c r="AE22" s="9">
        <f>('Base original'!AC26/'Base original'!AC14*100-100)*'Base original'!AC14/('Base original'!$AC14)</f>
        <v>19.656044796620591</v>
      </c>
      <c r="AF22" s="13">
        <f>('Base original'!AC26/'Base original'!AC14*100-100)*'Base original'!AC14/('Base original'!$AN14)</f>
        <v>11.297068239025812</v>
      </c>
      <c r="AG22" s="13">
        <f>('Base original'!AD26/'Base original'!AD14*100-100)*'Base original'!AD14/('Base original'!$AN14)</f>
        <v>0.78550555546006873</v>
      </c>
      <c r="AH22" s="13">
        <f>('Base original'!AE26/'Base original'!AE14*100-100)*'Base original'!AE14/('Base original'!$AN14)</f>
        <v>-2.0268860743965567</v>
      </c>
      <c r="AI22" s="13">
        <f>('Base original'!AF26/'Base original'!AF14*100-100)*'Base original'!AF14/('Base original'!$AN14)</f>
        <v>-9.3857601336720789E-2</v>
      </c>
      <c r="AJ22" s="13">
        <f>('Base original'!AG26/'Base original'!AG14*100-100)*'Base original'!AG14/('Base original'!$AN14)</f>
        <v>-0.33952186882111224</v>
      </c>
      <c r="AK22" s="13">
        <f>('Base original'!AH26/'Base original'!AH14*100-100)*'Base original'!AH14/('Base original'!$AN14)</f>
        <v>7.0148867929043027E-2</v>
      </c>
      <c r="AL22" s="13">
        <f>('Base original'!AI26/'Base original'!AI14*100-100)*'Base original'!AI14/('Base original'!$AN14)</f>
        <v>1.7709092661548822</v>
      </c>
      <c r="AM22" s="13">
        <f>('Base original'!AJ26/'Base original'!AJ14*100-100)*'Base original'!AJ14/('Base original'!$AN14)</f>
        <v>2.369070331190954</v>
      </c>
      <c r="AN22" s="13">
        <f>('Base original'!AK26/'Base original'!AK14*100-100)*'Base original'!AK14/('Base original'!$AN14)</f>
        <v>0.2568867383084939</v>
      </c>
      <c r="AO22" s="13">
        <f>-('Base original'!AL26/'Base original'!AL14*100-100)*'Base original'!AL14/('Base original'!$AN14)</f>
        <v>-0.78729171448012214</v>
      </c>
      <c r="AP22" s="13">
        <f>-('Base original'!AM26/'Base original'!AM14*100-100)*'Base original'!AM14/('Base original'!$AN14)</f>
        <v>-7.6130815590539566E-2</v>
      </c>
      <c r="AQ22" s="13">
        <f>(('Base original'!AJ26-'Base original'!AL26)/('Base original'!AJ14-'Base original'!AL14)*100-100)*(('Base original'!AJ14-'Base original'!AL14)/'Base original'!AN14)</f>
        <v>1.5817786167108316</v>
      </c>
      <c r="AR22" s="13">
        <f>(('Base original'!AK26-'Base original'!AM26)/('Base original'!AK14-'Base original'!AM14)*100-100)*(('Base original'!AK14-'Base original'!AM14)/'Base original'!AN14)</f>
        <v>0.18075592271795418</v>
      </c>
      <c r="AS22" s="9">
        <f>('Base original'!AN26/'Base original'!AN14*100-100)*'Base original'!AN14/('Base original'!$AN14)</f>
        <v>13.225867222330635</v>
      </c>
      <c r="AT22" s="6"/>
    </row>
    <row r="23" spans="1:46" x14ac:dyDescent="0.25">
      <c r="A23" s="20">
        <v>39203</v>
      </c>
      <c r="B23" s="13">
        <f>'Base original'!B27/'Base original'!B15*100-100</f>
        <v>16.386867192204761</v>
      </c>
      <c r="C23" s="13">
        <f>'Base original'!C27/'Base original'!C15*100-100</f>
        <v>19.585566213036017</v>
      </c>
      <c r="D23" s="13">
        <f>'Base original'!D27/'Base original'!D15*100-100</f>
        <v>18.589736129834833</v>
      </c>
      <c r="E23" s="13">
        <f>'Base original'!E27/'Base original'!E15*100-100</f>
        <v>21.979331343792879</v>
      </c>
      <c r="F23" s="9">
        <f>'Base original'!F27/'Base original'!F15*100-100</f>
        <v>17.762457336702894</v>
      </c>
      <c r="G23" s="9">
        <f>'Base original'!G27</f>
        <v>27.886722153152501</v>
      </c>
      <c r="H23" s="13"/>
      <c r="I23" s="13"/>
      <c r="J23" s="9"/>
      <c r="K23" s="9">
        <f>'Base original'!K27</f>
        <v>10.029254363779399</v>
      </c>
      <c r="L23" s="13"/>
      <c r="M23" s="9"/>
      <c r="N23" s="9">
        <f>'Base original'!N27</f>
        <v>6.0731379801827003</v>
      </c>
      <c r="O23" s="13"/>
      <c r="P23" s="9"/>
      <c r="Q23" s="11">
        <f>'Base original'!Q27</f>
        <v>4.3899999999999997</v>
      </c>
      <c r="R23" s="13">
        <f>('Base original'!S27/'Base original'!S15*100-100)*'Base original'!S15/'Base original'!$V15</f>
        <v>3.4682516581075742</v>
      </c>
      <c r="S23" s="13">
        <f>('Base original'!T27/'Base original'!T15*100-100)*'Base original'!T15/'Base original'!$V15</f>
        <v>8.9988720710231416</v>
      </c>
      <c r="T23" s="13">
        <f>('Base original'!U27/'Base original'!U15*100-100)*'Base original'!U15/'Base original'!$V15</f>
        <v>5.1190822712435295</v>
      </c>
      <c r="U23" s="9">
        <f>('Base original'!V27/'Base original'!V15*100-100)*'Base original'!V15/'Base original'!$V15</f>
        <v>17.586725783312886</v>
      </c>
      <c r="V23" s="13">
        <f>('Base original'!V27/'Base original'!V15*100-100)*'Base original'!V15/('Base original'!$AC15)</f>
        <v>3.9259033212331622</v>
      </c>
      <c r="W23" s="13">
        <f>('Base original'!W27/'Base original'!W15*100-100)*'Base original'!W15/('Base original'!$AC15)</f>
        <v>15.855759842243312</v>
      </c>
      <c r="X23" s="13">
        <f>('Base original'!X27/'Base original'!X15*100-100)*'Base original'!X15/('Base original'!$AC15)</f>
        <v>0.10042543020200433</v>
      </c>
      <c r="Y23" s="13">
        <f>('Base original'!Y27/'Base original'!Y15*100-100)*'Base original'!Y15/('Base original'!$AC15)</f>
        <v>3.2733120724594715</v>
      </c>
      <c r="Z23" s="13">
        <f>('Base original'!Z27/'Base original'!Z15*100-100)*'Base original'!Z15/('Base original'!$AC15)</f>
        <v>0.18704308894931562</v>
      </c>
      <c r="AA23" s="13">
        <f>-('Base original'!AA27/'Base original'!AA15*100-100)*'Base original'!AA15/('Base original'!$AC15)</f>
        <v>-3.0547663788887309</v>
      </c>
      <c r="AB23" s="13">
        <f>-('Base original'!AB27/'Base original'!AB15*100-100)*'Base original'!AB15/('Base original'!$AC15)</f>
        <v>-1.5113127999781865E-2</v>
      </c>
      <c r="AC23" s="13">
        <f>(('Base original'!Y27-'Base original'!AA27)/('Base original'!Y15-'Base original'!AA15)*100-100)*(('Base original'!Y15-'Base original'!AA15)/'Base original'!AC15)</f>
        <v>0.21854569357074105</v>
      </c>
      <c r="AD23" s="13">
        <f>(('Base original'!Z27-'Base original'!AB27)/('Base original'!Z15-'Base original'!AB15)*100-100)*(('Base original'!Z15-'Base original'!AB15)/'Base original'!AC15)</f>
        <v>0.17192996094953369</v>
      </c>
      <c r="AE23" s="9">
        <f>('Base original'!AC27/'Base original'!AC15*100-100)*'Base original'!AC15/('Base original'!$AC15)</f>
        <v>20.272535240275545</v>
      </c>
      <c r="AF23" s="13">
        <f>('Base original'!AC27/'Base original'!AC15*100-100)*'Base original'!AC15/('Base original'!$AN15)</f>
        <v>11.680461748460816</v>
      </c>
      <c r="AG23" s="13">
        <f>('Base original'!AD27/'Base original'!AD15*100-100)*'Base original'!AD15/('Base original'!$AN15)</f>
        <v>0.74747988984436498</v>
      </c>
      <c r="AH23" s="13">
        <f>('Base original'!AE27/'Base original'!AE15*100-100)*'Base original'!AE15/('Base original'!$AN15)</f>
        <v>-1.8803574225105715</v>
      </c>
      <c r="AI23" s="13">
        <f>('Base original'!AF27/'Base original'!AF15*100-100)*'Base original'!AF15/('Base original'!$AN15)</f>
        <v>3.6769799826883178E-3</v>
      </c>
      <c r="AJ23" s="13">
        <f>('Base original'!AG27/'Base original'!AG15*100-100)*'Base original'!AG15/('Base original'!$AN15)</f>
        <v>-0.2005792580556367</v>
      </c>
      <c r="AK23" s="13">
        <f>('Base original'!AH27/'Base original'!AH15*100-100)*'Base original'!AH15/('Base original'!$AN15)</f>
        <v>9.7289547632852261E-2</v>
      </c>
      <c r="AL23" s="13">
        <f>('Base original'!AI27/'Base original'!AI15*100-100)*'Base original'!AI15/('Base original'!$AN15)</f>
        <v>1.7635464538787207</v>
      </c>
      <c r="AM23" s="13">
        <f>('Base original'!AJ27/'Base original'!AJ15*100-100)*'Base original'!AJ15/('Base original'!$AN15)</f>
        <v>2.6001596812125198</v>
      </c>
      <c r="AN23" s="13">
        <f>('Base original'!AK27/'Base original'!AK15*100-100)*'Base original'!AK15/('Base original'!$AN15)</f>
        <v>0.2845313964785563</v>
      </c>
      <c r="AO23" s="13">
        <f>-('Base original'!AL27/'Base original'!AL15*100-100)*'Base original'!AL15/('Base original'!$AN15)</f>
        <v>-0.70646484949201638</v>
      </c>
      <c r="AP23" s="13">
        <f>-('Base original'!AM27/'Base original'!AM15*100-100)*'Base original'!AM15/('Base original'!$AN15)</f>
        <v>-6.885980694852277E-2</v>
      </c>
      <c r="AQ23" s="13">
        <f>(('Base original'!AJ27-'Base original'!AL27)/('Base original'!AJ15-'Base original'!AL15)*100-100)*(('Base original'!AJ15-'Base original'!AL15)/'Base original'!AN15)</f>
        <v>1.8936948317205038</v>
      </c>
      <c r="AR23" s="13">
        <f>(('Base original'!AK27-'Base original'!AM27)/('Base original'!AK15-'Base original'!AM15)*100-100)*(('Base original'!AK15-'Base original'!AM15)/'Base original'!AN15)</f>
        <v>0.21567158953003351</v>
      </c>
      <c r="AS23" s="9">
        <f>('Base original'!AN27/'Base original'!AN15*100-100)*'Base original'!AN15/('Base original'!$AN15)</f>
        <v>14.320901074029123</v>
      </c>
      <c r="AT23" s="6"/>
    </row>
    <row r="24" spans="1:46" x14ac:dyDescent="0.25">
      <c r="A24" s="20">
        <v>39234</v>
      </c>
      <c r="B24" s="13">
        <f>'Base original'!B28/'Base original'!B16*100-100</f>
        <v>16.895094532343705</v>
      </c>
      <c r="C24" s="13">
        <f>'Base original'!C28/'Base original'!C16*100-100</f>
        <v>18.785661186306157</v>
      </c>
      <c r="D24" s="13">
        <f>'Base original'!D28/'Base original'!D16*100-100</f>
        <v>19.501132624459288</v>
      </c>
      <c r="E24" s="13">
        <f>'Base original'!E28/'Base original'!E16*100-100</f>
        <v>12.4891037257226</v>
      </c>
      <c r="F24" s="9">
        <f>'Base original'!F28/'Base original'!F16*100-100</f>
        <v>17.241856891066348</v>
      </c>
      <c r="G24" s="9">
        <f>'Base original'!G28</f>
        <v>27.9430478561565</v>
      </c>
      <c r="H24" s="13"/>
      <c r="I24" s="13"/>
      <c r="J24" s="9"/>
      <c r="K24" s="9">
        <f>'Base original'!K28</f>
        <v>9.8249166514255304</v>
      </c>
      <c r="L24" s="13"/>
      <c r="M24" s="9"/>
      <c r="N24" s="9">
        <f>'Base original'!N28</f>
        <v>6.1352687019551402</v>
      </c>
      <c r="O24" s="13"/>
      <c r="P24" s="9"/>
      <c r="Q24" s="11">
        <f>'Base original'!Q28</f>
        <v>4.42</v>
      </c>
      <c r="R24" s="13">
        <f>('Base original'!S28/'Base original'!S16*100-100)*'Base original'!S16/'Base original'!$V16</f>
        <v>3.2128072494636766</v>
      </c>
      <c r="S24" s="13">
        <f>('Base original'!T28/'Base original'!T16*100-100)*'Base original'!T16/'Base original'!$V16</f>
        <v>7.7080526015684248</v>
      </c>
      <c r="T24" s="13">
        <f>('Base original'!U28/'Base original'!U16*100-100)*'Base original'!U16/'Base original'!$V16</f>
        <v>5.3284273992497919</v>
      </c>
      <c r="U24" s="9">
        <f>('Base original'!V28/'Base original'!V16*100-100)*'Base original'!V16/'Base original'!$V16</f>
        <v>16.249031555315781</v>
      </c>
      <c r="V24" s="13">
        <f>('Base original'!V28/'Base original'!V16*100-100)*'Base original'!V16/('Base original'!$AC16)</f>
        <v>3.6228756791270711</v>
      </c>
      <c r="W24" s="13">
        <f>('Base original'!W28/'Base original'!W16*100-100)*'Base original'!W16/('Base original'!$AC16)</f>
        <v>16.300132832408828</v>
      </c>
      <c r="X24" s="13">
        <f>('Base original'!X28/'Base original'!X16*100-100)*'Base original'!X16/('Base original'!$AC16)</f>
        <v>7.7932147153224787E-2</v>
      </c>
      <c r="Y24" s="13">
        <f>('Base original'!Y28/'Base original'!Y16*100-100)*'Base original'!Y16/('Base original'!$AC16)</f>
        <v>3.5948554521147709</v>
      </c>
      <c r="Z24" s="13">
        <f>('Base original'!Z28/'Base original'!Z16*100-100)*'Base original'!Z16/('Base original'!$AC16)</f>
        <v>0.21295942625520919</v>
      </c>
      <c r="AA24" s="13">
        <f>-('Base original'!AA28/'Base original'!AA16*100-100)*'Base original'!AA16/('Base original'!$AC16)</f>
        <v>-3.5123340307509876</v>
      </c>
      <c r="AB24" s="13">
        <f>-('Base original'!AB28/'Base original'!AB16*100-100)*'Base original'!AB16/('Base original'!$AC16)</f>
        <v>-2.6452462530428874E-2</v>
      </c>
      <c r="AC24" s="13">
        <f>(('Base original'!Y28-'Base original'!AA28)/('Base original'!Y16-'Base original'!AA16)*100-100)*(('Base original'!Y16-'Base original'!AA16)/'Base original'!AC16)</f>
        <v>8.2521421363784861E-2</v>
      </c>
      <c r="AD24" s="13">
        <f>(('Base original'!Z28-'Base original'!AB28)/('Base original'!Z16-'Base original'!AB16)*100-100)*(('Base original'!Z16-'Base original'!AB16)/'Base original'!AC16)</f>
        <v>0.18650696372478034</v>
      </c>
      <c r="AE24" s="9">
        <f>('Base original'!AC28/'Base original'!AC16*100-100)*'Base original'!AC16/('Base original'!$AC16)</f>
        <v>20.26994053896891</v>
      </c>
      <c r="AF24" s="13">
        <f>('Base original'!AC28/'Base original'!AC16*100-100)*'Base original'!AC16/('Base original'!$AN16)</f>
        <v>11.757811951001532</v>
      </c>
      <c r="AG24" s="13">
        <f>('Base original'!AD28/'Base original'!AD16*100-100)*'Base original'!AD16/('Base original'!$AN16)</f>
        <v>0.50107929222240033</v>
      </c>
      <c r="AH24" s="13">
        <f>('Base original'!AE28/'Base original'!AE16*100-100)*'Base original'!AE16/('Base original'!$AN16)</f>
        <v>-1.9219751502369824</v>
      </c>
      <c r="AI24" s="13">
        <f>('Base original'!AF28/'Base original'!AF16*100-100)*'Base original'!AF16/('Base original'!$AN16)</f>
        <v>0.12597667472174401</v>
      </c>
      <c r="AJ24" s="13">
        <f>('Base original'!AG28/'Base original'!AG16*100-100)*'Base original'!AG16/('Base original'!$AN16)</f>
        <v>-0.33996671596716022</v>
      </c>
      <c r="AK24" s="13">
        <f>('Base original'!AH28/'Base original'!AH16*100-100)*'Base original'!AH16/('Base original'!$AN16)</f>
        <v>0.10891302748288879</v>
      </c>
      <c r="AL24" s="13">
        <f>('Base original'!AI28/'Base original'!AI16*100-100)*'Base original'!AI16/('Base original'!$AN16)</f>
        <v>1.8650301879398719</v>
      </c>
      <c r="AM24" s="13">
        <f>('Base original'!AJ28/'Base original'!AJ16*100-100)*'Base original'!AJ16/('Base original'!$AN16)</f>
        <v>2.9479600095569656</v>
      </c>
      <c r="AN24" s="13">
        <f>('Base original'!AK28/'Base original'!AK16*100-100)*'Base original'!AK16/('Base original'!$AN16)</f>
        <v>0.3267721515324627</v>
      </c>
      <c r="AO24" s="13">
        <f>-('Base original'!AL28/'Base original'!AL16*100-100)*'Base original'!AL16/('Base original'!$AN16)</f>
        <v>-0.63748926288185515</v>
      </c>
      <c r="AP24" s="13">
        <f>-('Base original'!AM28/'Base original'!AM16*100-100)*'Base original'!AM16/('Base original'!$AN16)</f>
        <v>-7.361178053041155E-2</v>
      </c>
      <c r="AQ24" s="13">
        <f>(('Base original'!AJ28-'Base original'!AL28)/('Base original'!AJ16-'Base original'!AL16)*100-100)*(('Base original'!AJ16-'Base original'!AL16)/'Base original'!AN16)</f>
        <v>2.3104707466751093</v>
      </c>
      <c r="AR24" s="13">
        <f>(('Base original'!AK28-'Base original'!AM28)/('Base original'!AK16-'Base original'!AM16)*100-100)*(('Base original'!AK16-'Base original'!AM16)/'Base original'!AN16)</f>
        <v>0.25316037100205108</v>
      </c>
      <c r="AS24" s="9">
        <f>('Base original'!AN28/'Base original'!AN16*100-100)*'Base original'!AN16/('Base original'!$AN16)</f>
        <v>14.660500384841455</v>
      </c>
      <c r="AT24" s="6"/>
    </row>
    <row r="25" spans="1:46" x14ac:dyDescent="0.25">
      <c r="A25" s="20">
        <v>39264</v>
      </c>
      <c r="B25" s="13">
        <f>'Base original'!B29/'Base original'!B17*100-100</f>
        <v>17.248305315525684</v>
      </c>
      <c r="C25" s="13">
        <f>'Base original'!C29/'Base original'!C17*100-100</f>
        <v>18.442387104270438</v>
      </c>
      <c r="D25" s="13">
        <f>'Base original'!D29/'Base original'!D17*100-100</f>
        <v>19.625362946297514</v>
      </c>
      <c r="E25" s="13">
        <f>'Base original'!E29/'Base original'!E17*100-100</f>
        <v>16.830530860497902</v>
      </c>
      <c r="F25" s="9">
        <f>'Base original'!F29/'Base original'!F17*100-100</f>
        <v>17.855956291539826</v>
      </c>
      <c r="G25" s="9">
        <f>'Base original'!G29</f>
        <v>28.854555981382799</v>
      </c>
      <c r="H25" s="13"/>
      <c r="I25" s="13"/>
      <c r="J25" s="9"/>
      <c r="K25" s="9">
        <f>'Base original'!K29</f>
        <v>9.98563879156446</v>
      </c>
      <c r="L25" s="13"/>
      <c r="M25" s="9"/>
      <c r="N25" s="9">
        <f>'Base original'!N29</f>
        <v>6.06253095516304</v>
      </c>
      <c r="O25" s="13"/>
      <c r="P25" s="9"/>
      <c r="Q25" s="11">
        <f>'Base original'!Q29</f>
        <v>4.51</v>
      </c>
      <c r="R25" s="13">
        <f>('Base original'!S29/'Base original'!S17*100-100)*'Base original'!S17/'Base original'!$V17</f>
        <v>3.2118967615758316</v>
      </c>
      <c r="S25" s="13">
        <f>('Base original'!T29/'Base original'!T17*100-100)*'Base original'!T17/'Base original'!$V17</f>
        <v>9.9683231558251002</v>
      </c>
      <c r="T25" s="13">
        <f>('Base original'!U29/'Base original'!U17*100-100)*'Base original'!U17/'Base original'!$V17</f>
        <v>5.6880481030303702</v>
      </c>
      <c r="U25" s="9">
        <f>('Base original'!V29/'Base original'!V17*100-100)*'Base original'!V17/'Base original'!$V17</f>
        <v>18.868918201961979</v>
      </c>
      <c r="V25" s="13">
        <f>('Base original'!V29/'Base original'!V17*100-100)*'Base original'!V17/('Base original'!$AC17)</f>
        <v>4.1204258743605875</v>
      </c>
      <c r="W25" s="13">
        <f>('Base original'!W29/'Base original'!W17*100-100)*'Base original'!W17/('Base original'!$AC17)</f>
        <v>16.672071403866767</v>
      </c>
      <c r="X25" s="13">
        <f>('Base original'!X29/'Base original'!X17*100-100)*'Base original'!X17/('Base original'!$AC17)</f>
        <v>6.4885242568580082E-2</v>
      </c>
      <c r="Y25" s="13">
        <f>('Base original'!Y29/'Base original'!Y17*100-100)*'Base original'!Y17/('Base original'!$AC17)</f>
        <v>3.299208712398507</v>
      </c>
      <c r="Z25" s="13">
        <f>('Base original'!Z29/'Base original'!Z17*100-100)*'Base original'!Z17/('Base original'!$AC17)</f>
        <v>0.23602894364553412</v>
      </c>
      <c r="AA25" s="13">
        <f>-('Base original'!AA29/'Base original'!AA17*100-100)*'Base original'!AA17/('Base original'!$AC17)</f>
        <v>-2.8696030954094192</v>
      </c>
      <c r="AB25" s="13">
        <f>-('Base original'!AB29/'Base original'!AB17*100-100)*'Base original'!AB17/('Base original'!$AC17)</f>
        <v>-2.5584946850893436E-2</v>
      </c>
      <c r="AC25" s="13">
        <f>(('Base original'!Y29-'Base original'!AA29)/('Base original'!Y17-'Base original'!AA17)*100-100)*(('Base original'!Y17-'Base original'!AA17)/'Base original'!AC17)</f>
        <v>0.42960561698908617</v>
      </c>
      <c r="AD25" s="13">
        <f>(('Base original'!Z29-'Base original'!AB29)/('Base original'!Z17-'Base original'!AB17)*100-100)*(('Base original'!Z17-'Base original'!AB17)/'Base original'!AC17)</f>
        <v>0.2104439967946406</v>
      </c>
      <c r="AE25" s="9">
        <f>('Base original'!AC29/'Base original'!AC17*100-100)*'Base original'!AC17/('Base original'!$AC17)</f>
        <v>21.497403738412245</v>
      </c>
      <c r="AF25" s="13">
        <f>('Base original'!AC29/'Base original'!AC17*100-100)*'Base original'!AC17/('Base original'!$AN17)</f>
        <v>12.546967036933735</v>
      </c>
      <c r="AG25" s="13">
        <f>('Base original'!AD29/'Base original'!AD17*100-100)*'Base original'!AD17/('Base original'!$AN17)</f>
        <v>0.49054046461630069</v>
      </c>
      <c r="AH25" s="13">
        <f>('Base original'!AE29/'Base original'!AE17*100-100)*'Base original'!AE17/('Base original'!$AN17)</f>
        <v>-1.7720977308815913</v>
      </c>
      <c r="AI25" s="13">
        <f>('Base original'!AF29/'Base original'!AF17*100-100)*'Base original'!AF17/('Base original'!$AN17)</f>
        <v>0.161640690296736</v>
      </c>
      <c r="AJ25" s="13">
        <f>('Base original'!AG29/'Base original'!AG17*100-100)*'Base original'!AG17/('Base original'!$AN17)</f>
        <v>-0.39414937933322824</v>
      </c>
      <c r="AK25" s="13">
        <f>('Base original'!AH29/'Base original'!AH17*100-100)*'Base original'!AH17/('Base original'!$AN17)</f>
        <v>8.5900102307800819E-2</v>
      </c>
      <c r="AL25" s="13">
        <f>('Base original'!AI29/'Base original'!AI17*100-100)*'Base original'!AI17/('Base original'!$AN17)</f>
        <v>1.9539248623534966</v>
      </c>
      <c r="AM25" s="13">
        <f>('Base original'!AJ29/'Base original'!AJ17*100-100)*'Base original'!AJ17/('Base original'!$AN17)</f>
        <v>3.2544752826308923</v>
      </c>
      <c r="AN25" s="13">
        <f>('Base original'!AK29/'Base original'!AK17*100-100)*'Base original'!AK17/('Base original'!$AN17)</f>
        <v>0.35709118354695657</v>
      </c>
      <c r="AO25" s="13">
        <f>-('Base original'!AL29/'Base original'!AL17*100-100)*'Base original'!AL17/('Base original'!$AN17)</f>
        <v>-0.52935544428152725</v>
      </c>
      <c r="AP25" s="13">
        <f>-('Base original'!AM29/'Base original'!AM17*100-100)*'Base original'!AM17/('Base original'!$AN17)</f>
        <v>-8.0977792760161038E-2</v>
      </c>
      <c r="AQ25" s="13">
        <f>(('Base original'!AJ29-'Base original'!AL29)/('Base original'!AJ17-'Base original'!AL17)*100-100)*(('Base original'!AJ17-'Base original'!AL17)/'Base original'!AN17)</f>
        <v>2.7251198383493658</v>
      </c>
      <c r="AR25" s="13">
        <f>(('Base original'!AK29-'Base original'!AM29)/('Base original'!AK17-'Base original'!AM17)*100-100)*(('Base original'!AK17-'Base original'!AM17)/'Base original'!AN17)</f>
        <v>0.27611339078679559</v>
      </c>
      <c r="AS25" s="9">
        <f>('Base original'!AN29/'Base original'!AN17*100-100)*'Base original'!AN17/('Base original'!$AN17)</f>
        <v>16.073959275429402</v>
      </c>
    </row>
    <row r="26" spans="1:46" x14ac:dyDescent="0.25">
      <c r="A26" s="20">
        <v>39295</v>
      </c>
      <c r="B26" s="13">
        <f>'Base original'!B30/'Base original'!B18*100-100</f>
        <v>18.04252987791115</v>
      </c>
      <c r="C26" s="13">
        <f>'Base original'!C30/'Base original'!C18*100-100</f>
        <v>17.645878229400623</v>
      </c>
      <c r="D26" s="13">
        <f>'Base original'!D30/'Base original'!D18*100-100</f>
        <v>19.914026810454573</v>
      </c>
      <c r="E26" s="13">
        <f>'Base original'!E30/'Base original'!E18*100-100</f>
        <v>18.472808789883572</v>
      </c>
      <c r="F26" s="9">
        <f>'Base original'!F30/'Base original'!F18*100-100</f>
        <v>18.422651004628435</v>
      </c>
      <c r="G26" s="9">
        <f>'Base original'!G30</f>
        <v>27.592636850561401</v>
      </c>
      <c r="H26" s="13"/>
      <c r="I26" s="13"/>
      <c r="J26" s="9"/>
      <c r="K26" s="9">
        <f>'Base original'!K30</f>
        <v>9.9113971326751198</v>
      </c>
      <c r="L26" s="13"/>
      <c r="M26" s="9"/>
      <c r="N26" s="9">
        <f>'Base original'!N30</f>
        <v>6.1999090900244802</v>
      </c>
      <c r="O26" s="13"/>
      <c r="P26" s="9"/>
      <c r="Q26" s="11">
        <f>'Base original'!Q30</f>
        <v>4.6900000000000004</v>
      </c>
      <c r="R26" s="13">
        <f>('Base original'!S30/'Base original'!S18*100-100)*'Base original'!S18/'Base original'!$V18</f>
        <v>3.1994274983611106</v>
      </c>
      <c r="S26" s="13">
        <f>('Base original'!T30/'Base original'!T18*100-100)*'Base original'!T18/'Base original'!$V18</f>
        <v>9.7683092135676528</v>
      </c>
      <c r="T26" s="13">
        <f>('Base original'!U30/'Base original'!U18*100-100)*'Base original'!U18/'Base original'!$V18</f>
        <v>6.1486467074626328</v>
      </c>
      <c r="U26" s="9">
        <f>('Base original'!V30/'Base original'!V18*100-100)*'Base original'!V18/'Base original'!$V18</f>
        <v>19.115991652758964</v>
      </c>
      <c r="V26" s="13">
        <f>('Base original'!V30/'Base original'!V18*100-100)*'Base original'!V18/('Base original'!$AC18)</f>
        <v>4.0693199082072784</v>
      </c>
      <c r="W26" s="13">
        <f>('Base original'!W30/'Base original'!W18*100-100)*'Base original'!W18/('Base original'!$AC18)</f>
        <v>15.404915164007909</v>
      </c>
      <c r="X26" s="13">
        <f>('Base original'!X30/'Base original'!X18*100-100)*'Base original'!X18/('Base original'!$AC18)</f>
        <v>6.6078529759663607E-2</v>
      </c>
      <c r="Y26" s="13">
        <f>('Base original'!Y30/'Base original'!Y18*100-100)*'Base original'!Y18/('Base original'!$AC18)</f>
        <v>4.4635393573119373</v>
      </c>
      <c r="Z26" s="13">
        <f>('Base original'!Z30/'Base original'!Z18*100-100)*'Base original'!Z18/('Base original'!$AC18)</f>
        <v>0.2587542932279932</v>
      </c>
      <c r="AA26" s="13">
        <f>-('Base original'!AA30/'Base original'!AA18*100-100)*'Base original'!AA18/('Base original'!$AC18)</f>
        <v>-5.1359446908528357</v>
      </c>
      <c r="AB26" s="13">
        <f>-('Base original'!AB30/'Base original'!AB18*100-100)*'Base original'!AB18/('Base original'!$AC18)</f>
        <v>-2.782692818234005E-2</v>
      </c>
      <c r="AC26" s="13">
        <f>(('Base original'!Y30-'Base original'!AA30)/('Base original'!Y18-'Base original'!AA18)*100-100)*(('Base original'!Y18-'Base original'!AA18)/'Base original'!AC18)</f>
        <v>-0.67240533354089937</v>
      </c>
      <c r="AD26" s="13">
        <f>(('Base original'!Z30-'Base original'!AB30)/('Base original'!Z18-'Base original'!AB18)*100-100)*(('Base original'!Z18-'Base original'!AB18)/'Base original'!AC18)</f>
        <v>0.23092736504565309</v>
      </c>
      <c r="AE26" s="9">
        <f>('Base original'!AC30/'Base original'!AC18*100-100)*'Base original'!AC18/('Base original'!$AC18)</f>
        <v>19.098807834350566</v>
      </c>
      <c r="AF26" s="13">
        <f>('Base original'!AC30/'Base original'!AC18*100-100)*'Base original'!AC18/('Base original'!$AN18)</f>
        <v>11.227391325237106</v>
      </c>
      <c r="AG26" s="13">
        <f>('Base original'!AD30/'Base original'!AD18*100-100)*'Base original'!AD18/('Base original'!$AN18)</f>
        <v>0.58997696112348885</v>
      </c>
      <c r="AH26" s="13">
        <f>('Base original'!AE30/'Base original'!AE18*100-100)*'Base original'!AE18/('Base original'!$AN18)</f>
        <v>-2.060000437964173</v>
      </c>
      <c r="AI26" s="13">
        <f>('Base original'!AF30/'Base original'!AF18*100-100)*'Base original'!AF18/('Base original'!$AN18)</f>
        <v>0.14549235180550743</v>
      </c>
      <c r="AJ26" s="13">
        <f>('Base original'!AG30/'Base original'!AG18*100-100)*'Base original'!AG18/('Base original'!$AN18)</f>
        <v>-0.22027310007710119</v>
      </c>
      <c r="AK26" s="13">
        <f>('Base original'!AH30/'Base original'!AH18*100-100)*'Base original'!AH18/('Base original'!$AN18)</f>
        <v>5.6183612884121506E-2</v>
      </c>
      <c r="AL26" s="13">
        <f>('Base original'!AI30/'Base original'!AI18*100-100)*'Base original'!AI18/('Base original'!$AN18)</f>
        <v>1.9999928095434345</v>
      </c>
      <c r="AM26" s="13">
        <f>('Base original'!AJ30/'Base original'!AJ18*100-100)*'Base original'!AJ18/('Base original'!$AN18)</f>
        <v>3.073707736048799</v>
      </c>
      <c r="AN26" s="13">
        <f>('Base original'!AK30/'Base original'!AK18*100-100)*'Base original'!AK18/('Base original'!$AN18)</f>
        <v>0.33216640938995179</v>
      </c>
      <c r="AO26" s="13">
        <f>-('Base original'!AL30/'Base original'!AL18*100-100)*'Base original'!AL18/('Base original'!$AN18)</f>
        <v>-8.1546314220999547E-3</v>
      </c>
      <c r="AP26" s="13">
        <f>-('Base original'!AM30/'Base original'!AM18*100-100)*'Base original'!AM18/('Base original'!$AN18)</f>
        <v>-7.1839197858812764E-2</v>
      </c>
      <c r="AQ26" s="13">
        <f>(('Base original'!AJ30-'Base original'!AL30)/('Base original'!AJ18-'Base original'!AL18)*100-100)*(('Base original'!AJ18-'Base original'!AL18)/'Base original'!AN18)</f>
        <v>3.0655531046266975</v>
      </c>
      <c r="AR26" s="13">
        <f>(('Base original'!AK30-'Base original'!AM30)/('Base original'!AK18-'Base original'!AM18)*100-100)*(('Base original'!AK18-'Base original'!AM18)/'Base original'!AN18)</f>
        <v>0.26032721153113914</v>
      </c>
      <c r="AS26" s="9">
        <f>('Base original'!AN30/'Base original'!AN18*100-100)*'Base original'!AN18/('Base original'!$AN18)</f>
        <v>15.064676522603705</v>
      </c>
    </row>
    <row r="27" spans="1:46" x14ac:dyDescent="0.25">
      <c r="A27" s="20">
        <v>39326</v>
      </c>
      <c r="B27" s="13">
        <f>'Base original'!B31/'Base original'!B19*100-100</f>
        <v>20.425432161125229</v>
      </c>
      <c r="C27" s="13">
        <f>'Base original'!C31/'Base original'!C19*100-100</f>
        <v>16.698932492226206</v>
      </c>
      <c r="D27" s="13">
        <f>'Base original'!D31/'Base original'!D19*100-100</f>
        <v>21.368938626626814</v>
      </c>
      <c r="E27" s="13">
        <f>'Base original'!E31/'Base original'!E19*100-100</f>
        <v>14.480162084175902</v>
      </c>
      <c r="F27" s="9">
        <f>'Base original'!F31/'Base original'!F19*100-100</f>
        <v>19.588369736338535</v>
      </c>
      <c r="G27" s="9">
        <f>'Base original'!G31</f>
        <v>28.888644870074799</v>
      </c>
      <c r="H27" s="13"/>
      <c r="I27" s="13"/>
      <c r="J27" s="9"/>
      <c r="K27" s="9">
        <f>'Base original'!K31</f>
        <v>10.126112936643199</v>
      </c>
      <c r="L27" s="13"/>
      <c r="M27" s="9"/>
      <c r="N27" s="9">
        <f>'Base original'!N31</f>
        <v>6.1441163891756796</v>
      </c>
      <c r="O27" s="13"/>
      <c r="P27" s="9"/>
      <c r="Q27" s="11">
        <f>'Base original'!Q31</f>
        <v>4.79</v>
      </c>
      <c r="R27" s="13">
        <f>('Base original'!S31/'Base original'!S19*100-100)*'Base original'!S19/'Base original'!$V19</f>
        <v>3.1999878864811881</v>
      </c>
      <c r="S27" s="13">
        <f>('Base original'!T31/'Base original'!T19*100-100)*'Base original'!T19/'Base original'!$V19</f>
        <v>7.7284250028075601</v>
      </c>
      <c r="T27" s="13">
        <f>('Base original'!U31/'Base original'!U19*100-100)*'Base original'!U19/'Base original'!$V19</f>
        <v>7.7998442908102543</v>
      </c>
      <c r="U27" s="9">
        <f>('Base original'!V31/'Base original'!V19*100-100)*'Base original'!V19/'Base original'!$V19</f>
        <v>18.727878632636092</v>
      </c>
      <c r="V27" s="13">
        <f>('Base original'!V31/'Base original'!V19*100-100)*'Base original'!V19/('Base original'!$AC19)</f>
        <v>4.0426163601499177</v>
      </c>
      <c r="W27" s="13">
        <f>('Base original'!W31/'Base original'!W19*100-100)*'Base original'!W19/('Base original'!$AC19)</f>
        <v>14.963010982306281</v>
      </c>
      <c r="X27" s="13">
        <f>('Base original'!X31/'Base original'!X19*100-100)*'Base original'!X19/('Base original'!$AC19)</f>
        <v>8.5826505709056894E-2</v>
      </c>
      <c r="Y27" s="13">
        <f>('Base original'!Y31/'Base original'!Y19*100-100)*'Base original'!Y19/('Base original'!$AC19)</f>
        <v>3.069162381242919</v>
      </c>
      <c r="Z27" s="13">
        <f>('Base original'!Z31/'Base original'!Z19*100-100)*'Base original'!Z19/('Base original'!$AC19)</f>
        <v>0.21057591737121942</v>
      </c>
      <c r="AA27" s="13">
        <f>-('Base original'!AA31/'Base original'!AA19*100-100)*'Base original'!AA19/('Base original'!$AC19)</f>
        <v>-4.5476608123420199</v>
      </c>
      <c r="AB27" s="13">
        <f>-('Base original'!AB31/'Base original'!AB19*100-100)*'Base original'!AB19/('Base original'!$AC19)</f>
        <v>-2.7401289985182598E-2</v>
      </c>
      <c r="AC27" s="13">
        <f>(('Base original'!Y31-'Base original'!AA31)/('Base original'!Y19-'Base original'!AA19)*100-100)*(('Base original'!Y19-'Base original'!AA19)/'Base original'!AC19)</f>
        <v>-1.4784984310991021</v>
      </c>
      <c r="AD27" s="13">
        <f>(('Base original'!Z31-'Base original'!AB31)/('Base original'!Z19-'Base original'!AB19)*100-100)*(('Base original'!Z19-'Base original'!AB19)/'Base original'!AC19)</f>
        <v>0.18317462738603679</v>
      </c>
      <c r="AE27" s="9">
        <f>('Base original'!AC31/'Base original'!AC19*100-100)*'Base original'!AC19/('Base original'!$AC19)</f>
        <v>17.796130044452198</v>
      </c>
      <c r="AF27" s="13">
        <f>('Base original'!AC31/'Base original'!AC19*100-100)*'Base original'!AC19/('Base original'!$AN19)</f>
        <v>10.434955375616713</v>
      </c>
      <c r="AG27" s="13">
        <f>('Base original'!AD31/'Base original'!AD19*100-100)*'Base original'!AD19/('Base original'!$AN19)</f>
        <v>0.57876501913431844</v>
      </c>
      <c r="AH27" s="13">
        <f>('Base original'!AE31/'Base original'!AE19*100-100)*'Base original'!AE19/('Base original'!$AN19)</f>
        <v>-2.7257439912682151</v>
      </c>
      <c r="AI27" s="13">
        <f>('Base original'!AF31/'Base original'!AF19*100-100)*'Base original'!AF19/('Base original'!$AN19)</f>
        <v>0.16836858633793222</v>
      </c>
      <c r="AJ27" s="13">
        <f>('Base original'!AG31/'Base original'!AG19*100-100)*'Base original'!AG19/('Base original'!$AN19)</f>
        <v>-0.24140496893358515</v>
      </c>
      <c r="AK27" s="13">
        <f>('Base original'!AH31/'Base original'!AH19*100-100)*'Base original'!AH19/('Base original'!$AN19)</f>
        <v>4.2259844379640372E-2</v>
      </c>
      <c r="AL27" s="13">
        <f>('Base original'!AI31/'Base original'!AI19*100-100)*'Base original'!AI19/('Base original'!$AN19)</f>
        <v>2.001768652746259</v>
      </c>
      <c r="AM27" s="13">
        <f>('Base original'!AJ31/'Base original'!AJ19*100-100)*'Base original'!AJ19/('Base original'!$AN19)</f>
        <v>2.9344239333182456</v>
      </c>
      <c r="AN27" s="13">
        <f>('Base original'!AK31/'Base original'!AK19*100-100)*'Base original'!AK19/('Base original'!$AN19)</f>
        <v>0.31845012739442508</v>
      </c>
      <c r="AO27" s="13">
        <f>-('Base original'!AL31/'Base original'!AL19*100-100)*'Base original'!AL19/('Base original'!$AN19)</f>
        <v>2.5090784399250138E-2</v>
      </c>
      <c r="AP27" s="13">
        <f>-('Base original'!AM31/'Base original'!AM19*100-100)*'Base original'!AM19/('Base original'!$AN19)</f>
        <v>-5.3807035417614592E-2</v>
      </c>
      <c r="AQ27" s="13">
        <f>(('Base original'!AJ31-'Base original'!AL31)/('Base original'!AJ19-'Base original'!AL19)*100-100)*(('Base original'!AJ19-'Base original'!AL19)/'Base original'!AN19)</f>
        <v>2.9595147177174956</v>
      </c>
      <c r="AR27" s="13">
        <f>(('Base original'!AK31-'Base original'!AM31)/('Base original'!AK19-'Base original'!AM19)*100-100)*(('Base original'!AK19-'Base original'!AM19)/'Base original'!AN19)</f>
        <v>0.26464309197681057</v>
      </c>
      <c r="AS27" s="9">
        <f>('Base original'!AN31/'Base original'!AN19*100-100)*'Base original'!AN19/('Base original'!$AN19)</f>
        <v>13.483126327707382</v>
      </c>
    </row>
    <row r="28" spans="1:46" x14ac:dyDescent="0.25">
      <c r="A28" s="20">
        <v>39356</v>
      </c>
      <c r="B28" s="13">
        <f>'Base original'!B32/'Base original'!B20*100-100</f>
        <v>21.678263528384647</v>
      </c>
      <c r="C28" s="13">
        <f>'Base original'!C32/'Base original'!C20*100-100</f>
        <v>16.156534294621579</v>
      </c>
      <c r="D28" s="13">
        <f>'Base original'!D32/'Base original'!D20*100-100</f>
        <v>22.668910501435846</v>
      </c>
      <c r="E28" s="13">
        <f>'Base original'!E32/'Base original'!E20*100-100</f>
        <v>14.353572673801082</v>
      </c>
      <c r="F28" s="9">
        <f>'Base original'!F32/'Base original'!F20*100-100</f>
        <v>20.49779021607074</v>
      </c>
      <c r="G28" s="9">
        <f>'Base original'!G32</f>
        <v>29.010985038932098</v>
      </c>
      <c r="H28" s="13"/>
      <c r="I28" s="13"/>
      <c r="J28" s="9"/>
      <c r="K28" s="9">
        <f>'Base original'!K32</f>
        <v>10.150835175765</v>
      </c>
      <c r="L28" s="13"/>
      <c r="M28" s="9"/>
      <c r="N28" s="9">
        <f>'Base original'!N32</f>
        <v>5.8533606967078802</v>
      </c>
      <c r="O28" s="13"/>
      <c r="P28" s="9"/>
      <c r="Q28" s="11">
        <f>'Base original'!Q32</f>
        <v>4.83</v>
      </c>
      <c r="R28" s="13">
        <f>('Base original'!S32/'Base original'!S20*100-100)*'Base original'!S20/'Base original'!$V20</f>
        <v>3.0686498974101917</v>
      </c>
      <c r="S28" s="13">
        <f>('Base original'!T32/'Base original'!T20*100-100)*'Base original'!T20/'Base original'!$V20</f>
        <v>9.2292068282951529</v>
      </c>
      <c r="T28" s="13">
        <f>('Base original'!U32/'Base original'!U20*100-100)*'Base original'!U20/'Base original'!$V20</f>
        <v>6.4533384326757597</v>
      </c>
      <c r="U28" s="9">
        <f>('Base original'!V32/'Base original'!V20*100-100)*'Base original'!V20/'Base original'!$V20</f>
        <v>18.752099602561373</v>
      </c>
      <c r="V28" s="13">
        <f>('Base original'!V32/'Base original'!V20*100-100)*'Base original'!V20/('Base original'!$AC20)</f>
        <v>3.9667773886609834</v>
      </c>
      <c r="W28" s="13">
        <f>('Base original'!W32/'Base original'!W20*100-100)*'Base original'!W20/('Base original'!$AC20)</f>
        <v>16.074340895282024</v>
      </c>
      <c r="X28" s="13">
        <f>('Base original'!X32/'Base original'!X20*100-100)*'Base original'!X20/('Base original'!$AC20)</f>
        <v>0.11946823924150318</v>
      </c>
      <c r="Y28" s="13">
        <f>('Base original'!Y32/'Base original'!Y20*100-100)*'Base original'!Y20/('Base original'!$AC20)</f>
        <v>2.039706312028299</v>
      </c>
      <c r="Z28" s="13">
        <f>('Base original'!Z32/'Base original'!Z20*100-100)*'Base original'!Z20/('Base original'!$AC20)</f>
        <v>0.15838902914768127</v>
      </c>
      <c r="AA28" s="13">
        <f>-('Base original'!AA32/'Base original'!AA20*100-100)*'Base original'!AA20/('Base original'!$AC20)</f>
        <v>-2.7429317358316978</v>
      </c>
      <c r="AB28" s="13">
        <f>-('Base original'!AB32/'Base original'!AB20*100-100)*'Base original'!AB20/('Base original'!$AC20)</f>
        <v>-1.6016561014761198E-2</v>
      </c>
      <c r="AC28" s="13">
        <f>(('Base original'!Y32-'Base original'!AA32)/('Base original'!Y20-'Base original'!AA20)*100-100)*(('Base original'!Y20-'Base original'!AA20)/'Base original'!AC20)</f>
        <v>-0.70322542380339748</v>
      </c>
      <c r="AD28" s="13">
        <f>(('Base original'!Z32-'Base original'!AB32)/('Base original'!Z20-'Base original'!AB20)*100-100)*(('Base original'!Z20-'Base original'!AB20)/'Base original'!AC20)</f>
        <v>0.14237246813292007</v>
      </c>
      <c r="AE28" s="9">
        <f>('Base original'!AC32/'Base original'!AC20*100-100)*'Base original'!AC20/('Base original'!$AC20)</f>
        <v>19.59973356751405</v>
      </c>
      <c r="AF28" s="13">
        <f>('Base original'!AC32/'Base original'!AC20*100-100)*'Base original'!AC20/('Base original'!$AN20)</f>
        <v>11.444451484311678</v>
      </c>
      <c r="AG28" s="13">
        <f>('Base original'!AD32/'Base original'!AD20*100-100)*'Base original'!AD20/('Base original'!$AN20)</f>
        <v>0.71938576750574279</v>
      </c>
      <c r="AH28" s="13">
        <f>('Base original'!AE32/'Base original'!AE20*100-100)*'Base original'!AE20/('Base original'!$AN20)</f>
        <v>-2.5389485087619477</v>
      </c>
      <c r="AI28" s="13">
        <f>('Base original'!AF32/'Base original'!AF20*100-100)*'Base original'!AF20/('Base original'!$AN20)</f>
        <v>0.15036943609546363</v>
      </c>
      <c r="AJ28" s="13">
        <f>('Base original'!AG32/'Base original'!AG20*100-100)*'Base original'!AG20/('Base original'!$AN20)</f>
        <v>-0.31883682809543179</v>
      </c>
      <c r="AK28" s="13">
        <f>('Base original'!AH32/'Base original'!AH20*100-100)*'Base original'!AH20/('Base original'!$AN20)</f>
        <v>3.5780967493741093E-2</v>
      </c>
      <c r="AL28" s="13">
        <f>('Base original'!AI32/'Base original'!AI20*100-100)*'Base original'!AI20/('Base original'!$AN20)</f>
        <v>2.1565932816365931</v>
      </c>
      <c r="AM28" s="13">
        <f>('Base original'!AJ32/'Base original'!AJ20*100-100)*'Base original'!AJ20/('Base original'!$AN20)</f>
        <v>3.2623560442464696</v>
      </c>
      <c r="AN28" s="13">
        <f>('Base original'!AK32/'Base original'!AK20*100-100)*'Base original'!AK20/('Base original'!$AN20)</f>
        <v>0.34890433155582884</v>
      </c>
      <c r="AO28" s="13">
        <f>-('Base original'!AL32/'Base original'!AL20*100-100)*'Base original'!AL20/('Base original'!$AN20)</f>
        <v>-0.44242639645918463</v>
      </c>
      <c r="AP28" s="13">
        <f>-('Base original'!AM32/'Base original'!AM20*100-100)*'Base original'!AM20/('Base original'!$AN20)</f>
        <v>-5.8251798105332306E-2</v>
      </c>
      <c r="AQ28" s="13">
        <f>(('Base original'!AJ32-'Base original'!AL32)/('Base original'!AJ20-'Base original'!AL20)*100-100)*(('Base original'!AJ20-'Base original'!AL20)/'Base original'!AN20)</f>
        <v>2.8199296477872848</v>
      </c>
      <c r="AR28" s="13">
        <f>(('Base original'!AK32-'Base original'!AM32)/('Base original'!AK20-'Base original'!AM20)*100-100)*(('Base original'!AK20-'Base original'!AM20)/'Base original'!AN20)</f>
        <v>0.29065253345049669</v>
      </c>
      <c r="AS28" s="9">
        <f>('Base original'!AN32/'Base original'!AN20*100-100)*'Base original'!AN20/('Base original'!$AN20)</f>
        <v>14.759361822026861</v>
      </c>
    </row>
    <row r="29" spans="1:46" x14ac:dyDescent="0.25">
      <c r="A29" s="20">
        <v>39387</v>
      </c>
      <c r="B29" s="13">
        <f>'Base original'!B33/'Base original'!B21*100-100</f>
        <v>22.698203113868914</v>
      </c>
      <c r="C29" s="13">
        <f>'Base original'!C33/'Base original'!C21*100-100</f>
        <v>15.694917600053444</v>
      </c>
      <c r="D29" s="13">
        <f>'Base original'!D33/'Base original'!D21*100-100</f>
        <v>23.25184645539278</v>
      </c>
      <c r="E29" s="13">
        <f>'Base original'!E33/'Base original'!E21*100-100</f>
        <v>18.028021299883946</v>
      </c>
      <c r="F29" s="9">
        <f>'Base original'!F33/'Base original'!F21*100-100</f>
        <v>21.471026734848394</v>
      </c>
      <c r="G29" s="9">
        <f>'Base original'!G33</f>
        <v>28.918278266454799</v>
      </c>
      <c r="H29" s="13"/>
      <c r="I29" s="13"/>
      <c r="J29" s="9"/>
      <c r="K29" s="9">
        <f>'Base original'!K33</f>
        <v>10.1663921671149</v>
      </c>
      <c r="L29" s="13"/>
      <c r="M29" s="9"/>
      <c r="N29" s="9">
        <f>'Base original'!N33</f>
        <v>5.6824301269678097</v>
      </c>
      <c r="O29" s="13"/>
      <c r="P29" s="9"/>
      <c r="Q29" s="11">
        <f>'Base original'!Q33</f>
        <v>4.8099999999999996</v>
      </c>
      <c r="R29" s="13">
        <f>('Base original'!S33/'Base original'!S21*100-100)*'Base original'!S21/'Base original'!$V21</f>
        <v>3.0124808224453972</v>
      </c>
      <c r="S29" s="13">
        <f>('Base original'!T33/'Base original'!T21*100-100)*'Base original'!T21/'Base original'!$V21</f>
        <v>6.5400068893021315</v>
      </c>
      <c r="T29" s="13">
        <f>('Base original'!U33/'Base original'!U21*100-100)*'Base original'!U21/'Base original'!$V21</f>
        <v>12.097843343370696</v>
      </c>
      <c r="U29" s="9">
        <f>('Base original'!V33/'Base original'!V21*100-100)*'Base original'!V21/'Base original'!$V21</f>
        <v>21.650331055118215</v>
      </c>
      <c r="V29" s="13">
        <f>('Base original'!V33/'Base original'!V21*100-100)*'Base original'!V21/('Base original'!$AC21)</f>
        <v>4.6135939980942</v>
      </c>
      <c r="W29" s="13">
        <f>('Base original'!W33/'Base original'!W21*100-100)*'Base original'!W21/('Base original'!$AC21)</f>
        <v>17.577075614847004</v>
      </c>
      <c r="X29" s="13">
        <f>('Base original'!X33/'Base original'!X21*100-100)*'Base original'!X21/('Base original'!$AC21)</f>
        <v>0.15899698095340897</v>
      </c>
      <c r="Y29" s="13">
        <f>('Base original'!Y33/'Base original'!Y21*100-100)*'Base original'!Y21/('Base original'!$AC21)</f>
        <v>4.7851861402304605</v>
      </c>
      <c r="Z29" s="13">
        <f>('Base original'!Z33/'Base original'!Z21*100-100)*'Base original'!Z21/('Base original'!$AC21)</f>
        <v>0.1407949415665781</v>
      </c>
      <c r="AA29" s="13">
        <f>-('Base original'!AA33/'Base original'!AA21*100-100)*'Base original'!AA21/('Base original'!$AC21)</f>
        <v>-5.1292371882833026</v>
      </c>
      <c r="AB29" s="13">
        <f>-('Base original'!AB33/'Base original'!AB21*100-100)*'Base original'!AB21/('Base original'!$AC21)</f>
        <v>-8.992674220874167E-3</v>
      </c>
      <c r="AC29" s="13">
        <f>(('Base original'!Y33-'Base original'!AA33)/('Base original'!Y21-'Base original'!AA21)*100-100)*(('Base original'!Y21-'Base original'!AA21)/'Base original'!AC21)</f>
        <v>-0.34405104805284092</v>
      </c>
      <c r="AD29" s="13">
        <f>(('Base original'!Z33-'Base original'!AB33)/('Base original'!Z21-'Base original'!AB21)*100-100)*(('Base original'!Z21-'Base original'!AB21)/'Base original'!AC21)</f>
        <v>0.13180226734570388</v>
      </c>
      <c r="AE29" s="9">
        <f>('Base original'!AC33/'Base original'!AC21*100-100)*'Base original'!AC21/('Base original'!$AC21)</f>
        <v>22.137417813187483</v>
      </c>
      <c r="AF29" s="13">
        <f>('Base original'!AC33/'Base original'!AC21*100-100)*'Base original'!AC21/('Base original'!$AN21)</f>
        <v>12.939301221688895</v>
      </c>
      <c r="AG29" s="13">
        <f>('Base original'!AD33/'Base original'!AD21*100-100)*'Base original'!AD21/('Base original'!$AN21)</f>
        <v>0.73759510653166371</v>
      </c>
      <c r="AH29" s="13">
        <f>('Base original'!AE33/'Base original'!AE21*100-100)*'Base original'!AE21/('Base original'!$AN21)</f>
        <v>-2.522442592527506</v>
      </c>
      <c r="AI29" s="13">
        <f>('Base original'!AF33/'Base original'!AF21*100-100)*'Base original'!AF21/('Base original'!$AN21)</f>
        <v>0.23592784300016856</v>
      </c>
      <c r="AJ29" s="13">
        <f>('Base original'!AG33/'Base original'!AG21*100-100)*'Base original'!AG21/('Base original'!$AN21)</f>
        <v>-0.43216496647266189</v>
      </c>
      <c r="AK29" s="13">
        <f>('Base original'!AH33/'Base original'!AH21*100-100)*'Base original'!AH21/('Base original'!$AN21)</f>
        <v>5.9702314853954982E-2</v>
      </c>
      <c r="AL29" s="13">
        <f>('Base original'!AI33/'Base original'!AI21*100-100)*'Base original'!AI21/('Base original'!$AN21)</f>
        <v>2.3618273752924539</v>
      </c>
      <c r="AM29" s="13">
        <f>('Base original'!AJ33/'Base original'!AJ21*100-100)*'Base original'!AJ21/('Base original'!$AN21)</f>
        <v>3.2469605014804461</v>
      </c>
      <c r="AN29" s="13">
        <f>('Base original'!AK33/'Base original'!AK21*100-100)*'Base original'!AK21/('Base original'!$AN21)</f>
        <v>0.32827565592594937</v>
      </c>
      <c r="AO29" s="13">
        <f>-('Base original'!AL33/'Base original'!AL21*100-100)*'Base original'!AL21/('Base original'!$AN21)</f>
        <v>-0.58044708817039281</v>
      </c>
      <c r="AP29" s="13">
        <f>-('Base original'!AM33/'Base original'!AM21*100-100)*'Base original'!AM21/('Base original'!$AN21)</f>
        <v>-7.0198903225254891E-2</v>
      </c>
      <c r="AQ29" s="13">
        <f>(('Base original'!AJ33-'Base original'!AL33)/('Base original'!AJ21-'Base original'!AL21)*100-100)*(('Base original'!AJ21-'Base original'!AL21)/'Base original'!AN21)</f>
        <v>2.6665134133100525</v>
      </c>
      <c r="AR29" s="13">
        <f>(('Base original'!AK33-'Base original'!AM33)/('Base original'!AK21-'Base original'!AM21)*100-100)*(('Base original'!AK21-'Base original'!AM21)/'Base original'!AN21)</f>
        <v>0.25807675270069447</v>
      </c>
      <c r="AS29" s="9">
        <f>('Base original'!AN33/'Base original'!AN21*100-100)*'Base original'!AN21/('Base original'!$AN21)</f>
        <v>16.304320636419405</v>
      </c>
    </row>
    <row r="30" spans="1:46" x14ac:dyDescent="0.25">
      <c r="A30" s="20">
        <v>39417</v>
      </c>
      <c r="B30" s="13">
        <f>'Base original'!B34/'Base original'!B22*100-100</f>
        <v>22.595112091629517</v>
      </c>
      <c r="C30" s="13">
        <f>'Base original'!C34/'Base original'!C22*100-100</f>
        <v>15.338343844092321</v>
      </c>
      <c r="D30" s="13">
        <f>'Base original'!D34/'Base original'!D22*100-100</f>
        <v>24.371381241764766</v>
      </c>
      <c r="E30" s="13">
        <f>'Base original'!E34/'Base original'!E22*100-100</f>
        <v>12.434797573086968</v>
      </c>
      <c r="F30" s="9">
        <f>'Base original'!F34/'Base original'!F22*100-100</f>
        <v>21.086771179857351</v>
      </c>
      <c r="G30" s="9">
        <f>'Base original'!G34</f>
        <v>29.956424397723399</v>
      </c>
      <c r="H30" s="13"/>
      <c r="I30" s="13"/>
      <c r="J30" s="9"/>
      <c r="K30" s="9">
        <f>'Base original'!K34</f>
        <v>10.207594462623099</v>
      </c>
      <c r="L30" s="13"/>
      <c r="M30" s="9"/>
      <c r="N30" s="9">
        <f>'Base original'!N34</f>
        <v>5.8907807742312901</v>
      </c>
      <c r="O30" s="13"/>
      <c r="P30" s="9"/>
      <c r="Q30" s="11">
        <f>'Base original'!Q34</f>
        <v>4.83</v>
      </c>
      <c r="R30" s="13">
        <f>('Base original'!S34/'Base original'!S22*100-100)*'Base original'!S22/'Base original'!$V22</f>
        <v>2.9393459780376587</v>
      </c>
      <c r="S30" s="13">
        <f>('Base original'!T34/'Base original'!T22*100-100)*'Base original'!T22/'Base original'!$V22</f>
        <v>7.9089618584312182</v>
      </c>
      <c r="T30" s="13">
        <f>('Base original'!U34/'Base original'!U22*100-100)*'Base original'!U22/'Base original'!$V22</f>
        <v>7.2138683051791679</v>
      </c>
      <c r="U30" s="9">
        <f>('Base original'!V34/'Base original'!V22*100-100)*'Base original'!V22/'Base original'!$V22</f>
        <v>18.061476852359064</v>
      </c>
      <c r="V30" s="13">
        <f>('Base original'!V34/'Base original'!V22*100-100)*'Base original'!V22/('Base original'!$AC22)</f>
        <v>4.0572916707574729</v>
      </c>
      <c r="W30" s="13">
        <f>('Base original'!W34/'Base original'!W22*100-100)*'Base original'!W22/('Base original'!$AC22)</f>
        <v>16.419870125823948</v>
      </c>
      <c r="X30" s="13">
        <f>('Base original'!X34/'Base original'!X22*100-100)*'Base original'!X22/('Base original'!$AC22)</f>
        <v>0.1929812022014156</v>
      </c>
      <c r="Y30" s="13">
        <f>('Base original'!Y34/'Base original'!Y22*100-100)*'Base original'!Y22/('Base original'!$AC22)</f>
        <v>4.0920340470051011</v>
      </c>
      <c r="Z30" s="13">
        <f>('Base original'!Z34/'Base original'!Z22*100-100)*'Base original'!Z22/('Base original'!$AC22)</f>
        <v>0.12260629085730937</v>
      </c>
      <c r="AA30" s="13">
        <f>-('Base original'!AA34/'Base original'!AA22*100-100)*'Base original'!AA22/('Base original'!$AC22)</f>
        <v>-4.3589769770886218</v>
      </c>
      <c r="AB30" s="13">
        <f>-('Base original'!AB34/'Base original'!AB22*100-100)*'Base original'!AB22/('Base original'!$AC22)</f>
        <v>-9.6608416242466681E-3</v>
      </c>
      <c r="AC30" s="13">
        <f>(('Base original'!Y34-'Base original'!AA34)/('Base original'!Y22-'Base original'!AA22)*100-100)*(('Base original'!Y22-'Base original'!AA22)/'Base original'!AC22)</f>
        <v>-0.2669429300835206</v>
      </c>
      <c r="AD30" s="13">
        <f>(('Base original'!Z34-'Base original'!AB34)/('Base original'!Z22-'Base original'!AB22)*100-100)*(('Base original'!Z22-'Base original'!AB22)/'Base original'!AC22)</f>
        <v>0.11294544923306267</v>
      </c>
      <c r="AE30" s="9">
        <f>('Base original'!AC34/'Base original'!AC22*100-100)*'Base original'!AC22/('Base original'!$AC22)</f>
        <v>20.516171699074988</v>
      </c>
      <c r="AF30" s="13">
        <f>('Base original'!AC34/'Base original'!AC22*100-100)*'Base original'!AC22/('Base original'!$AN22)</f>
        <v>12.131578075522485</v>
      </c>
      <c r="AG30" s="13">
        <f>('Base original'!AD34/'Base original'!AD22*100-100)*'Base original'!AD22/('Base original'!$AN22)</f>
        <v>0.79352890852890789</v>
      </c>
      <c r="AH30" s="13">
        <f>('Base original'!AE34/'Base original'!AE22*100-100)*'Base original'!AE22/('Base original'!$AN22)</f>
        <v>-2.7814924480297938</v>
      </c>
      <c r="AI30" s="13">
        <f>('Base original'!AF34/'Base original'!AF22*100-100)*'Base original'!AF22/('Base original'!$AN22)</f>
        <v>0.41654191257542916</v>
      </c>
      <c r="AJ30" s="13">
        <f>('Base original'!AG34/'Base original'!AG22*100-100)*'Base original'!AG22/('Base original'!$AN22)</f>
        <v>-0.50973979831482141</v>
      </c>
      <c r="AK30" s="13">
        <f>('Base original'!AH34/'Base original'!AH22*100-100)*'Base original'!AH22/('Base original'!$AN22)</f>
        <v>3.9183363589103216E-2</v>
      </c>
      <c r="AL30" s="13">
        <f>('Base original'!AI34/'Base original'!AI22*100-100)*'Base original'!AI22/('Base original'!$AN22)</f>
        <v>2.2357274869050765</v>
      </c>
      <c r="AM30" s="13">
        <f>('Base original'!AJ34/'Base original'!AJ22*100-100)*'Base original'!AJ22/('Base original'!$AN22)</f>
        <v>2.6864058343734234</v>
      </c>
      <c r="AN30" s="13">
        <f>('Base original'!AK34/'Base original'!AK22*100-100)*'Base original'!AK22/('Base original'!$AN22)</f>
        <v>0.25956075619711749</v>
      </c>
      <c r="AO30" s="13">
        <f>-('Base original'!AL34/'Base original'!AL22*100-100)*'Base original'!AL22/('Base original'!$AN22)</f>
        <v>-0.49719988345619881</v>
      </c>
      <c r="AP30" s="13">
        <f>-('Base original'!AM34/'Base original'!AM22*100-100)*'Base original'!AM22/('Base original'!$AN22)</f>
        <v>-7.1090480284931631E-2</v>
      </c>
      <c r="AQ30" s="13">
        <f>(('Base original'!AJ34-'Base original'!AL34)/('Base original'!AJ22-'Base original'!AL22)*100-100)*(('Base original'!AJ22-'Base original'!AL22)/'Base original'!AN22)</f>
        <v>2.1892059509172257</v>
      </c>
      <c r="AR30" s="13">
        <f>(('Base original'!AK34-'Base original'!AM34)/('Base original'!AK22-'Base original'!AM22)*100-100)*(('Base original'!AK22-'Base original'!AM22)/'Base original'!AN22)</f>
        <v>0.18847027591218571</v>
      </c>
      <c r="AS30" s="9">
        <f>('Base original'!AN34/'Base original'!AN22*100-100)*'Base original'!AN22/('Base original'!$AN22)</f>
        <v>14.702972764853058</v>
      </c>
    </row>
    <row r="31" spans="1:46" x14ac:dyDescent="0.25">
      <c r="A31" s="21">
        <v>39448</v>
      </c>
      <c r="B31" s="13">
        <f>'Base original'!B35/'Base original'!B23*100-100</f>
        <v>21.354915885682317</v>
      </c>
      <c r="C31" s="13">
        <f>'Base original'!C35/'Base original'!C23*100-100</f>
        <v>15.327279259120033</v>
      </c>
      <c r="D31" s="13">
        <f>'Base original'!D35/'Base original'!D23*100-100</f>
        <v>25.460520312908045</v>
      </c>
      <c r="E31" s="13">
        <f>'Base original'!E35/'Base original'!E23*100-100</f>
        <v>2.9379687934311107</v>
      </c>
      <c r="F31" s="9">
        <f>'Base original'!F35/'Base original'!F23*100-100</f>
        <v>19.695887865474219</v>
      </c>
      <c r="G31" s="9">
        <f>'Base original'!G35</f>
        <v>32.062977085834703</v>
      </c>
      <c r="H31" s="13"/>
      <c r="I31" s="13"/>
      <c r="J31" s="9"/>
      <c r="K31" s="9">
        <f>'Base original'!K35</f>
        <v>10.546072555411</v>
      </c>
      <c r="L31" s="13"/>
      <c r="M31" s="9"/>
      <c r="N31" s="9">
        <f>'Base original'!N35</f>
        <v>4.9099747135160499</v>
      </c>
      <c r="O31" s="13"/>
      <c r="P31" s="9"/>
      <c r="Q31" s="11">
        <f>'Base original'!Q35</f>
        <v>4.8</v>
      </c>
      <c r="R31" s="13">
        <f>('Base original'!S35/'Base original'!S23*100-100)*'Base original'!S23/'Base original'!$V23</f>
        <v>2.8014454229977845</v>
      </c>
      <c r="S31" s="13">
        <f>('Base original'!T35/'Base original'!T23*100-100)*'Base original'!T23/'Base original'!$V23</f>
        <v>6.0161125764767256</v>
      </c>
      <c r="T31" s="13">
        <f>('Base original'!U35/'Base original'!U23*100-100)*'Base original'!U23/'Base original'!$V23</f>
        <v>7.245541061137021</v>
      </c>
      <c r="U31" s="9">
        <f>('Base original'!V35/'Base original'!V23*100-100)*'Base original'!V23/'Base original'!$V23</f>
        <v>16.061506684000832</v>
      </c>
      <c r="V31" s="13">
        <f>('Base original'!V35/'Base original'!V23*100-100)*'Base original'!V23/('Base original'!$AC23)</f>
        <v>3.6069368355017559</v>
      </c>
      <c r="W31" s="13">
        <f>('Base original'!W35/'Base original'!W23*100-100)*'Base original'!W23/('Base original'!$AC23)</f>
        <v>18.480330954098402</v>
      </c>
      <c r="X31" s="13">
        <f>('Base original'!X35/'Base original'!X23*100-100)*'Base original'!X23/('Base original'!$AC23)</f>
        <v>0.22273398818488233</v>
      </c>
      <c r="Y31" s="13">
        <f>('Base original'!Y35/'Base original'!Y23*100-100)*'Base original'!Y23/('Base original'!$AC23)</f>
        <v>2.5767921401466758</v>
      </c>
      <c r="Z31" s="13">
        <f>('Base original'!Z35/'Base original'!Z23*100-100)*'Base original'!Z23/('Base original'!$AC23)</f>
        <v>0.15001338447360205</v>
      </c>
      <c r="AA31" s="13">
        <f>-('Base original'!AA35/'Base original'!AA23*100-100)*'Base original'!AA23/('Base original'!$AC23)</f>
        <v>-2.9707911960815161</v>
      </c>
      <c r="AB31" s="13">
        <f>-('Base original'!AB35/'Base original'!AB23*100-100)*'Base original'!AB23/('Base original'!$AC23)</f>
        <v>-1.6475163116886304E-2</v>
      </c>
      <c r="AC31" s="13">
        <f>(('Base original'!Y35-'Base original'!AA35)/('Base original'!Y23-'Base original'!AA23)*100-100)*(('Base original'!Y23-'Base original'!AA23)/'Base original'!AC23)</f>
        <v>-0.39399905593484141</v>
      </c>
      <c r="AD31" s="13">
        <f>(('Base original'!Z35-'Base original'!AB35)/('Base original'!Z23-'Base original'!AB23)*100-100)*(('Base original'!Z23-'Base original'!AB23)/'Base original'!AC23)</f>
        <v>0.13353822135671564</v>
      </c>
      <c r="AE31" s="9">
        <f>('Base original'!AC35/'Base original'!AC23*100-100)*'Base original'!AC23/('Base original'!$AC23)</f>
        <v>22.049796372092473</v>
      </c>
      <c r="AF31" s="13">
        <f>('Base original'!AC35/'Base original'!AC23*100-100)*'Base original'!AC23/('Base original'!$AN23)</f>
        <v>13.20316247222468</v>
      </c>
      <c r="AG31" s="13">
        <f>('Base original'!AD35/'Base original'!AD23*100-100)*'Base original'!AD23/('Base original'!$AN23)</f>
        <v>0.88426802826965778</v>
      </c>
      <c r="AH31" s="13">
        <f>('Base original'!AE35/'Base original'!AE23*100-100)*'Base original'!AE23/('Base original'!$AN23)</f>
        <v>-1.8378367299993141</v>
      </c>
      <c r="AI31" s="13">
        <f>('Base original'!AF35/'Base original'!AF23*100-100)*'Base original'!AF23/('Base original'!$AN23)</f>
        <v>0.54720154367211882</v>
      </c>
      <c r="AJ31" s="13">
        <f>('Base original'!AG35/'Base original'!AG23*100-100)*'Base original'!AG23/('Base original'!$AN23)</f>
        <v>-0.33845831008525973</v>
      </c>
      <c r="AK31" s="13">
        <f>('Base original'!AH35/'Base original'!AH23*100-100)*'Base original'!AH23/('Base original'!$AN23)</f>
        <v>1.1715805753775855E-2</v>
      </c>
      <c r="AL31" s="13">
        <f>('Base original'!AI35/'Base original'!AI23*100-100)*'Base original'!AI23/('Base original'!$AN23)</f>
        <v>1.9400823715972173</v>
      </c>
      <c r="AM31" s="13">
        <f>('Base original'!AJ35/'Base original'!AJ23*100-100)*'Base original'!AJ23/('Base original'!$AN23)</f>
        <v>1.6954422762556418</v>
      </c>
      <c r="AN31" s="13">
        <f>('Base original'!AK35/'Base original'!AK23*100-100)*'Base original'!AK23/('Base original'!$AN23)</f>
        <v>0.16489308333088615</v>
      </c>
      <c r="AO31" s="13">
        <f>-('Base original'!AL35/'Base original'!AL23*100-100)*'Base original'!AL23/('Base original'!$AN23)</f>
        <v>-0.41071087716207083</v>
      </c>
      <c r="AP31" s="13">
        <f>-('Base original'!AM35/'Base original'!AM23*100-100)*'Base original'!AM23/('Base original'!$AN23)</f>
        <v>-6.9973644025489654E-2</v>
      </c>
      <c r="AQ31" s="13">
        <f>(('Base original'!AJ35-'Base original'!AL35)/('Base original'!AJ23-'Base original'!AL23)*100-100)*(('Base original'!AJ23-'Base original'!AL23)/'Base original'!AN23)</f>
        <v>1.2847313990935707</v>
      </c>
      <c r="AR31" s="13">
        <f>(('Base original'!AK35-'Base original'!AM35)/('Base original'!AK23-'Base original'!AM23)*100-100)*(('Base original'!AK23-'Base original'!AM23)/'Base original'!AN23)</f>
        <v>9.4919439305396355E-2</v>
      </c>
      <c r="AS31" s="9">
        <f>('Base original'!AN35/'Base original'!AN23*100-100)*'Base original'!AN23/('Base original'!$AN23)</f>
        <v>15.789786019831809</v>
      </c>
    </row>
    <row r="32" spans="1:46" x14ac:dyDescent="0.25">
      <c r="A32" s="20">
        <v>39479</v>
      </c>
      <c r="B32" s="13">
        <f>'Base original'!B36/'Base original'!B24*100-100</f>
        <v>21.175434866948706</v>
      </c>
      <c r="C32" s="13">
        <f>'Base original'!C36/'Base original'!C24*100-100</f>
        <v>15.171233180741865</v>
      </c>
      <c r="D32" s="13">
        <f>'Base original'!D36/'Base original'!D24*100-100</f>
        <v>25.151657909401564</v>
      </c>
      <c r="E32" s="13">
        <f>'Base original'!E36/'Base original'!E24*100-100</f>
        <v>4.3115513833416941</v>
      </c>
      <c r="F32" s="9">
        <f>'Base original'!F36/'Base original'!F24*100-100</f>
        <v>19.648714019045002</v>
      </c>
      <c r="G32" s="9">
        <f>'Base original'!G36</f>
        <v>31.960689431939102</v>
      </c>
      <c r="H32" s="13"/>
      <c r="I32" s="13"/>
      <c r="J32" s="9"/>
      <c r="K32" s="9">
        <f>'Base original'!K36</f>
        <v>10.5242958634587</v>
      </c>
      <c r="L32" s="13"/>
      <c r="M32" s="9"/>
      <c r="N32" s="9">
        <f>'Base original'!N36</f>
        <v>4.1944529702062496</v>
      </c>
      <c r="O32" s="13"/>
      <c r="P32" s="9"/>
      <c r="Q32" s="11">
        <f>'Base original'!Q36</f>
        <v>4.9000000000000004</v>
      </c>
      <c r="R32" s="13">
        <f>('Base original'!S36/'Base original'!S24*100-100)*'Base original'!S24/'Base original'!$V24</f>
        <v>2.9155152784214113</v>
      </c>
      <c r="S32" s="13">
        <f>('Base original'!T36/'Base original'!T24*100-100)*'Base original'!T24/'Base original'!$V24</f>
        <v>6.1048464148201456</v>
      </c>
      <c r="T32" s="13">
        <f>('Base original'!U36/'Base original'!U24*100-100)*'Base original'!U24/'Base original'!$V24</f>
        <v>7.1975925258454465</v>
      </c>
      <c r="U32" s="9">
        <f>('Base original'!V36/'Base original'!V24*100-100)*'Base original'!V24/'Base original'!$V24</f>
        <v>16.217839795410455</v>
      </c>
      <c r="V32" s="13">
        <f>('Base original'!V36/'Base original'!V24*100-100)*'Base original'!V24/('Base original'!$AC24)</f>
        <v>3.5930917117424501</v>
      </c>
      <c r="W32" s="13">
        <f>('Base original'!W36/'Base original'!W24*100-100)*'Base original'!W24/('Base original'!$AC24)</f>
        <v>18.213744022604775</v>
      </c>
      <c r="X32" s="13">
        <f>('Base original'!X36/'Base original'!X24*100-100)*'Base original'!X24/('Base original'!$AC24)</f>
        <v>0.25540903090842204</v>
      </c>
      <c r="Y32" s="13">
        <f>('Base original'!Y36/'Base original'!Y24*100-100)*'Base original'!Y24/('Base original'!$AC24)</f>
        <v>4.1015014501909306</v>
      </c>
      <c r="Z32" s="13">
        <f>('Base original'!Z36/'Base original'!Z24*100-100)*'Base original'!Z24/('Base original'!$AC24)</f>
        <v>0.17157402691694304</v>
      </c>
      <c r="AA32" s="13">
        <f>-('Base original'!AA36/'Base original'!AA24*100-100)*'Base original'!AA24/('Base original'!$AC24)</f>
        <v>-3.9531740814718064</v>
      </c>
      <c r="AB32" s="13">
        <f>-('Base original'!AB36/'Base original'!AB24*100-100)*'Base original'!AB24/('Base original'!$AC24)</f>
        <v>-1.1433198306669813E-2</v>
      </c>
      <c r="AC32" s="13">
        <f>(('Base original'!Y36-'Base original'!AA36)/('Base original'!Y24-'Base original'!AA24)*100-100)*(('Base original'!Y24-'Base original'!AA24)/'Base original'!AC24)</f>
        <v>0.14832736871912494</v>
      </c>
      <c r="AD32" s="13">
        <f>(('Base original'!Z36-'Base original'!AB36)/('Base original'!Z24-'Base original'!AB24)*100-100)*(('Base original'!Z24-'Base original'!AB24)/'Base original'!AC24)</f>
        <v>0.16014082861027321</v>
      </c>
      <c r="AE32" s="9">
        <f>('Base original'!AC36/'Base original'!AC24*100-100)*'Base original'!AC24/('Base original'!$AC24)</f>
        <v>22.370966470308034</v>
      </c>
      <c r="AF32" s="13">
        <f>('Base original'!AC36/'Base original'!AC24*100-100)*'Base original'!AC24/('Base original'!$AN24)</f>
        <v>13.383248331031403</v>
      </c>
      <c r="AG32" s="13">
        <f>('Base original'!AD36/'Base original'!AD24*100-100)*'Base original'!AD24/('Base original'!$AN24)</f>
        <v>0.76317806138334465</v>
      </c>
      <c r="AH32" s="13">
        <f>('Base original'!AE36/'Base original'!AE24*100-100)*'Base original'!AE24/('Base original'!$AN24)</f>
        <v>-1.1879443890973613</v>
      </c>
      <c r="AI32" s="13">
        <f>('Base original'!AF36/'Base original'!AF24*100-100)*'Base original'!AF24/('Base original'!$AN24)</f>
        <v>0.382680974978855</v>
      </c>
      <c r="AJ32" s="13">
        <f>('Base original'!AG36/'Base original'!AG24*100-100)*'Base original'!AG24/('Base original'!$AN24)</f>
        <v>-0.42752652021772714</v>
      </c>
      <c r="AK32" s="13">
        <f>('Base original'!AH36/'Base original'!AH24*100-100)*'Base original'!AH24/('Base original'!$AN24)</f>
        <v>8.9933744763785167E-3</v>
      </c>
      <c r="AL32" s="13">
        <f>('Base original'!AI36/'Base original'!AI24*100-100)*'Base original'!AI24/('Base original'!$AN24)</f>
        <v>1.7666748613041181</v>
      </c>
      <c r="AM32" s="13">
        <f>('Base original'!AJ36/'Base original'!AJ24*100-100)*'Base original'!AJ24/('Base original'!$AN24)</f>
        <v>1.1163310429296387</v>
      </c>
      <c r="AN32" s="13">
        <f>('Base original'!AK36/'Base original'!AK24*100-100)*'Base original'!AK24/('Base original'!$AN24)</f>
        <v>0.1097404008618473</v>
      </c>
      <c r="AO32" s="13">
        <f>-('Base original'!AL36/'Base original'!AL24*100-100)*'Base original'!AL24/('Base original'!$AN24)</f>
        <v>-0.69241400521676377</v>
      </c>
      <c r="AP32" s="13">
        <f>-('Base original'!AM36/'Base original'!AM24*100-100)*'Base original'!AM24/('Base original'!$AN24)</f>
        <v>-6.6532772053748537E-2</v>
      </c>
      <c r="AQ32" s="13">
        <f>(('Base original'!AJ36-'Base original'!AL36)/('Base original'!AJ24-'Base original'!AL24)*100-100)*(('Base original'!AJ24-'Base original'!AL24)/'Base original'!AN24)</f>
        <v>0.42391703771287409</v>
      </c>
      <c r="AR32" s="13">
        <f>(('Base original'!AK36-'Base original'!AM36)/('Base original'!AK24-'Base original'!AM24)*100-100)*(('Base original'!AK24-'Base original'!AM24)/'Base original'!AN24)</f>
        <v>4.320762880809869E-2</v>
      </c>
      <c r="AS32" s="9">
        <f>('Base original'!AN36/'Base original'!AN24*100-100)*'Base original'!AN24/('Base original'!$AN24)</f>
        <v>15.156444526272878</v>
      </c>
    </row>
    <row r="33" spans="1:45" x14ac:dyDescent="0.25">
      <c r="A33" s="20">
        <v>39508</v>
      </c>
      <c r="B33" s="13">
        <f>'Base original'!B37/'Base original'!B25*100-100</f>
        <v>20.3520151581493</v>
      </c>
      <c r="C33" s="13">
        <f>'Base original'!C37/'Base original'!C25*100-100</f>
        <v>14.2047277011837</v>
      </c>
      <c r="D33" s="13">
        <f>'Base original'!D37/'Base original'!D25*100-100</f>
        <v>25.072411031963554</v>
      </c>
      <c r="E33" s="13">
        <f>'Base original'!E37/'Base original'!E25*100-100</f>
        <v>3.5419583520437783</v>
      </c>
      <c r="F33" s="9">
        <f>'Base original'!F37/'Base original'!F25*100-100</f>
        <v>18.983967703436178</v>
      </c>
      <c r="G33" s="9">
        <f>'Base original'!G37</f>
        <v>29.8751708037857</v>
      </c>
      <c r="H33" s="13"/>
      <c r="I33" s="13"/>
      <c r="J33" s="9"/>
      <c r="K33" s="9">
        <f>'Base original'!K37</f>
        <v>10.6081632164383</v>
      </c>
      <c r="L33" s="13"/>
      <c r="M33" s="9"/>
      <c r="N33" s="9">
        <f>'Base original'!N37</f>
        <v>3.9099521988548198</v>
      </c>
      <c r="O33" s="13"/>
      <c r="P33" s="9"/>
      <c r="Q33" s="11">
        <f>'Base original'!Q37</f>
        <v>4.82</v>
      </c>
      <c r="R33" s="13">
        <f>('Base original'!S37/'Base original'!S25*100-100)*'Base original'!S25/'Base original'!$V25</f>
        <v>2.980108317884298</v>
      </c>
      <c r="S33" s="13">
        <f>('Base original'!T37/'Base original'!T25*100-100)*'Base original'!T25/'Base original'!$V25</f>
        <v>5.292339857610723</v>
      </c>
      <c r="T33" s="13">
        <f>('Base original'!U37/'Base original'!U25*100-100)*'Base original'!U25/'Base original'!$V25</f>
        <v>6.7609855196571029</v>
      </c>
      <c r="U33" s="9">
        <f>('Base original'!V37/'Base original'!V25*100-100)*'Base original'!V25/'Base original'!$V25</f>
        <v>15.033092070201674</v>
      </c>
      <c r="V33" s="13">
        <f>('Base original'!V37/'Base original'!V25*100-100)*'Base original'!V25/('Base original'!$AC25)</f>
        <v>3.2862045325894735</v>
      </c>
      <c r="W33" s="13">
        <f>('Base original'!W37/'Base original'!W25*100-100)*'Base original'!W25/('Base original'!$AC25)</f>
        <v>17.466565170224769</v>
      </c>
      <c r="X33" s="13">
        <f>('Base original'!X37/'Base original'!X25*100-100)*'Base original'!X25/('Base original'!$AC25)</f>
        <v>0.25667016328215286</v>
      </c>
      <c r="Y33" s="13">
        <f>('Base original'!Y37/'Base original'!Y25*100-100)*'Base original'!Y25/('Base original'!$AC25)</f>
        <v>2.9501759675476906</v>
      </c>
      <c r="Z33" s="13">
        <f>('Base original'!Z37/'Base original'!Z25*100-100)*'Base original'!Z25/('Base original'!$AC25)</f>
        <v>0.18582511578908581</v>
      </c>
      <c r="AA33" s="13">
        <f>-('Base original'!AA37/'Base original'!AA25*100-100)*'Base original'!AA25/('Base original'!$AC25)</f>
        <v>-2.6750602033546591</v>
      </c>
      <c r="AB33" s="13">
        <f>-('Base original'!AB37/'Base original'!AB25*100-100)*'Base original'!AB25/('Base original'!$AC25)</f>
        <v>-7.2189261324628138E-3</v>
      </c>
      <c r="AC33" s="13">
        <f>(('Base original'!Y37-'Base original'!AA37)/('Base original'!Y25-'Base original'!AA25)*100-100)*(('Base original'!Y25-'Base original'!AA25)/'Base original'!AC25)</f>
        <v>0.27511576419302997</v>
      </c>
      <c r="AD33" s="13">
        <f>(('Base original'!Z37-'Base original'!AB37)/('Base original'!Z25-'Base original'!AB25)*100-100)*(('Base original'!Z25-'Base original'!AB25)/'Base original'!AC25)</f>
        <v>0.17860618965662306</v>
      </c>
      <c r="AE33" s="9">
        <f>('Base original'!AC37/'Base original'!AC25*100-100)*'Base original'!AC25/('Base original'!$AC25)</f>
        <v>21.463161819946052</v>
      </c>
      <c r="AF33" s="13">
        <f>('Base original'!AC37/'Base original'!AC25*100-100)*'Base original'!AC25/('Base original'!$AN25)</f>
        <v>12.912090257131537</v>
      </c>
      <c r="AG33" s="13">
        <f>('Base original'!AD37/'Base original'!AD25*100-100)*'Base original'!AD25/('Base original'!$AN25)</f>
        <v>0.62119316829780757</v>
      </c>
      <c r="AH33" s="13">
        <f>('Base original'!AE37/'Base original'!AE25*100-100)*'Base original'!AE25/('Base original'!$AN25)</f>
        <v>-1.1463942387968917</v>
      </c>
      <c r="AI33" s="13">
        <f>('Base original'!AF37/'Base original'!AF25*100-100)*'Base original'!AF25/('Base original'!$AN25)</f>
        <v>0.45024936231146562</v>
      </c>
      <c r="AJ33" s="13">
        <f>('Base original'!AG37/'Base original'!AG25*100-100)*'Base original'!AG25/('Base original'!$AN25)</f>
        <v>-0.4816676807485531</v>
      </c>
      <c r="AK33" s="13">
        <f>('Base original'!AH37/'Base original'!AH25*100-100)*'Base original'!AH25/('Base original'!$AN25)</f>
        <v>-5.8403928457883671E-3</v>
      </c>
      <c r="AL33" s="13">
        <f>('Base original'!AI37/'Base original'!AI25*100-100)*'Base original'!AI25/('Base original'!$AN25)</f>
        <v>1.7767972573515178</v>
      </c>
      <c r="AM33" s="13">
        <f>('Base original'!AJ37/'Base original'!AJ25*100-100)*'Base original'!AJ25/('Base original'!$AN25)</f>
        <v>1.1412277374333104</v>
      </c>
      <c r="AN33" s="13">
        <f>('Base original'!AK37/'Base original'!AK25*100-100)*'Base original'!AK25/('Base original'!$AN25)</f>
        <v>9.5333181682790924E-2</v>
      </c>
      <c r="AO33" s="13">
        <f>-('Base original'!AL37/'Base original'!AL25*100-100)*'Base original'!AL25/('Base original'!$AN25)</f>
        <v>-0.91876867147385954</v>
      </c>
      <c r="AP33" s="13">
        <f>-('Base original'!AM37/'Base original'!AM25*100-100)*'Base original'!AM25/('Base original'!$AN25)</f>
        <v>-7.1192891253532481E-2</v>
      </c>
      <c r="AQ33" s="13">
        <f>(('Base original'!AJ37-'Base original'!AL37)/('Base original'!AJ25-'Base original'!AL25)*100-100)*(('Base original'!AJ25-'Base original'!AL25)/'Base original'!AN25)</f>
        <v>0.22245906595945103</v>
      </c>
      <c r="AR33" s="13">
        <f>(('Base original'!AK37-'Base original'!AM37)/('Base original'!AK25-'Base original'!AM25)*100-100)*(('Base original'!AK25-'Base original'!AM25)/'Base original'!AN25)</f>
        <v>2.4140290429258304E-2</v>
      </c>
      <c r="AS33" s="9">
        <f>('Base original'!AN37/'Base original'!AN25*100-100)*'Base original'!AN25/('Base original'!$AN25)</f>
        <v>14.373161867386244</v>
      </c>
    </row>
    <row r="34" spans="1:45" x14ac:dyDescent="0.25">
      <c r="A34" s="20">
        <v>39539</v>
      </c>
      <c r="B34" s="13">
        <f>'Base original'!B38/'Base original'!B26*100-100</f>
        <v>21.227801295798017</v>
      </c>
      <c r="C34" s="13">
        <f>'Base original'!C38/'Base original'!C26*100-100</f>
        <v>14.165146235544015</v>
      </c>
      <c r="D34" s="13">
        <f>'Base original'!D38/'Base original'!D26*100-100</f>
        <v>25.823273661464825</v>
      </c>
      <c r="E34" s="13">
        <f>'Base original'!E38/'Base original'!E26*100-100</f>
        <v>13.141608434914431</v>
      </c>
      <c r="F34" s="9">
        <f>'Base original'!F38/'Base original'!F26*100-100</f>
        <v>20.505495859526391</v>
      </c>
      <c r="G34" s="9">
        <f>'Base original'!G38</f>
        <v>30.126329719934201</v>
      </c>
      <c r="H34" s="13"/>
      <c r="I34" s="13"/>
      <c r="J34" s="9"/>
      <c r="K34" s="9">
        <f>'Base original'!K38</f>
        <v>10.592877402859299</v>
      </c>
      <c r="L34" s="13"/>
      <c r="M34" s="9"/>
      <c r="N34" s="9">
        <f>'Base original'!N38</f>
        <v>4.01635492774912</v>
      </c>
      <c r="O34" s="13"/>
      <c r="P34" s="9"/>
      <c r="Q34" s="11">
        <f>'Base original'!Q38</f>
        <v>4.76</v>
      </c>
      <c r="R34" s="13">
        <f>('Base original'!S38/'Base original'!S26*100-100)*'Base original'!S26/'Base original'!$V26</f>
        <v>2.6789505628019401</v>
      </c>
      <c r="S34" s="13">
        <f>('Base original'!T38/'Base original'!T26*100-100)*'Base original'!T26/'Base original'!$V26</f>
        <v>3.9841886336907435</v>
      </c>
      <c r="T34" s="13">
        <f>('Base original'!U38/'Base original'!U26*100-100)*'Base original'!U26/'Base original'!$V26</f>
        <v>5.6231283472987048</v>
      </c>
      <c r="U34" s="9">
        <f>('Base original'!V38/'Base original'!V26*100-100)*'Base original'!V26/'Base original'!$V26</f>
        <v>12.285822904693816</v>
      </c>
      <c r="V34" s="13">
        <f>('Base original'!V38/'Base original'!V26*100-100)*'Base original'!V26/('Base original'!$AC26)</f>
        <v>2.7081117901019756</v>
      </c>
      <c r="W34" s="13">
        <f>('Base original'!W38/'Base original'!W26*100-100)*'Base original'!W26/('Base original'!$AC26)</f>
        <v>18.16552403447988</v>
      </c>
      <c r="X34" s="13">
        <f>('Base original'!X38/'Base original'!X26*100-100)*'Base original'!X26/('Base original'!$AC26)</f>
        <v>0.28256256707553196</v>
      </c>
      <c r="Y34" s="13">
        <f>('Base original'!Y38/'Base original'!Y26*100-100)*'Base original'!Y26/('Base original'!$AC26)</f>
        <v>2.0085170610748744</v>
      </c>
      <c r="Z34" s="13">
        <f>('Base original'!Z38/'Base original'!Z26*100-100)*'Base original'!Z26/('Base original'!$AC26)</f>
        <v>0.20462018710091587</v>
      </c>
      <c r="AA34" s="13">
        <f>-('Base original'!AA38/'Base original'!AA26*100-100)*'Base original'!AA26/('Base original'!$AC26)</f>
        <v>-2.0943002337536338</v>
      </c>
      <c r="AB34" s="13">
        <f>-('Base original'!AB38/'Base original'!AB26*100-100)*'Base original'!AB26/('Base original'!$AC26)</f>
        <v>-4.4594508504809905E-3</v>
      </c>
      <c r="AC34" s="13">
        <f>(('Base original'!Y38-'Base original'!AA38)/('Base original'!Y26-'Base original'!AA26)*100-100)*(('Base original'!Y26-'Base original'!AA26)/'Base original'!AC26)</f>
        <v>-8.578317267875836E-2</v>
      </c>
      <c r="AD34" s="13">
        <f>(('Base original'!Z38-'Base original'!AB38)/('Base original'!Z26-'Base original'!AB26)*100-100)*(('Base original'!Z26-'Base original'!AB26)/'Base original'!AC26)</f>
        <v>0.20016073625043498</v>
      </c>
      <c r="AE34" s="9">
        <f>('Base original'!AC38/'Base original'!AC26*100-100)*'Base original'!AC26/('Base original'!$AC26)</f>
        <v>21.270845482478279</v>
      </c>
      <c r="AF34" s="13">
        <f>('Base original'!AC38/'Base original'!AC26*100-100)*'Base original'!AC26/('Base original'!$AN26)</f>
        <v>12.91943017650051</v>
      </c>
      <c r="AG34" s="13">
        <f>('Base original'!AD38/'Base original'!AD26*100-100)*'Base original'!AD26/('Base original'!$AN26)</f>
        <v>0.9265986587520878</v>
      </c>
      <c r="AH34" s="13">
        <f>('Base original'!AE38/'Base original'!AE26*100-100)*'Base original'!AE26/('Base original'!$AN26)</f>
        <v>-1.0529638447638434</v>
      </c>
      <c r="AI34" s="13">
        <f>('Base original'!AF38/'Base original'!AF26*100-100)*'Base original'!AF26/('Base original'!$AN26)</f>
        <v>0.61636327215438724</v>
      </c>
      <c r="AJ34" s="13">
        <f>('Base original'!AG38/'Base original'!AG26*100-100)*'Base original'!AG26/('Base original'!$AN26)</f>
        <v>4.9840655747658974E-2</v>
      </c>
      <c r="AK34" s="13">
        <f>('Base original'!AH38/'Base original'!AH26*100-100)*'Base original'!AH26/('Base original'!$AN26)</f>
        <v>4.3604992935395949E-3</v>
      </c>
      <c r="AL34" s="13">
        <f>('Base original'!AI38/'Base original'!AI26*100-100)*'Base original'!AI26/('Base original'!$AN26)</f>
        <v>2.0838870770576148</v>
      </c>
      <c r="AM34" s="13">
        <f>('Base original'!AJ38/'Base original'!AJ26*100-100)*'Base original'!AJ26/('Base original'!$AN26)</f>
        <v>1.0003402082383968</v>
      </c>
      <c r="AN34" s="13">
        <f>('Base original'!AK38/'Base original'!AK26*100-100)*'Base original'!AK26/('Base original'!$AN26)</f>
        <v>5.6999018069135196E-2</v>
      </c>
      <c r="AO34" s="13">
        <f>-('Base original'!AL38/'Base original'!AL26*100-100)*'Base original'!AL26/('Base original'!$AN26)</f>
        <v>-0.83560858134355176</v>
      </c>
      <c r="AP34" s="13">
        <f>-('Base original'!AM38/'Base original'!AM26*100-100)*'Base original'!AM26/('Base original'!$AN26)</f>
        <v>-5.8427714083400743E-2</v>
      </c>
      <c r="AQ34" s="13">
        <f>(('Base original'!AJ38-'Base original'!AL38)/('Base original'!AJ26-'Base original'!AL26)*100-100)*(('Base original'!AJ26-'Base original'!AL26)/'Base original'!AN26)</f>
        <v>0.16473162689484552</v>
      </c>
      <c r="AR34" s="13">
        <f>(('Base original'!AK38-'Base original'!AM38)/('Base original'!AK26-'Base original'!AM26)*100-100)*(('Base original'!AK26-'Base original'!AM26)/'Base original'!AN26)</f>
        <v>-1.428696014265375E-3</v>
      </c>
      <c r="AS34" s="9">
        <f>('Base original'!AN38/'Base original'!AN26*100-100)*'Base original'!AN26/('Base original'!$AN26)</f>
        <v>15.710834307872673</v>
      </c>
    </row>
    <row r="35" spans="1:45" x14ac:dyDescent="0.25">
      <c r="A35" s="20">
        <v>39569</v>
      </c>
      <c r="B35" s="13">
        <f>'Base original'!B39/'Base original'!B27*100-100</f>
        <v>21.444244360127044</v>
      </c>
      <c r="C35" s="13">
        <f>'Base original'!C39/'Base original'!C27*100-100</f>
        <v>13.473326754138498</v>
      </c>
      <c r="D35" s="13">
        <f>'Base original'!D39/'Base original'!D27*100-100</f>
        <v>25.070389970006033</v>
      </c>
      <c r="E35" s="13">
        <f>'Base original'!E39/'Base original'!E27*100-100</f>
        <v>19.102425910113439</v>
      </c>
      <c r="F35" s="9">
        <f>'Base original'!F39/'Base original'!F27*100-100</f>
        <v>20.949325194862752</v>
      </c>
      <c r="G35" s="9">
        <f>'Base original'!G39</f>
        <v>30.9324869049988</v>
      </c>
      <c r="H35" s="13"/>
      <c r="I35" s="13"/>
      <c r="J35" s="9"/>
      <c r="K35" s="9">
        <f>'Base original'!K39</f>
        <v>10.6795696146953</v>
      </c>
      <c r="L35" s="13"/>
      <c r="M35" s="9"/>
      <c r="N35" s="9">
        <f>'Base original'!N39</f>
        <v>4.1160037726979901</v>
      </c>
      <c r="O35" s="13"/>
      <c r="P35" s="9"/>
      <c r="Q35" s="11">
        <f>'Base original'!Q39</f>
        <v>4.63</v>
      </c>
      <c r="R35" s="13">
        <f>('Base original'!S39/'Base original'!S27*100-100)*'Base original'!S27/'Base original'!$V27</f>
        <v>2.9981511585373219</v>
      </c>
      <c r="S35" s="13">
        <f>('Base original'!T39/'Base original'!T27*100-100)*'Base original'!T27/'Base original'!$V27</f>
        <v>5.1625002348349103</v>
      </c>
      <c r="T35" s="13">
        <f>('Base original'!U39/'Base original'!U27*100-100)*'Base original'!U27/'Base original'!$V27</f>
        <v>6.9517765123092179</v>
      </c>
      <c r="U35" s="9">
        <f>('Base original'!V39/'Base original'!V27*100-100)*'Base original'!V27/'Base original'!$V27</f>
        <v>15.113311990062899</v>
      </c>
      <c r="V35" s="13">
        <f>('Base original'!V39/'Base original'!V27*100-100)*'Base original'!V27/('Base original'!$AC27)</f>
        <v>3.298421010487687</v>
      </c>
      <c r="W35" s="13">
        <f>('Base original'!W39/'Base original'!W27*100-100)*'Base original'!W27/('Base original'!$AC27)</f>
        <v>16.070031421572924</v>
      </c>
      <c r="X35" s="13">
        <f>('Base original'!X39/'Base original'!X27*100-100)*'Base original'!X27/('Base original'!$AC27)</f>
        <v>0.32492434028685702</v>
      </c>
      <c r="Y35" s="13">
        <f>('Base original'!Y39/'Base original'!Y27*100-100)*'Base original'!Y27/('Base original'!$AC27)</f>
        <v>4.3646272390403151</v>
      </c>
      <c r="Z35" s="13">
        <f>('Base original'!Z39/'Base original'!Z27*100-100)*'Base original'!Z27/('Base original'!$AC27)</f>
        <v>0.20589957638278558</v>
      </c>
      <c r="AA35" s="13">
        <f>-('Base original'!AA39/'Base original'!AA27*100-100)*'Base original'!AA27/('Base original'!$AC27)</f>
        <v>-4.4225598596882536</v>
      </c>
      <c r="AB35" s="13">
        <f>-('Base original'!AB39/'Base original'!AB27*100-100)*'Base original'!AB27/('Base original'!$AC27)</f>
        <v>-4.5342767201550487E-3</v>
      </c>
      <c r="AC35" s="13">
        <f>(('Base original'!Y39-'Base original'!AA39)/('Base original'!Y27-'Base original'!AA27)*100-100)*(('Base original'!Y27-'Base original'!AA27)/'Base original'!AC27)</f>
        <v>-5.7932620647939567E-2</v>
      </c>
      <c r="AD35" s="13">
        <f>(('Base original'!Z39-'Base original'!AB39)/('Base original'!Z27-'Base original'!AB27)*100-100)*(('Base original'!Z27-'Base original'!AB27)/'Base original'!AC27)</f>
        <v>0.2013652996626305</v>
      </c>
      <c r="AE35" s="9">
        <f>('Base original'!AC39/'Base original'!AC27*100-100)*'Base original'!AC27/('Base original'!$AC27)</f>
        <v>19.836592384923435</v>
      </c>
      <c r="AF35" s="13">
        <f>('Base original'!AC39/'Base original'!AC27*100-100)*'Base original'!AC27/('Base original'!$AN27)</f>
        <v>12.024301116298723</v>
      </c>
      <c r="AG35" s="13">
        <f>('Base original'!AD39/'Base original'!AD27*100-100)*'Base original'!AD27/('Base original'!$AN27)</f>
        <v>1.3369122728532019</v>
      </c>
      <c r="AH35" s="13">
        <f>('Base original'!AE39/'Base original'!AE27*100-100)*'Base original'!AE27/('Base original'!$AN27)</f>
        <v>-0.55951631685018255</v>
      </c>
      <c r="AI35" s="13">
        <f>('Base original'!AF39/'Base original'!AF27*100-100)*'Base original'!AF27/('Base original'!$AN27)</f>
        <v>0.71511539082882125</v>
      </c>
      <c r="AJ35" s="13">
        <f>('Base original'!AG39/'Base original'!AG27*100-100)*'Base original'!AG27/('Base original'!$AN27)</f>
        <v>-0.29508707217747321</v>
      </c>
      <c r="AK35" s="13">
        <f>('Base original'!AH39/'Base original'!AH27*100-100)*'Base original'!AH27/('Base original'!$AN27)</f>
        <v>3.4839104885003941E-2</v>
      </c>
      <c r="AL35" s="13">
        <f>('Base original'!AI39/'Base original'!AI27*100-100)*'Base original'!AI27/('Base original'!$AN27)</f>
        <v>2.3931526465950728</v>
      </c>
      <c r="AM35" s="13">
        <f>('Base original'!AJ39/'Base original'!AJ27*100-100)*'Base original'!AJ27/('Base original'!$AN27)</f>
        <v>0.9040623448925198</v>
      </c>
      <c r="AN35" s="13">
        <f>('Base original'!AK39/'Base original'!AK27*100-100)*'Base original'!AK27/('Base original'!$AN27)</f>
        <v>4.3070080986664504E-2</v>
      </c>
      <c r="AO35" s="13">
        <f>-('Base original'!AL39/'Base original'!AL27*100-100)*'Base original'!AL27/('Base original'!$AN27)</f>
        <v>-0.8907729003518261</v>
      </c>
      <c r="AP35" s="13">
        <f>-('Base original'!AM39/'Base original'!AM27*100-100)*'Base original'!AM27/('Base original'!$AN27)</f>
        <v>-4.4064230853294882E-2</v>
      </c>
      <c r="AQ35" s="13">
        <f>(('Base original'!AJ39-'Base original'!AL39)/('Base original'!AJ27-'Base original'!AL27)*100-100)*(('Base original'!AJ27-'Base original'!AL27)/'Base original'!AN27)</f>
        <v>1.3289444540691919E-2</v>
      </c>
      <c r="AR35" s="13">
        <f>(('Base original'!AK39-'Base original'!AM39)/('Base original'!AK27-'Base original'!AM27)*100-100)*(('Base original'!AK27-'Base original'!AM27)/'Base original'!AN27)</f>
        <v>-9.9414986663036399E-4</v>
      </c>
      <c r="AS35" s="9">
        <f>('Base original'!AN39/'Base original'!AN27*100-100)*'Base original'!AN27/('Base original'!$AN27)</f>
        <v>15.661880858448411</v>
      </c>
    </row>
    <row r="36" spans="1:45" x14ac:dyDescent="0.25">
      <c r="A36" s="20">
        <v>39600</v>
      </c>
      <c r="B36" s="13">
        <f>'Base original'!B40/'Base original'!B28*100-100</f>
        <v>22.024724614340158</v>
      </c>
      <c r="C36" s="13">
        <f>'Base original'!C40/'Base original'!C28*100-100</f>
        <v>13.126290554044658</v>
      </c>
      <c r="D36" s="13">
        <f>'Base original'!D40/'Base original'!D28*100-100</f>
        <v>24.878763966050485</v>
      </c>
      <c r="E36" s="13">
        <f>'Base original'!E40/'Base original'!E28*100-100</f>
        <v>32.759707009036731</v>
      </c>
      <c r="F36" s="9">
        <f>'Base original'!F40/'Base original'!F28*100-100</f>
        <v>22.488679070659259</v>
      </c>
      <c r="G36" s="9">
        <f>'Base original'!G40</f>
        <v>30.744248148501701</v>
      </c>
      <c r="H36" s="13"/>
      <c r="I36" s="13"/>
      <c r="J36" s="9"/>
      <c r="K36" s="9">
        <f>'Base original'!K40</f>
        <v>10.8763012727232</v>
      </c>
      <c r="L36" s="13"/>
      <c r="M36" s="9"/>
      <c r="N36" s="9">
        <f>'Base original'!N40</f>
        <v>4.2386793668557603</v>
      </c>
      <c r="O36" s="13"/>
      <c r="P36" s="9"/>
      <c r="Q36" s="11">
        <f>'Base original'!Q40</f>
        <v>4.72</v>
      </c>
      <c r="R36" s="13">
        <f>('Base original'!S40/'Base original'!S28*100-100)*'Base original'!S28/'Base original'!$V28</f>
        <v>2.9440908675994888</v>
      </c>
      <c r="S36" s="13">
        <f>('Base original'!T40/'Base original'!T28*100-100)*'Base original'!T28/'Base original'!$V28</f>
        <v>5.8656363998288796</v>
      </c>
      <c r="T36" s="13">
        <f>('Base original'!U40/'Base original'!U28*100-100)*'Base original'!U28/'Base original'!$V28</f>
        <v>6.5750996118903</v>
      </c>
      <c r="U36" s="9">
        <f>('Base original'!V40/'Base original'!V28*100-100)*'Base original'!V28/'Base original'!$V28</f>
        <v>15.385926651775733</v>
      </c>
      <c r="V36" s="13">
        <f>('Base original'!V40/'Base original'!V28*100-100)*'Base original'!V28/('Base original'!$AC28)</f>
        <v>3.3157505796004321</v>
      </c>
      <c r="W36" s="13">
        <f>('Base original'!W40/'Base original'!W28*100-100)*'Base original'!W28/('Base original'!$AC28)</f>
        <v>15.037994580125636</v>
      </c>
      <c r="X36" s="13">
        <f>('Base original'!X40/'Base original'!X28*100-100)*'Base original'!X28/('Base original'!$AC28)</f>
        <v>0.35847297386334992</v>
      </c>
      <c r="Y36" s="13">
        <f>('Base original'!Y40/'Base original'!Y28*100-100)*'Base original'!Y28/('Base original'!$AC28)</f>
        <v>2.9555474551855445</v>
      </c>
      <c r="Z36" s="13">
        <f>('Base original'!Z40/'Base original'!Z28*100-100)*'Base original'!Z28/('Base original'!$AC28)</f>
        <v>0.21394615107864229</v>
      </c>
      <c r="AA36" s="13">
        <f>-('Base original'!AA40/'Base original'!AA28*100-100)*'Base original'!AA28/('Base original'!$AC28)</f>
        <v>-3.0067409509571039</v>
      </c>
      <c r="AB36" s="13">
        <f>-('Base original'!AB40/'Base original'!AB28*100-100)*'Base original'!AB28/('Base original'!$AC28)</f>
        <v>-1.3153884330192354E-2</v>
      </c>
      <c r="AC36" s="13">
        <f>(('Base original'!Y40-'Base original'!AA40)/('Base original'!Y28-'Base original'!AA28)*100-100)*(('Base original'!Y28-'Base original'!AA28)/'Base original'!AC28)</f>
        <v>-5.1193495771560307E-2</v>
      </c>
      <c r="AD36" s="13">
        <f>(('Base original'!Z40-'Base original'!AB40)/('Base original'!Z28-'Base original'!AB28)*100-100)*(('Base original'!Z28-'Base original'!AB28)/'Base original'!AC28)</f>
        <v>0.20079226674844988</v>
      </c>
      <c r="AE36" s="9">
        <f>('Base original'!AC40/'Base original'!AC28*100-100)*'Base original'!AC28/('Base original'!$AC28)</f>
        <v>18.861816904566325</v>
      </c>
      <c r="AF36" s="13">
        <f>('Base original'!AC40/'Base original'!AC28*100-100)*'Base original'!AC28/('Base original'!$AN28)</f>
        <v>11.476271752503827</v>
      </c>
      <c r="AG36" s="13">
        <f>('Base original'!AD40/'Base original'!AD28*100-100)*'Base original'!AD28/('Base original'!$AN28)</f>
        <v>2.0734997989791486</v>
      </c>
      <c r="AH36" s="13">
        <f>('Base original'!AE40/'Base original'!AE28*100-100)*'Base original'!AE28/('Base original'!$AN28)</f>
        <v>0.23226993206822052</v>
      </c>
      <c r="AI36" s="13">
        <f>('Base original'!AF40/'Base original'!AF28*100-100)*'Base original'!AF28/('Base original'!$AN28)</f>
        <v>0.71702724481455637</v>
      </c>
      <c r="AJ36" s="13">
        <f>('Base original'!AG40/'Base original'!AG28*100-100)*'Base original'!AG28/('Base original'!$AN28)</f>
        <v>-0.18814340371851046</v>
      </c>
      <c r="AK36" s="13">
        <f>('Base original'!AH40/'Base original'!AH28*100-100)*'Base original'!AH28/('Base original'!$AN28)</f>
        <v>4.510711786859057E-2</v>
      </c>
      <c r="AL36" s="13">
        <f>('Base original'!AI40/'Base original'!AI28*100-100)*'Base original'!AI28/('Base original'!$AN28)</f>
        <v>2.4977345498026997</v>
      </c>
      <c r="AM36" s="13">
        <f>('Base original'!AJ40/'Base original'!AJ28*100-100)*'Base original'!AJ28/('Base original'!$AN28)</f>
        <v>0.65346197129641348</v>
      </c>
      <c r="AN36" s="13">
        <f>('Base original'!AK40/'Base original'!AK28*100-100)*'Base original'!AK28/('Base original'!$AN28)</f>
        <v>1.0353871684670017E-2</v>
      </c>
      <c r="AO36" s="13">
        <f>-('Base original'!AL40/'Base original'!AL28*100-100)*'Base original'!AL28/('Base original'!$AN28)</f>
        <v>-0.93468927713824779</v>
      </c>
      <c r="AP36" s="13">
        <f>-('Base original'!AM40/'Base original'!AM28*100-100)*'Base original'!AM28/('Base original'!$AN28)</f>
        <v>-3.1032774185807938E-2</v>
      </c>
      <c r="AQ36" s="13">
        <f>(('Base original'!AJ40-'Base original'!AL40)/('Base original'!AJ28-'Base original'!AL28)*100-100)*(('Base original'!AJ28-'Base original'!AL28)/'Base original'!AN28)</f>
        <v>-0.28122730584183414</v>
      </c>
      <c r="AR36" s="13">
        <f>(('Base original'!AK40-'Base original'!AM40)/('Base original'!AK28-'Base original'!AM28)*100-100)*(('Base original'!AK28-'Base original'!AM28)/'Base original'!AN28)</f>
        <v>-2.0678902501137818E-2</v>
      </c>
      <c r="AS36" s="9">
        <f>('Base original'!AN40/'Base original'!AN28*100-100)*'Base original'!AN28/('Base original'!$AN28)</f>
        <v>16.552149192657595</v>
      </c>
    </row>
    <row r="37" spans="1:45" x14ac:dyDescent="0.25">
      <c r="A37" s="20">
        <v>39630</v>
      </c>
      <c r="B37" s="13">
        <f>'Base original'!B41/'Base original'!B29*100-100</f>
        <v>21.58154513120887</v>
      </c>
      <c r="C37" s="13">
        <f>'Base original'!C41/'Base original'!C29*100-100</f>
        <v>12.294786004141756</v>
      </c>
      <c r="D37" s="13">
        <f>'Base original'!D41/'Base original'!D29*100-100</f>
        <v>25.20579870004957</v>
      </c>
      <c r="E37" s="13">
        <f>'Base original'!E41/'Base original'!E29*100-100</f>
        <v>27.195672635264344</v>
      </c>
      <c r="F37" s="9">
        <f>'Base original'!F41/'Base original'!F29*100-100</f>
        <v>21.675957902137895</v>
      </c>
      <c r="G37" s="9">
        <f>'Base original'!G41</f>
        <v>31.240313742673901</v>
      </c>
      <c r="H37" s="13"/>
      <c r="I37" s="13"/>
      <c r="J37" s="9"/>
      <c r="K37" s="9">
        <f>'Base original'!K41</f>
        <v>11.428753715123401</v>
      </c>
      <c r="L37" s="13"/>
      <c r="M37" s="9"/>
      <c r="N37" s="9">
        <f>'Base original'!N41</f>
        <v>4.4044248683942699</v>
      </c>
      <c r="O37" s="13"/>
      <c r="P37" s="9"/>
      <c r="Q37" s="11">
        <f>'Base original'!Q41</f>
        <v>4.87</v>
      </c>
      <c r="R37" s="13">
        <f>('Base original'!S41/'Base original'!S29*100-100)*'Base original'!S29/'Base original'!$V29</f>
        <v>2.8781747711736227</v>
      </c>
      <c r="S37" s="13">
        <f>('Base original'!T41/'Base original'!T29*100-100)*'Base original'!T29/'Base original'!$V29</f>
        <v>2.9664563006429079</v>
      </c>
      <c r="T37" s="13">
        <f>('Base original'!U41/'Base original'!U29*100-100)*'Base original'!U29/'Base original'!$V29</f>
        <v>3.0055102114490291</v>
      </c>
      <c r="U37" s="9">
        <f>('Base original'!V41/'Base original'!V29*100-100)*'Base original'!V29/'Base original'!$V29</f>
        <v>8.8510164409306924</v>
      </c>
      <c r="V37" s="13">
        <f>('Base original'!V41/'Base original'!V29*100-100)*'Base original'!V29/('Base original'!$AC29)</f>
        <v>1.8909914447413974</v>
      </c>
      <c r="W37" s="13">
        <f>('Base original'!W41/'Base original'!W29*100-100)*'Base original'!W29/('Base original'!$AC29)</f>
        <v>14.491446494283849</v>
      </c>
      <c r="X37" s="13">
        <f>('Base original'!X41/'Base original'!X29*100-100)*'Base original'!X29/('Base original'!$AC29)</f>
        <v>0.4144526726272621</v>
      </c>
      <c r="Y37" s="13">
        <f>('Base original'!Y41/'Base original'!Y29*100-100)*'Base original'!Y29/('Base original'!$AC29)</f>
        <v>2.3450827421234015</v>
      </c>
      <c r="Z37" s="13">
        <f>('Base original'!Z41/'Base original'!Z29*100-100)*'Base original'!Z29/('Base original'!$AC29)</f>
        <v>0.22495386984928673</v>
      </c>
      <c r="AA37" s="13">
        <f>-('Base original'!AA41/'Base original'!AA29*100-100)*'Base original'!AA29/('Base original'!$AC29)</f>
        <v>-2.611358008533057</v>
      </c>
      <c r="AB37" s="13">
        <f>-('Base original'!AB41/'Base original'!AB29*100-100)*'Base original'!AB29/('Base original'!$AC29)</f>
        <v>-1.4677509637958656E-2</v>
      </c>
      <c r="AC37" s="13">
        <f>(('Base original'!Y41-'Base original'!AA41)/('Base original'!Y29-'Base original'!AA29)*100-100)*(('Base original'!Y29-'Base original'!AA29)/'Base original'!AC29)</f>
        <v>-0.2662752664096551</v>
      </c>
      <c r="AD37" s="13">
        <f>(('Base original'!Z41-'Base original'!AB41)/('Base original'!Z29-'Base original'!AB29)*100-100)*(('Base original'!Z29-'Base original'!AB29)/'Base original'!AC29)</f>
        <v>0.21027636021132795</v>
      </c>
      <c r="AE37" s="9">
        <f>('Base original'!AC41/'Base original'!AC29*100-100)*'Base original'!AC29/('Base original'!$AC29)</f>
        <v>16.740657987147827</v>
      </c>
      <c r="AF37" s="13">
        <f>('Base original'!AC41/'Base original'!AC29*100-100)*'Base original'!AC29/('Base original'!$AN29)</f>
        <v>10.227216911949482</v>
      </c>
      <c r="AG37" s="13">
        <f>('Base original'!AD41/'Base original'!AD29*100-100)*'Base original'!AD29/('Base original'!$AN29)</f>
        <v>2.7211800304299958</v>
      </c>
      <c r="AH37" s="13">
        <f>('Base original'!AE41/'Base original'!AE29*100-100)*'Base original'!AE29/('Base original'!$AN29)</f>
        <v>1.1183936983409715</v>
      </c>
      <c r="AI37" s="13">
        <f>('Base original'!AF41/'Base original'!AF29*100-100)*'Base original'!AF29/('Base original'!$AN29)</f>
        <v>0.74956993644425907</v>
      </c>
      <c r="AJ37" s="13">
        <f>('Base original'!AG41/'Base original'!AG29*100-100)*'Base original'!AG29/('Base original'!$AN29)</f>
        <v>-0.13398792852149471</v>
      </c>
      <c r="AK37" s="13">
        <f>('Base original'!AH41/'Base original'!AH29*100-100)*'Base original'!AH29/('Base original'!$AN29)</f>
        <v>4.3705994160730718E-2</v>
      </c>
      <c r="AL37" s="13">
        <f>('Base original'!AI41/'Base original'!AI29*100-100)*'Base original'!AI29/('Base original'!$AN29)</f>
        <v>2.5240961240593398</v>
      </c>
      <c r="AM37" s="13">
        <f>('Base original'!AJ41/'Base original'!AJ29*100-100)*'Base original'!AJ29/('Base original'!$AN29)</f>
        <v>0.15644775498828056</v>
      </c>
      <c r="AN37" s="13">
        <f>('Base original'!AK41/'Base original'!AK29*100-100)*'Base original'!AK29/('Base original'!$AN29)</f>
        <v>-4.6204703398930028E-2</v>
      </c>
      <c r="AO37" s="13">
        <f>-('Base original'!AL41/'Base original'!AL29*100-100)*'Base original'!AL29/('Base original'!$AN29)</f>
        <v>-1.0012399309156872</v>
      </c>
      <c r="AP37" s="13">
        <f>-('Base original'!AM41/'Base original'!AM29*100-100)*'Base original'!AM29/('Base original'!$AN29)</f>
        <v>-4.1264398276547459E-2</v>
      </c>
      <c r="AQ37" s="13">
        <f>(('Base original'!AJ41-'Base original'!AL41)/('Base original'!AJ29-'Base original'!AL29)*100-100)*(('Base original'!AJ29-'Base original'!AL29)/'Base original'!AN29)</f>
        <v>-0.84479217592740719</v>
      </c>
      <c r="AR37" s="13">
        <f>(('Base original'!AK41-'Base original'!AM41)/('Base original'!AK29-'Base original'!AM29)*100-100)*(('Base original'!AK29-'Base original'!AM29)/'Base original'!AN29)</f>
        <v>-8.7469101675477307E-2</v>
      </c>
      <c r="AS37" s="9">
        <f>('Base original'!AN41/'Base original'!AN29*100-100)*'Base original'!AN29/('Base original'!$AN29)</f>
        <v>16.31791348926042</v>
      </c>
    </row>
    <row r="38" spans="1:45" x14ac:dyDescent="0.25">
      <c r="A38" s="20">
        <v>39661</v>
      </c>
      <c r="B38" s="13">
        <f>'Base original'!B42/'Base original'!B30*100-100</f>
        <v>20.734256172211005</v>
      </c>
      <c r="C38" s="13">
        <f>'Base original'!C42/'Base original'!C30*100-100</f>
        <v>11.167500211905775</v>
      </c>
      <c r="D38" s="13">
        <f>'Base original'!D42/'Base original'!D30*100-100</f>
        <v>24.760985488975962</v>
      </c>
      <c r="E38" s="13">
        <f>'Base original'!E42/'Base original'!E30*100-100</f>
        <v>25.127798665210932</v>
      </c>
      <c r="F38" s="9">
        <f>'Base original'!F42/'Base original'!F30*100-100</f>
        <v>20.771601713138523</v>
      </c>
      <c r="G38" s="9">
        <f>'Base original'!G42</f>
        <v>32.014571090938801</v>
      </c>
      <c r="H38" s="13"/>
      <c r="I38" s="13"/>
      <c r="J38" s="9"/>
      <c r="K38" s="9">
        <f>'Base original'!K42</f>
        <v>11.872771857100901</v>
      </c>
      <c r="L38" s="13"/>
      <c r="M38" s="9"/>
      <c r="N38" s="9">
        <f>'Base original'!N42</f>
        <v>4.6828430653168001</v>
      </c>
      <c r="O38" s="13"/>
      <c r="P38" s="9"/>
      <c r="Q38" s="11">
        <f>'Base original'!Q42</f>
        <v>4.82</v>
      </c>
      <c r="R38" s="13">
        <f>('Base original'!S42/'Base original'!S30*100-100)*'Base original'!S30/'Base original'!$V30</f>
        <v>2.8734466559593059</v>
      </c>
      <c r="S38" s="13">
        <f>('Base original'!T42/'Base original'!T30*100-100)*'Base original'!T30/'Base original'!$V30</f>
        <v>2.5304090906599326</v>
      </c>
      <c r="T38" s="13">
        <f>('Base original'!U42/'Base original'!U30*100-100)*'Base original'!U30/'Base original'!$V30</f>
        <v>4.9163236108294139</v>
      </c>
      <c r="U38" s="9">
        <f>('Base original'!V42/'Base original'!V30*100-100)*'Base original'!V30/'Base original'!$V30</f>
        <v>10.319083040525356</v>
      </c>
      <c r="V38" s="13">
        <f>('Base original'!V42/'Base original'!V30*100-100)*'Base original'!V30/('Base original'!$AC30)</f>
        <v>2.1969934625877401</v>
      </c>
      <c r="W38" s="13">
        <f>('Base original'!W42/'Base original'!W30*100-100)*'Base original'!W30/('Base original'!$AC30)</f>
        <v>14.154543230762638</v>
      </c>
      <c r="X38" s="13">
        <f>('Base original'!X42/'Base original'!X30*100-100)*'Base original'!X30/('Base original'!$AC30)</f>
        <v>0.45846847906664984</v>
      </c>
      <c r="Y38" s="13">
        <f>('Base original'!Y42/'Base original'!Y30*100-100)*'Base original'!Y30/('Base original'!$AC30)</f>
        <v>2.1215312595115519</v>
      </c>
      <c r="Z38" s="13">
        <f>('Base original'!Z42/'Base original'!Z30*100-100)*'Base original'!Z30/('Base original'!$AC30)</f>
        <v>0.23474277028679846</v>
      </c>
      <c r="AA38" s="13">
        <f>-('Base original'!AA42/'Base original'!AA30*100-100)*'Base original'!AA30/('Base original'!$AC30)</f>
        <v>-2.1291638423775949</v>
      </c>
      <c r="AB38" s="13">
        <f>-('Base original'!AB42/'Base original'!AB30*100-100)*'Base original'!AB30/('Base original'!$AC30)</f>
        <v>-1.0480213170803665E-2</v>
      </c>
      <c r="AC38" s="13">
        <f>(('Base original'!Y42-'Base original'!AA42)/('Base original'!Y30-'Base original'!AA30)*100-100)*(('Base original'!Y30-'Base original'!AA30)/'Base original'!AC30)</f>
        <v>-7.6325828660428847E-3</v>
      </c>
      <c r="AD38" s="13">
        <f>(('Base original'!Z42-'Base original'!AB42)/('Base original'!Z30-'Base original'!AB30)*100-100)*(('Base original'!Z30-'Base original'!AB30)/'Base original'!AC30)</f>
        <v>0.22426255711599494</v>
      </c>
      <c r="AE38" s="9">
        <f>('Base original'!AC42/'Base original'!AC30*100-100)*'Base original'!AC30/('Base original'!$AC30)</f>
        <v>17.026635146666976</v>
      </c>
      <c r="AF38" s="13">
        <f>('Base original'!AC42/'Base original'!AC30*100-100)*'Base original'!AC30/('Base original'!$AN30)</f>
        <v>10.360168627947235</v>
      </c>
      <c r="AG38" s="13">
        <f>('Base original'!AD42/'Base original'!AD30*100-100)*'Base original'!AD30/('Base original'!$AN30)</f>
        <v>2.9617544964446409</v>
      </c>
      <c r="AH38" s="13">
        <f>('Base original'!AE42/'Base original'!AE30*100-100)*'Base original'!AE30/('Base original'!$AN30)</f>
        <v>2.1496186016230778</v>
      </c>
      <c r="AI38" s="13">
        <f>('Base original'!AF42/'Base original'!AF30*100-100)*'Base original'!AF30/('Base original'!$AN30)</f>
        <v>0.94775462170981828</v>
      </c>
      <c r="AJ38" s="13">
        <f>('Base original'!AG42/'Base original'!AG30*100-100)*'Base original'!AG30/('Base original'!$AN30)</f>
        <v>-0.1975127903272558</v>
      </c>
      <c r="AK38" s="13">
        <f>('Base original'!AH42/'Base original'!AH30*100-100)*'Base original'!AH30/('Base original'!$AN30)</f>
        <v>5.4778660551680895E-2</v>
      </c>
      <c r="AL38" s="13">
        <f>('Base original'!AI42/'Base original'!AI30*100-100)*'Base original'!AI30/('Base original'!$AN30)</f>
        <v>2.7877040725242765</v>
      </c>
      <c r="AM38" s="13">
        <f>('Base original'!AJ42/'Base original'!AJ30*100-100)*'Base original'!AJ30/('Base original'!$AN30)</f>
        <v>-0.11819238089475885</v>
      </c>
      <c r="AN38" s="13">
        <f>('Base original'!AK42/'Base original'!AK30*100-100)*'Base original'!AK30/('Base original'!$AN30)</f>
        <v>-7.4789843522206786E-2</v>
      </c>
      <c r="AO38" s="13">
        <f>-('Base original'!AL42/'Base original'!AL30*100-100)*'Base original'!AL30/('Base original'!$AN30)</f>
        <v>-1.1381662115507274</v>
      </c>
      <c r="AP38" s="13">
        <f>-('Base original'!AM42/'Base original'!AM30*100-100)*'Base original'!AM30/('Base original'!$AN30)</f>
        <v>-4.6768506403081396E-2</v>
      </c>
      <c r="AQ38" s="13">
        <f>(('Base original'!AJ42-'Base original'!AL42)/('Base original'!AJ30-'Base original'!AL30)*100-100)*(('Base original'!AJ30-'Base original'!AL30)/'Base original'!AN30)</f>
        <v>-1.2563585924454861</v>
      </c>
      <c r="AR38" s="13">
        <f>(('Base original'!AK42-'Base original'!AM42)/('Base original'!AK30-'Base original'!AM30)*100-100)*(('Base original'!AK30-'Base original'!AM30)/'Base original'!AN30)</f>
        <v>-0.12155834992528823</v>
      </c>
      <c r="AS38" s="9">
        <f>('Base original'!AN42/'Base original'!AN30*100-100)*'Base original'!AN30/('Base original'!$AN30)</f>
        <v>17.686207324092962</v>
      </c>
    </row>
    <row r="39" spans="1:45" x14ac:dyDescent="0.25">
      <c r="A39" s="20">
        <v>39692</v>
      </c>
      <c r="B39" s="13">
        <f>'Base original'!B43/'Base original'!B31*100-100</f>
        <v>20.23680606588465</v>
      </c>
      <c r="C39" s="13">
        <f>'Base original'!C43/'Base original'!C31*100-100</f>
        <v>10.44001468610152</v>
      </c>
      <c r="D39" s="13">
        <f>'Base original'!D43/'Base original'!D31*100-100</f>
        <v>23.746253447441518</v>
      </c>
      <c r="E39" s="13">
        <f>'Base original'!E43/'Base original'!E31*100-100</f>
        <v>36.869184904918569</v>
      </c>
      <c r="F39" s="9">
        <f>'Base original'!F43/'Base original'!F31*100-100</f>
        <v>21.229827816531468</v>
      </c>
      <c r="G39" s="9">
        <f>'Base original'!G43</f>
        <v>34.024364909569798</v>
      </c>
      <c r="H39" s="13"/>
      <c r="I39" s="13"/>
      <c r="J39" s="9"/>
      <c r="K39" s="9">
        <f>'Base original'!K43</f>
        <v>12.804720313383299</v>
      </c>
      <c r="L39" s="13"/>
      <c r="M39" s="9"/>
      <c r="N39" s="9">
        <f>'Base original'!N43</f>
        <v>5.1263856274647104</v>
      </c>
      <c r="O39" s="13"/>
      <c r="P39" s="9"/>
      <c r="Q39" s="11">
        <f>'Base original'!Q43</f>
        <v>4.8</v>
      </c>
      <c r="R39" s="13">
        <f>('Base original'!S43/'Base original'!S31*100-100)*'Base original'!S31/'Base original'!$V31</f>
        <v>2.7175472568395662</v>
      </c>
      <c r="S39" s="13">
        <f>('Base original'!T43/'Base original'!T31*100-100)*'Base original'!T31/'Base original'!$V31</f>
        <v>3.2947470672383097</v>
      </c>
      <c r="T39" s="13">
        <f>('Base original'!U43/'Base original'!U31*100-100)*'Base original'!U31/'Base original'!$V31</f>
        <v>2.3207024599276003</v>
      </c>
      <c r="U39" s="9">
        <f>('Base original'!V43/'Base original'!V31*100-100)*'Base original'!V31/'Base original'!$V31</f>
        <v>8.3331030627406051</v>
      </c>
      <c r="V39" s="13">
        <f>('Base original'!V43/'Base original'!V31*100-100)*'Base original'!V31/('Base original'!$AC31)</f>
        <v>1.8130191087515528</v>
      </c>
      <c r="W39" s="13">
        <f>('Base original'!W43/'Base original'!W31*100-100)*'Base original'!W31/('Base original'!$AC31)</f>
        <v>14.218377143491383</v>
      </c>
      <c r="X39" s="13">
        <f>('Base original'!X43/'Base original'!X31*100-100)*'Base original'!X31/('Base original'!$AC31)</f>
        <v>0.47549899184224564</v>
      </c>
      <c r="Y39" s="13">
        <f>('Base original'!Y43/'Base original'!Y31*100-100)*'Base original'!Y31/('Base original'!$AC31)</f>
        <v>1.0835614791246602</v>
      </c>
      <c r="Z39" s="13">
        <f>('Base original'!Z43/'Base original'!Z31*100-100)*'Base original'!Z31/('Base original'!$AC31)</f>
        <v>0.22854658798719926</v>
      </c>
      <c r="AA39" s="13">
        <f>-('Base original'!AA43/'Base original'!AA31*100-100)*'Base original'!AA31/('Base original'!$AC31)</f>
        <v>-0.30154553358367642</v>
      </c>
      <c r="AB39" s="13">
        <f>-('Base original'!AB43/'Base original'!AB31*100-100)*'Base original'!AB31/('Base original'!$AC31)</f>
        <v>-6.4975304759614556E-3</v>
      </c>
      <c r="AC39" s="13">
        <f>(('Base original'!Y43-'Base original'!AA43)/('Base original'!Y31-'Base original'!AA31)*100-100)*(('Base original'!Y31-'Base original'!AA31)/'Base original'!AC31)</f>
        <v>0.78201594554098275</v>
      </c>
      <c r="AD39" s="13">
        <f>(('Base original'!Z43-'Base original'!AB43)/('Base original'!Z31-'Base original'!AB31)*100-100)*(('Base original'!Z31-'Base original'!AB31)/'Base original'!AC31)</f>
        <v>0.22204905751123785</v>
      </c>
      <c r="AE39" s="9">
        <f>('Base original'!AC43/'Base original'!AC31*100-100)*'Base original'!AC31/('Base original'!$AC31)</f>
        <v>17.51096024713739</v>
      </c>
      <c r="AF39" s="13">
        <f>('Base original'!AC43/'Base original'!AC31*100-100)*'Base original'!AC31/('Base original'!$AN31)</f>
        <v>10.657975530706807</v>
      </c>
      <c r="AG39" s="13">
        <f>('Base original'!AD43/'Base original'!AD31*100-100)*'Base original'!AD31/('Base original'!$AN31)</f>
        <v>3.1710608591091063</v>
      </c>
      <c r="AH39" s="13">
        <f>('Base original'!AE43/'Base original'!AE31*100-100)*'Base original'!AE31/('Base original'!$AN31)</f>
        <v>3.2097071034076956</v>
      </c>
      <c r="AI39" s="13">
        <f>('Base original'!AF43/'Base original'!AF31*100-100)*'Base original'!AF31/('Base original'!$AN31)</f>
        <v>1.1105236143892945</v>
      </c>
      <c r="AJ39" s="13">
        <f>('Base original'!AG43/'Base original'!AG31*100-100)*'Base original'!AG31/('Base original'!$AN31)</f>
        <v>-0.34411482860334347</v>
      </c>
      <c r="AK39" s="13">
        <f>('Base original'!AH43/'Base original'!AH31*100-100)*'Base original'!AH31/('Base original'!$AN31)</f>
        <v>8.4540418609475532E-2</v>
      </c>
      <c r="AL39" s="13">
        <f>('Base original'!AI43/'Base original'!AI31*100-100)*'Base original'!AI31/('Base original'!$AN31)</f>
        <v>3.0425965772600492</v>
      </c>
      <c r="AM39" s="13">
        <f>('Base original'!AJ43/'Base original'!AJ31*100-100)*'Base original'!AJ31/('Base original'!$AN31)</f>
        <v>-0.64583982187261879</v>
      </c>
      <c r="AN39" s="13">
        <f>('Base original'!AK43/'Base original'!AK31*100-100)*'Base original'!AK31/('Base original'!$AN31)</f>
        <v>-0.13989208606262465</v>
      </c>
      <c r="AO39" s="13">
        <f>-('Base original'!AL43/'Base original'!AL31*100-100)*'Base original'!AL31/('Base original'!$AN31)</f>
        <v>-0.78647781141223816</v>
      </c>
      <c r="AP39" s="13">
        <f>-('Base original'!AM43/'Base original'!AM31*100-100)*'Base original'!AM31/('Base original'!$AN31)</f>
        <v>-6.4654350439808647E-2</v>
      </c>
      <c r="AQ39" s="13">
        <f>(('Base original'!AJ43-'Base original'!AL43)/('Base original'!AJ31-'Base original'!AL31)*100-100)*(('Base original'!AJ31-'Base original'!AL31)/'Base original'!AN31)</f>
        <v>-1.4323176332848582</v>
      </c>
      <c r="AR39" s="13">
        <f>(('Base original'!AK43-'Base original'!AM43)/('Base original'!AK31-'Base original'!AM31)*100-100)*(('Base original'!AK31-'Base original'!AM31)/'Base original'!AN31)</f>
        <v>-0.20454643650243329</v>
      </c>
      <c r="AS39" s="9">
        <f>('Base original'!AN43/'Base original'!AN31*100-100)*'Base original'!AN31/('Base original'!$AN31)</f>
        <v>19.295298542237191</v>
      </c>
    </row>
    <row r="40" spans="1:45" x14ac:dyDescent="0.25">
      <c r="A40" s="20">
        <v>39722</v>
      </c>
      <c r="B40" s="13">
        <f>'Base original'!B44/'Base original'!B32*100-100</f>
        <v>22.170368028786982</v>
      </c>
      <c r="C40" s="13">
        <f>'Base original'!C44/'Base original'!C32*100-100</f>
        <v>9.1482328450985619</v>
      </c>
      <c r="D40" s="13">
        <f>'Base original'!D44/'Base original'!D32*100-100</f>
        <v>23.135581434273121</v>
      </c>
      <c r="E40" s="13">
        <f>'Base original'!E44/'Base original'!E32*100-100</f>
        <v>61.59700315725425</v>
      </c>
      <c r="F40" s="9">
        <f>'Base original'!F44/'Base original'!F32*100-100</f>
        <v>24.147095820818549</v>
      </c>
      <c r="G40" s="9">
        <f>'Base original'!G44</f>
        <v>35.760897802525299</v>
      </c>
      <c r="H40" s="13"/>
      <c r="I40" s="13"/>
      <c r="J40" s="9"/>
      <c r="K40" s="9">
        <f>'Base original'!K44</f>
        <v>15.1485057621497</v>
      </c>
      <c r="L40" s="13"/>
      <c r="M40" s="9"/>
      <c r="N40" s="9">
        <f>'Base original'!N44</f>
        <v>8.0271257425205302</v>
      </c>
      <c r="O40" s="13"/>
      <c r="P40" s="9"/>
      <c r="Q40" s="11">
        <f>'Base original'!Q44</f>
        <v>5.34</v>
      </c>
      <c r="R40" s="13">
        <f>('Base original'!S44/'Base original'!S32*100-100)*'Base original'!S32/'Base original'!$V32</f>
        <v>3.1226573269835662</v>
      </c>
      <c r="S40" s="13">
        <f>('Base original'!T44/'Base original'!T32*100-100)*'Base original'!T32/'Base original'!$V32</f>
        <v>5.6660453993030018</v>
      </c>
      <c r="T40" s="13">
        <f>('Base original'!U44/'Base original'!U32*100-100)*'Base original'!U32/'Base original'!$V32</f>
        <v>4.547002520974579</v>
      </c>
      <c r="U40" s="9">
        <f>('Base original'!V44/'Base original'!V32*100-100)*'Base original'!V32/'Base original'!$V32</f>
        <v>13.335052426914046</v>
      </c>
      <c r="V40" s="13">
        <f>('Base original'!V44/'Base original'!V32*100-100)*'Base original'!V32/('Base original'!$AC32)</f>
        <v>2.8008750834988079</v>
      </c>
      <c r="W40" s="13">
        <f>('Base original'!W44/'Base original'!W32*100-100)*'Base original'!W32/('Base original'!$AC32)</f>
        <v>15.878907932723783</v>
      </c>
      <c r="X40" s="13">
        <f>('Base original'!X44/'Base original'!X32*100-100)*'Base original'!X32/('Base original'!$AC32)</f>
        <v>0.47033567034773577</v>
      </c>
      <c r="Y40" s="13">
        <f>('Base original'!Y44/'Base original'!Y32*100-100)*'Base original'!Y32/('Base original'!$AC32)</f>
        <v>1.2046224117083675</v>
      </c>
      <c r="Z40" s="13">
        <f>('Base original'!Z44/'Base original'!Z32*100-100)*'Base original'!Z32/('Base original'!$AC32)</f>
        <v>0.20926406556407473</v>
      </c>
      <c r="AA40" s="13">
        <f>-('Base original'!AA44/'Base original'!AA32*100-100)*'Base original'!AA32/('Base original'!$AC32)</f>
        <v>-0.11698402878917825</v>
      </c>
      <c r="AB40" s="13">
        <f>-('Base original'!AB44/'Base original'!AB32*100-100)*'Base original'!AB32/('Base original'!$AC32)</f>
        <v>-2.376702284445109E-3</v>
      </c>
      <c r="AC40" s="13">
        <f>(('Base original'!Y44-'Base original'!AA44)/('Base original'!Y32-'Base original'!AA32)*100-100)*(('Base original'!Y32-'Base original'!AA32)/'Base original'!AC32)</f>
        <v>1.0876383829191876</v>
      </c>
      <c r="AD40" s="13">
        <f>(('Base original'!Z44-'Base original'!AB44)/('Base original'!Z32-'Base original'!AB32)*100-100)*(('Base original'!Z32-'Base original'!AB32)/'Base original'!AC32)</f>
        <v>0.20688736327962967</v>
      </c>
      <c r="AE40" s="9">
        <f>('Base original'!AC44/'Base original'!AC32*100-100)*'Base original'!AC32/('Base original'!$AC32)</f>
        <v>20.444644432769138</v>
      </c>
      <c r="AF40" s="13">
        <f>('Base original'!AC44/'Base original'!AC32*100-100)*'Base original'!AC32/('Base original'!$AN32)</f>
        <v>12.441320103667115</v>
      </c>
      <c r="AG40" s="13">
        <f>('Base original'!AD44/'Base original'!AD32*100-100)*'Base original'!AD32/('Base original'!$AN32)</f>
        <v>3.4223055643477678</v>
      </c>
      <c r="AH40" s="13">
        <f>('Base original'!AE44/'Base original'!AE32*100-100)*'Base original'!AE32/('Base original'!$AN32)</f>
        <v>3.1227244938885024</v>
      </c>
      <c r="AI40" s="13">
        <f>('Base original'!AF44/'Base original'!AF32*100-100)*'Base original'!AF32/('Base original'!$AN32)</f>
        <v>1.3256830898987972</v>
      </c>
      <c r="AJ40" s="13">
        <f>('Base original'!AG44/'Base original'!AG32*100-100)*'Base original'!AG32/('Base original'!$AN32)</f>
        <v>-0.29394880170353255</v>
      </c>
      <c r="AK40" s="13">
        <f>('Base original'!AH44/'Base original'!AH32*100-100)*'Base original'!AH32/('Base original'!$AN32)</f>
        <v>9.9614669376089302E-2</v>
      </c>
      <c r="AL40" s="13">
        <f>('Base original'!AI44/'Base original'!AI32*100-100)*'Base original'!AI32/('Base original'!$AN32)</f>
        <v>3.0136531757373533</v>
      </c>
      <c r="AM40" s="13">
        <f>('Base original'!AJ44/'Base original'!AJ32*100-100)*'Base original'!AJ32/('Base original'!$AN32)</f>
        <v>-1.8896609346395379</v>
      </c>
      <c r="AN40" s="13">
        <f>('Base original'!AK44/'Base original'!AK32*100-100)*'Base original'!AK32/('Base original'!$AN32)</f>
        <v>-0.286453016865655</v>
      </c>
      <c r="AO40" s="13">
        <f>-('Base original'!AL44/'Base original'!AL32*100-100)*'Base original'!AL32/('Base original'!$AN32)</f>
        <v>-0.23374610678114058</v>
      </c>
      <c r="AP40" s="13">
        <f>-('Base original'!AM44/'Base original'!AM32*100-100)*'Base original'!AM32/('Base original'!$AN32)</f>
        <v>-5.2985046813192854E-2</v>
      </c>
      <c r="AQ40" s="13">
        <f>(('Base original'!AJ44-'Base original'!AL44)/('Base original'!AJ32-'Base original'!AL32)*100-100)*(('Base original'!AJ32-'Base original'!AL32)/'Base original'!AN32)</f>
        <v>-2.1234070414206783</v>
      </c>
      <c r="AR40" s="13">
        <f>(('Base original'!AK44-'Base original'!AM44)/('Base original'!AK32-'Base original'!AM32)*100-100)*(('Base original'!AK32-'Base original'!AM32)/'Base original'!AN32)</f>
        <v>-0.33943806367884782</v>
      </c>
      <c r="AS40" s="9">
        <f>('Base original'!AN44/'Base original'!AN32*100-100)*'Base original'!AN32/('Base original'!$AN32)</f>
        <v>20.668368121748244</v>
      </c>
    </row>
    <row r="41" spans="1:45" x14ac:dyDescent="0.25">
      <c r="A41" s="20">
        <v>39753</v>
      </c>
      <c r="B41" s="13">
        <f>'Base original'!B45/'Base original'!B33*100-100</f>
        <v>19.537224889747606</v>
      </c>
      <c r="C41" s="13">
        <f>'Base original'!C45/'Base original'!C33*100-100</f>
        <v>8.0771603229327269</v>
      </c>
      <c r="D41" s="13">
        <f>'Base original'!D45/'Base original'!D33*100-100</f>
        <v>22.722753146790396</v>
      </c>
      <c r="E41" s="13">
        <f>'Base original'!E45/'Base original'!E33*100-100</f>
        <v>51.40255611334689</v>
      </c>
      <c r="F41" s="9">
        <f>'Base original'!F45/'Base original'!F33*100-100</f>
        <v>21.62517544784464</v>
      </c>
      <c r="G41" s="9">
        <f>'Base original'!G45</f>
        <v>36.071842036112699</v>
      </c>
      <c r="H41" s="13"/>
      <c r="I41" s="13"/>
      <c r="J41" s="9"/>
      <c r="K41" s="9">
        <f>'Base original'!K45</f>
        <v>15.128786233759699</v>
      </c>
      <c r="L41" s="13"/>
      <c r="M41" s="9"/>
      <c r="N41" s="9">
        <f>'Base original'!N45</f>
        <v>5.9275972440875204</v>
      </c>
      <c r="O41" s="13"/>
      <c r="P41" s="9"/>
      <c r="Q41" s="11">
        <f>'Base original'!Q45</f>
        <v>5.69</v>
      </c>
      <c r="R41" s="13">
        <f>('Base original'!S45/'Base original'!S33*100-100)*'Base original'!S33/'Base original'!$V33</f>
        <v>3.0290808479336606</v>
      </c>
      <c r="S41" s="13">
        <f>('Base original'!T45/'Base original'!T33*100-100)*'Base original'!T33/'Base original'!$V33</f>
        <v>5.5453390397218145</v>
      </c>
      <c r="T41" s="13">
        <f>('Base original'!U45/'Base original'!U33*100-100)*'Base original'!U33/'Base original'!$V33</f>
        <v>-1.1321176608265318</v>
      </c>
      <c r="U41" s="9">
        <f>('Base original'!V45/'Base original'!V33*100-100)*'Base original'!V33/'Base original'!$V33</f>
        <v>7.4419887655476629</v>
      </c>
      <c r="V41" s="13">
        <f>('Base original'!V45/'Base original'!V33*100-100)*'Base original'!V33/('Base original'!$AC33)</f>
        <v>1.5795319064380573</v>
      </c>
      <c r="W41" s="13">
        <f>('Base original'!W45/'Base original'!W33*100-100)*'Base original'!W33/('Base original'!$AC33)</f>
        <v>15.533919219087103</v>
      </c>
      <c r="X41" s="13">
        <f>('Base original'!X45/'Base original'!X33*100-100)*'Base original'!X33/('Base original'!$AC33)</f>
        <v>0.46201263909390189</v>
      </c>
      <c r="Y41" s="13">
        <f>('Base original'!Y45/'Base original'!Y33*100-100)*'Base original'!Y33/('Base original'!$AC33)</f>
        <v>-0.22496309753605184</v>
      </c>
      <c r="Z41" s="13">
        <f>('Base original'!Z45/'Base original'!Z33*100-100)*'Base original'!Z33/('Base original'!$AC33)</f>
        <v>0.22287846315430909</v>
      </c>
      <c r="AA41" s="13">
        <f>-('Base original'!AA45/'Base original'!AA33*100-100)*'Base original'!AA33/('Base original'!$AC33)</f>
        <v>1.087469484500964</v>
      </c>
      <c r="AB41" s="13">
        <f>-('Base original'!AB45/'Base original'!AB33*100-100)*'Base original'!AB33/('Base original'!$AC33)</f>
        <v>-5.89907176109912E-3</v>
      </c>
      <c r="AC41" s="13">
        <f>(('Base original'!Y45-'Base original'!AA45)/('Base original'!Y33-'Base original'!AA33)*100-100)*(('Base original'!Y33-'Base original'!AA33)/'Base original'!AC33)</f>
        <v>0.86250638696491233</v>
      </c>
      <c r="AD41" s="13">
        <f>(('Base original'!Z45-'Base original'!AB45)/('Base original'!Z33-'Base original'!AB33)*100-100)*(('Base original'!Z33-'Base original'!AB33)/'Base original'!AC33)</f>
        <v>0.21697939139320996</v>
      </c>
      <c r="AE41" s="9">
        <f>('Base original'!AC45/'Base original'!AC33*100-100)*'Base original'!AC33/('Base original'!$AC33)</f>
        <v>18.654949542977178</v>
      </c>
      <c r="AF41" s="13">
        <f>('Base original'!AC45/'Base original'!AC33*100-100)*'Base original'!AC33/('Base original'!$AN33)</f>
        <v>11.450668062041546</v>
      </c>
      <c r="AG41" s="13">
        <f>('Base original'!AD45/'Base original'!AD33*100-100)*'Base original'!AD33/('Base original'!$AN33)</f>
        <v>3.6920170962462913</v>
      </c>
      <c r="AH41" s="13">
        <f>('Base original'!AE45/'Base original'!AE33*100-100)*'Base original'!AE33/('Base original'!$AN33)</f>
        <v>2.7635065545684054</v>
      </c>
      <c r="AI41" s="13">
        <f>('Base original'!AF45/'Base original'!AF33*100-100)*'Base original'!AF33/('Base original'!$AN33)</f>
        <v>1.4452148832848226</v>
      </c>
      <c r="AJ41" s="13">
        <f>('Base original'!AG45/'Base original'!AG33*100-100)*'Base original'!AG33/('Base original'!$AN33)</f>
        <v>-0.3029195878017592</v>
      </c>
      <c r="AK41" s="13">
        <f>('Base original'!AH45/'Base original'!AH33*100-100)*'Base original'!AH33/('Base original'!$AN33)</f>
        <v>0.11062901586594594</v>
      </c>
      <c r="AL41" s="13">
        <f>('Base original'!AI45/'Base original'!AI33*100-100)*'Base original'!AI33/('Base original'!$AN33)</f>
        <v>2.9033752807924231</v>
      </c>
      <c r="AM41" s="13">
        <f>('Base original'!AJ45/'Base original'!AJ33*100-100)*'Base original'!AJ33/('Base original'!$AN33)</f>
        <v>-2.6795853188339929</v>
      </c>
      <c r="AN41" s="13">
        <f>('Base original'!AK45/'Base original'!AK33*100-100)*'Base original'!AK33/('Base original'!$AN33)</f>
        <v>-0.35105348716216078</v>
      </c>
      <c r="AO41" s="13">
        <f>-('Base original'!AL45/'Base original'!AL33*100-100)*'Base original'!AL33/('Base original'!$AN33)</f>
        <v>3.4439696092143195E-3</v>
      </c>
      <c r="AP41" s="13">
        <f>-('Base original'!AM45/'Base original'!AM33*100-100)*'Base original'!AM33/('Base original'!$AN33)</f>
        <v>-1.7560161248562845E-2</v>
      </c>
      <c r="AQ41" s="13">
        <f>(('Base original'!AJ45-'Base original'!AL45)/('Base original'!AJ33-'Base original'!AL33)*100-100)*(('Base original'!AJ33-'Base original'!AL33)/'Base original'!AN33)</f>
        <v>-2.6761413492247788</v>
      </c>
      <c r="AR41" s="13">
        <f>(('Base original'!AK45-'Base original'!AM45)/('Base original'!AK33-'Base original'!AM33)*100-100)*(('Base original'!AK33-'Base original'!AM33)/'Base original'!AN33)</f>
        <v>-0.36861364841072369</v>
      </c>
      <c r="AS41" s="9">
        <f>('Base original'!AN45/'Base original'!AN33*100-100)*'Base original'!AN33/('Base original'!$AN33)</f>
        <v>19.017736307362171</v>
      </c>
    </row>
    <row r="42" spans="1:45" x14ac:dyDescent="0.25">
      <c r="A42" s="20">
        <v>39783</v>
      </c>
      <c r="B42" s="13">
        <f>'Base original'!B46/'Base original'!B34*100-100</f>
        <v>15.253573325265492</v>
      </c>
      <c r="C42" s="13">
        <f>'Base original'!C46/'Base original'!C34*100-100</f>
        <v>6.7645485344274334</v>
      </c>
      <c r="D42" s="13">
        <f>'Base original'!D46/'Base original'!D34*100-100</f>
        <v>21.169572403209756</v>
      </c>
      <c r="E42" s="13">
        <f>'Base original'!E46/'Base original'!E34*100-100</f>
        <v>44.878598765652583</v>
      </c>
      <c r="F42" s="9">
        <f>'Base original'!F46/'Base original'!F34*100-100</f>
        <v>17.986616265955831</v>
      </c>
      <c r="G42" s="9">
        <f>'Base original'!G46</f>
        <v>36.851581681413002</v>
      </c>
      <c r="H42" s="13"/>
      <c r="I42" s="13"/>
      <c r="J42" s="9"/>
      <c r="K42" s="9">
        <f>'Base original'!K46</f>
        <v>14.910910610780199</v>
      </c>
      <c r="L42" s="13"/>
      <c r="M42" s="9"/>
      <c r="N42" s="9">
        <f>'Base original'!N46</f>
        <v>5.8315002485440504</v>
      </c>
      <c r="O42" s="13"/>
      <c r="P42" s="9"/>
      <c r="Q42" s="11">
        <f>'Base original'!Q46</f>
        <v>5.77</v>
      </c>
      <c r="R42" s="13">
        <f>('Base original'!S46/'Base original'!S34*100-100)*'Base original'!S34/'Base original'!$V34</f>
        <v>2.7098157522724957</v>
      </c>
      <c r="S42" s="13">
        <f>('Base original'!T46/'Base original'!T34*100-100)*'Base original'!T34/'Base original'!$V34</f>
        <v>2.0157277903698398</v>
      </c>
      <c r="T42" s="13">
        <f>('Base original'!U46/'Base original'!U34*100-100)*'Base original'!U34/'Base original'!$V34</f>
        <v>1.9679481610765817</v>
      </c>
      <c r="U42" s="9">
        <f>('Base original'!V46/'Base original'!V34*100-100)*'Base original'!V34/'Base original'!$V34</f>
        <v>6.692701957780173</v>
      </c>
      <c r="V42" s="13">
        <f>('Base original'!V46/'Base original'!V34*100-100)*'Base original'!V34/('Base original'!$AC34)</f>
        <v>1.4728120878516882</v>
      </c>
      <c r="W42" s="13">
        <f>('Base original'!W46/'Base original'!W34*100-100)*'Base original'!W34/('Base original'!$AC34)</f>
        <v>15.637016862520975</v>
      </c>
      <c r="X42" s="13">
        <f>('Base original'!X46/'Base original'!X34*100-100)*'Base original'!X34/('Base original'!$AC34)</f>
        <v>0.44982074297977837</v>
      </c>
      <c r="Y42" s="13">
        <f>('Base original'!Y46/'Base original'!Y34*100-100)*'Base original'!Y34/('Base original'!$AC34)</f>
        <v>0.72828120291964005</v>
      </c>
      <c r="Z42" s="13">
        <f>('Base original'!Z46/'Base original'!Z34*100-100)*'Base original'!Z34/('Base original'!$AC34)</f>
        <v>0.26331871079193975</v>
      </c>
      <c r="AA42" s="13">
        <f>-('Base original'!AA46/'Base original'!AA34*100-100)*'Base original'!AA34/('Base original'!$AC34)</f>
        <v>7.0647013241103312E-2</v>
      </c>
      <c r="AB42" s="13">
        <f>-('Base original'!AB46/'Base original'!AB34*100-100)*'Base original'!AB34/('Base original'!$AC34)</f>
        <v>-1.2252434030744483E-2</v>
      </c>
      <c r="AC42" s="13">
        <f>(('Base original'!Y46-'Base original'!AA46)/('Base original'!Y34-'Base original'!AA34)*100-100)*(('Base original'!Y34-'Base original'!AA34)/'Base original'!AC34)</f>
        <v>0.79892821616074383</v>
      </c>
      <c r="AD42" s="13">
        <f>(('Base original'!Z46-'Base original'!AB46)/('Base original'!Z34-'Base original'!AB34)*100-100)*(('Base original'!Z34-'Base original'!AB34)/'Base original'!AC34)</f>
        <v>0.2510662767611952</v>
      </c>
      <c r="AE42" s="9">
        <f>('Base original'!AC46/'Base original'!AC34*100-100)*'Base original'!AC34/('Base original'!$AC34)</f>
        <v>18.60964418627438</v>
      </c>
      <c r="AF42" s="13">
        <f>('Base original'!AC46/'Base original'!AC34*100-100)*'Base original'!AC34/('Base original'!$AN34)</f>
        <v>11.561912968036319</v>
      </c>
      <c r="AG42" s="13">
        <f>('Base original'!AD46/'Base original'!AD34*100-100)*'Base original'!AD34/('Base original'!$AN34)</f>
        <v>3.4060979655542223</v>
      </c>
      <c r="AH42" s="13">
        <f>('Base original'!AE46/'Base original'!AE34*100-100)*'Base original'!AE34/('Base original'!$AN34)</f>
        <v>3.033974194415674</v>
      </c>
      <c r="AI42" s="13">
        <f>('Base original'!AF46/'Base original'!AF34*100-100)*'Base original'!AF34/('Base original'!$AN34)</f>
        <v>1.3606926838828068</v>
      </c>
      <c r="AJ42" s="13">
        <f>('Base original'!AG46/'Base original'!AG34*100-100)*'Base original'!AG34/('Base original'!$AN34)</f>
        <v>-0.4338722116361326</v>
      </c>
      <c r="AK42" s="13">
        <f>('Base original'!AH46/'Base original'!AH34*100-100)*'Base original'!AH34/('Base original'!$AN34)</f>
        <v>0.15368950643627946</v>
      </c>
      <c r="AL42" s="13">
        <f>('Base original'!AI46/'Base original'!AI34*100-100)*'Base original'!AI34/('Base original'!$AN34)</f>
        <v>2.9792171620443746</v>
      </c>
      <c r="AM42" s="13">
        <f>('Base original'!AJ46/'Base original'!AJ34*100-100)*'Base original'!AJ34/('Base original'!$AN34)</f>
        <v>-2.7033939642282849</v>
      </c>
      <c r="AN42" s="13">
        <f>('Base original'!AK46/'Base original'!AK34*100-100)*'Base original'!AK34/('Base original'!$AN34)</f>
        <v>-0.33290170161156007</v>
      </c>
      <c r="AO42" s="13">
        <f>-('Base original'!AL46/'Base original'!AL34*100-100)*'Base original'!AL34/('Base original'!$AN34)</f>
        <v>8.7001190698889522E-2</v>
      </c>
      <c r="AP42" s="13">
        <f>-('Base original'!AM46/'Base original'!AM34*100-100)*'Base original'!AM34/('Base original'!$AN34)</f>
        <v>-2.9693239146380643E-4</v>
      </c>
      <c r="AQ42" s="13">
        <f>(('Base original'!AJ46-'Base original'!AL46)/('Base original'!AJ34-'Base original'!AL34)*100-100)*(('Base original'!AJ34-'Base original'!AL34)/'Base original'!AN34)</f>
        <v>-2.6163927735293955</v>
      </c>
      <c r="AR42" s="13">
        <f>(('Base original'!AK46-'Base original'!AM46)/('Base original'!AK34-'Base original'!AM34)*100-100)*(('Base original'!AK34-'Base original'!AM34)/'Base original'!AN34)</f>
        <v>-0.33319863400302374</v>
      </c>
      <c r="AS42" s="9">
        <f>('Base original'!AN46/'Base original'!AN34*100-100)*'Base original'!AN34/('Base original'!$AN34)</f>
        <v>19.112134358128003</v>
      </c>
    </row>
    <row r="43" spans="1:45" x14ac:dyDescent="0.25">
      <c r="A43" s="21">
        <v>39814</v>
      </c>
      <c r="B43" s="13">
        <f>'Base original'!B47/'Base original'!B35*100-100</f>
        <v>13.926050673060146</v>
      </c>
      <c r="C43" s="13">
        <f>'Base original'!C47/'Base original'!C35*100-100</f>
        <v>5.3804837092024513</v>
      </c>
      <c r="D43" s="13">
        <f>'Base original'!D47/'Base original'!D35*100-100</f>
        <v>18.634299654171627</v>
      </c>
      <c r="E43" s="13">
        <f>'Base original'!E47/'Base original'!E35*100-100</f>
        <v>46.958229600124781</v>
      </c>
      <c r="F43" s="9">
        <f>'Base original'!F47/'Base original'!F35*100-100</f>
        <v>16.538155933640894</v>
      </c>
      <c r="G43" s="9">
        <f>'Base original'!G47</f>
        <v>36.334171451960003</v>
      </c>
      <c r="H43" s="13"/>
      <c r="I43" s="13"/>
      <c r="J43" s="9"/>
      <c r="K43" s="9">
        <f>'Base original'!K47</f>
        <v>13.5112458646691</v>
      </c>
      <c r="L43" s="13"/>
      <c r="M43" s="9"/>
      <c r="N43" s="9">
        <f>'Base original'!N47</f>
        <v>5.3235662820483602</v>
      </c>
      <c r="O43" s="13"/>
      <c r="P43" s="9"/>
      <c r="Q43" s="11">
        <f>'Base original'!Q47</f>
        <v>5.92</v>
      </c>
      <c r="R43" s="13">
        <f>('Base original'!S47/'Base original'!S35*100-100)*'Base original'!S35/'Base original'!$V35</f>
        <v>2.4970599764798118</v>
      </c>
      <c r="S43" s="13">
        <f>('Base original'!T47/'Base original'!T35*100-100)*'Base original'!T35/'Base original'!$V35</f>
        <v>1.2887103096824806</v>
      </c>
      <c r="T43" s="13">
        <f>('Base original'!U47/'Base original'!U35*100-100)*'Base original'!U35/'Base original'!$V35</f>
        <v>1.5915327322618571</v>
      </c>
      <c r="U43" s="9">
        <f>('Base original'!V47/'Base original'!V35*100-100)*'Base original'!V35/'Base original'!$V35</f>
        <v>5.3782830262641994</v>
      </c>
      <c r="V43" s="13">
        <f>('Base original'!V47/'Base original'!V35*100-100)*'Base original'!V35/('Base original'!$AC35)</f>
        <v>1.1485424519121075</v>
      </c>
      <c r="W43" s="13">
        <f>('Base original'!W47/'Base original'!W35*100-100)*'Base original'!W35/('Base original'!$AC35)</f>
        <v>11.749957620290353</v>
      </c>
      <c r="X43" s="13">
        <f>('Base original'!X47/'Base original'!X35*100-100)*'Base original'!X35/('Base original'!$AC35)</f>
        <v>0.40203171467258769</v>
      </c>
      <c r="Y43" s="13">
        <f>('Base original'!Y47/'Base original'!Y35*100-100)*'Base original'!Y35/('Base original'!$AC35)</f>
        <v>4.3750510126134543</v>
      </c>
      <c r="Z43" s="13">
        <f>('Base original'!Z47/'Base original'!Z35*100-100)*'Base original'!Z35/('Base original'!$AC35)</f>
        <v>0.2500926075136608</v>
      </c>
      <c r="AA43" s="13">
        <f>-('Base original'!AA47/'Base original'!AA35*100-100)*'Base original'!AA35/('Base original'!$AC35)</f>
        <v>-3.4267919292290214</v>
      </c>
      <c r="AB43" s="13">
        <f>-('Base original'!AB47/'Base original'!AB35*100-100)*'Base original'!AB35/('Base original'!$AC35)</f>
        <v>-1.3394081071861332E-2</v>
      </c>
      <c r="AC43" s="13">
        <f>(('Base original'!Y47-'Base original'!AA47)/('Base original'!Y35-'Base original'!AA35)*100-100)*(('Base original'!Y35-'Base original'!AA35)/'Base original'!AC35)</f>
        <v>0.94825908338443399</v>
      </c>
      <c r="AD43" s="13">
        <f>(('Base original'!Z47-'Base original'!AB47)/('Base original'!Z35-'Base original'!AB35)*100-100)*(('Base original'!Z35-'Base original'!AB35)/'Base original'!AC35)</f>
        <v>0.23669852644179953</v>
      </c>
      <c r="AE43" s="9">
        <f>('Base original'!AC47/'Base original'!AC35*100-100)*'Base original'!AC35/('Base original'!$AC35)</f>
        <v>14.485280114184533</v>
      </c>
      <c r="AF43" s="13">
        <f>('Base original'!AC47/'Base original'!AC35*100-100)*'Base original'!AC35/('Base original'!$AN35)</f>
        <v>9.142544653353653</v>
      </c>
      <c r="AG43" s="13">
        <f>('Base original'!AD47/'Base original'!AD35*100-100)*'Base original'!AD35/('Base original'!$AN35)</f>
        <v>3.0905325115513564</v>
      </c>
      <c r="AH43" s="13">
        <f>('Base original'!AE47/'Base original'!AE35*100-100)*'Base original'!AE35/('Base original'!$AN35)</f>
        <v>2.5217487788189481</v>
      </c>
      <c r="AI43" s="13">
        <f>('Base original'!AF47/'Base original'!AF35*100-100)*'Base original'!AF35/('Base original'!$AN35)</f>
        <v>1.2588269793171951</v>
      </c>
      <c r="AJ43" s="13">
        <f>('Base original'!AG47/'Base original'!AG35*100-100)*'Base original'!AG35/('Base original'!$AN35)</f>
        <v>-0.60893938873581033</v>
      </c>
      <c r="AK43" s="13">
        <f>('Base original'!AH47/'Base original'!AH35*100-100)*'Base original'!AH35/('Base original'!$AN35)</f>
        <v>0.17396381235684638</v>
      </c>
      <c r="AL43" s="13">
        <f>('Base original'!AI47/'Base original'!AI35*100-100)*'Base original'!AI35/('Base original'!$AN35)</f>
        <v>3.2618545044342926</v>
      </c>
      <c r="AM43" s="13">
        <f>('Base original'!AJ47/'Base original'!AJ35*100-100)*'Base original'!AJ35/('Base original'!$AN35)</f>
        <v>-2.0205956246185877</v>
      </c>
      <c r="AN43" s="13">
        <f>('Base original'!AK47/'Base original'!AK35*100-100)*'Base original'!AK35/('Base original'!$AN35)</f>
        <v>-0.28122168299751404</v>
      </c>
      <c r="AO43" s="13">
        <f>-('Base original'!AL47/'Base original'!AL35*100-100)*'Base original'!AL35/('Base original'!$AN35)</f>
        <v>-0.20553355507004828</v>
      </c>
      <c r="AP43" s="13">
        <f>-('Base original'!AM47/'Base original'!AM35*100-100)*'Base original'!AM35/('Base original'!$AN35)</f>
        <v>1.9549464106919736E-2</v>
      </c>
      <c r="AQ43" s="13">
        <f>(('Base original'!AJ47-'Base original'!AL47)/('Base original'!AJ35-'Base original'!AL35)*100-100)*(('Base original'!AJ35-'Base original'!AL35)/'Base original'!AN35)</f>
        <v>-2.2261291796886367</v>
      </c>
      <c r="AR43" s="13">
        <f>(('Base original'!AK47-'Base original'!AM47)/('Base original'!AK35-'Base original'!AM35)*100-100)*(('Base original'!AK35-'Base original'!AM35)/'Base original'!AN35)</f>
        <v>-0.26167221889059433</v>
      </c>
      <c r="AS43" s="9">
        <f>('Base original'!AN47/'Base original'!AN35*100-100)*'Base original'!AN35/('Base original'!$AN35)</f>
        <v>16.352730452517264</v>
      </c>
    </row>
    <row r="44" spans="1:45" x14ac:dyDescent="0.25">
      <c r="A44" s="20">
        <v>39845</v>
      </c>
      <c r="B44" s="13">
        <f>'Base original'!B48/'Base original'!B36*100-100</f>
        <v>11.426824592664261</v>
      </c>
      <c r="C44" s="13">
        <f>'Base original'!C48/'Base original'!C36*100-100</f>
        <v>3.8502626047412605</v>
      </c>
      <c r="D44" s="13">
        <f>'Base original'!D48/'Base original'!D36*100-100</f>
        <v>16.59682268912745</v>
      </c>
      <c r="E44" s="13">
        <f>'Base original'!E48/'Base original'!E36*100-100</f>
        <v>36.021299317779551</v>
      </c>
      <c r="F44" s="9">
        <f>'Base original'!F48/'Base original'!F36*100-100</f>
        <v>13.601158631138972</v>
      </c>
      <c r="G44" s="9">
        <f>'Base original'!G48</f>
        <v>36.189776794957403</v>
      </c>
      <c r="H44" s="13"/>
      <c r="I44" s="13"/>
      <c r="J44" s="9"/>
      <c r="K44" s="9">
        <f>'Base original'!K48</f>
        <v>12.2157947060754</v>
      </c>
      <c r="L44" s="13"/>
      <c r="M44" s="9"/>
      <c r="N44" s="9">
        <f>'Base original'!N48</f>
        <v>5.1172565620763102</v>
      </c>
      <c r="O44" s="13"/>
      <c r="P44" s="9"/>
      <c r="Q44" s="11">
        <f>'Base original'!Q48</f>
        <v>5.53</v>
      </c>
      <c r="R44" s="13">
        <f>('Base original'!S48/'Base original'!S36*100-100)*'Base original'!S36/'Base original'!$V36</f>
        <v>2.1384688090737241</v>
      </c>
      <c r="S44" s="13">
        <f>('Base original'!T48/'Base original'!T36*100-100)*'Base original'!T36/'Base original'!$V36</f>
        <v>2.7410207939508582</v>
      </c>
      <c r="T44" s="13">
        <f>('Base original'!U48/'Base original'!U36*100-100)*'Base original'!U36/'Base original'!$V36</f>
        <v>-1.1539067422810381</v>
      </c>
      <c r="U44" s="9">
        <f>('Base original'!V48/'Base original'!V36*100-100)*'Base original'!V36/'Base original'!$V36</f>
        <v>3.7255828607435575</v>
      </c>
      <c r="V44" s="13">
        <f>('Base original'!V48/'Base original'!V36*100-100)*'Base original'!V36/('Base original'!$AC36)</f>
        <v>0.78390589814609901</v>
      </c>
      <c r="W44" s="13">
        <f>('Base original'!W48/'Base original'!W36*100-100)*'Base original'!W36/('Base original'!$AC36)</f>
        <v>10.27612795233587</v>
      </c>
      <c r="X44" s="13">
        <f>('Base original'!X48/'Base original'!X36*100-100)*'Base original'!X36/('Base original'!$AC36)</f>
        <v>0.34492688171597485</v>
      </c>
      <c r="Y44" s="13">
        <f>('Base original'!Y48/'Base original'!Y36*100-100)*'Base original'!Y36/('Base original'!$AC36)</f>
        <v>5.0096227349283495</v>
      </c>
      <c r="Z44" s="13">
        <f>('Base original'!Z48/'Base original'!Z36*100-100)*'Base original'!Z36/('Base original'!$AC36)</f>
        <v>0.23927360263180245</v>
      </c>
      <c r="AA44" s="13">
        <f>-('Base original'!AA48/'Base original'!AA36*100-100)*'Base original'!AA36/('Base original'!$AC36)</f>
        <v>-4.1668824617628344</v>
      </c>
      <c r="AB44" s="13">
        <f>-('Base original'!AB48/'Base original'!AB36*100-100)*'Base original'!AB36/('Base original'!$AC36)</f>
        <v>-1.8851859601293531E-2</v>
      </c>
      <c r="AC44" s="13">
        <f>(('Base original'!Y48-'Base original'!AA48)/('Base original'!Y36-'Base original'!AA36)*100-100)*(('Base original'!Y36-'Base original'!AA36)/'Base original'!AC36)</f>
        <v>0.8427402731655157</v>
      </c>
      <c r="AD44" s="13">
        <f>(('Base original'!Z48-'Base original'!AB48)/('Base original'!Z36-'Base original'!AB36)*100-100)*(('Base original'!Z36-'Base original'!AB36)/'Base original'!AC36)</f>
        <v>0.22042174303050888</v>
      </c>
      <c r="AE44" s="9">
        <f>('Base original'!AC48/'Base original'!AC36*100-100)*'Base original'!AC36/('Base original'!$AC36)</f>
        <v>12.467708421809336</v>
      </c>
      <c r="AF44" s="13">
        <f>('Base original'!AC48/'Base original'!AC36*100-100)*'Base original'!AC36/('Base original'!$AN36)</f>
        <v>7.9259908970225759</v>
      </c>
      <c r="AG44" s="13">
        <f>('Base original'!AD48/'Base original'!AD36*100-100)*'Base original'!AD36/('Base original'!$AN36)</f>
        <v>3.0235265608866975</v>
      </c>
      <c r="AH44" s="13">
        <f>('Base original'!AE48/'Base original'!AE36*100-100)*'Base original'!AE36/('Base original'!$AN36)</f>
        <v>2.3028741808373887</v>
      </c>
      <c r="AI44" s="13">
        <f>('Base original'!AF48/'Base original'!AF36*100-100)*'Base original'!AF36/('Base original'!$AN36)</f>
        <v>1.5059685610131281</v>
      </c>
      <c r="AJ44" s="13">
        <f>('Base original'!AG48/'Base original'!AG36*100-100)*'Base original'!AG36/('Base original'!$AN36)</f>
        <v>-0.48557114861874984</v>
      </c>
      <c r="AK44" s="13">
        <f>('Base original'!AH48/'Base original'!AH36*100-100)*'Base original'!AH36/('Base original'!$AN36)</f>
        <v>0.20966348483890682</v>
      </c>
      <c r="AL44" s="13">
        <f>('Base original'!AI48/'Base original'!AI36*100-100)*'Base original'!AI36/('Base original'!$AN36)</f>
        <v>3.4736709020797778</v>
      </c>
      <c r="AM44" s="13">
        <f>('Base original'!AJ48/'Base original'!AJ36*100-100)*'Base original'!AJ36/('Base original'!$AN36)</f>
        <v>-1.2391480708852227</v>
      </c>
      <c r="AN44" s="13">
        <f>('Base original'!AK48/'Base original'!AK36*100-100)*'Base original'!AK36/('Base original'!$AN36)</f>
        <v>-0.25312388056556451</v>
      </c>
      <c r="AO44" s="13">
        <f>-('Base original'!AL48/'Base original'!AL36*100-100)*'Base original'!AL36/('Base original'!$AN36)</f>
        <v>-0.57855005584002406</v>
      </c>
      <c r="AP44" s="13">
        <f>-('Base original'!AM48/'Base original'!AM36*100-100)*'Base original'!AM36/('Base original'!$AN36)</f>
        <v>1.3169816886866029E-2</v>
      </c>
      <c r="AQ44" s="13">
        <f>(('Base original'!AJ48-'Base original'!AL48)/('Base original'!AJ36-'Base original'!AL36)*100-100)*(('Base original'!AJ36-'Base original'!AL36)/'Base original'!AN36)</f>
        <v>-1.8176981267252459</v>
      </c>
      <c r="AR44" s="13">
        <f>(('Base original'!AK48-'Base original'!AM48)/('Base original'!AK36-'Base original'!AM36)*100-100)*(('Base original'!AK36-'Base original'!AM36)/'Base original'!AN36)</f>
        <v>-0.23995406367869851</v>
      </c>
      <c r="AS44" s="9">
        <f>('Base original'!AN48/'Base original'!AN36*100-100)*'Base original'!AN36/('Base original'!$AN36)</f>
        <v>15.89833954948692</v>
      </c>
    </row>
    <row r="45" spans="1:45" x14ac:dyDescent="0.25">
      <c r="A45" s="20">
        <v>39873</v>
      </c>
      <c r="B45" s="13">
        <f>'Base original'!B49/'Base original'!B37*100-100</f>
        <v>9.1165123696176096</v>
      </c>
      <c r="C45" s="13">
        <f>'Base original'!C49/'Base original'!C37*100-100</f>
        <v>2.8200315586999238</v>
      </c>
      <c r="D45" s="13">
        <f>'Base original'!D49/'Base original'!D37*100-100</f>
        <v>15.106332198349961</v>
      </c>
      <c r="E45" s="13">
        <f>'Base original'!E49/'Base original'!E37*100-100</f>
        <v>30.726654615906256</v>
      </c>
      <c r="F45" s="9">
        <f>'Base original'!F49/'Base original'!F37*100-100</f>
        <v>11.366673377021669</v>
      </c>
      <c r="G45" s="9">
        <f>'Base original'!G49</f>
        <v>32.2310900560189</v>
      </c>
      <c r="H45" s="13"/>
      <c r="I45" s="13"/>
      <c r="J45" s="9"/>
      <c r="K45" s="9">
        <f>'Base original'!K49</f>
        <v>10.0588162851225</v>
      </c>
      <c r="L45" s="13"/>
      <c r="M45" s="9"/>
      <c r="N45" s="9">
        <f>'Base original'!N49</f>
        <v>4.6835907984627498</v>
      </c>
      <c r="O45" s="13"/>
      <c r="P45" s="9"/>
      <c r="Q45" s="11">
        <f>'Base original'!Q49</f>
        <v>4.9000000000000004</v>
      </c>
      <c r="R45" s="13">
        <f>('Base original'!S49/'Base original'!S37*100-100)*'Base original'!S37/'Base original'!$V37</f>
        <v>2.2827840858469375</v>
      </c>
      <c r="S45" s="13">
        <f>('Base original'!T49/'Base original'!T37*100-100)*'Base original'!T37/'Base original'!$V37</f>
        <v>5.4921448865042528</v>
      </c>
      <c r="T45" s="13">
        <f>('Base original'!U49/'Base original'!U37*100-100)*'Base original'!U37/'Base original'!$V37</f>
        <v>-2.421374620113447</v>
      </c>
      <c r="U45" s="9">
        <f>('Base original'!V49/'Base original'!V37*100-100)*'Base original'!V37/'Base original'!$V37</f>
        <v>5.3535543522377509</v>
      </c>
      <c r="V45" s="13">
        <f>('Base original'!V49/'Base original'!V37*100-100)*'Base original'!V37/('Base original'!$AC37)</f>
        <v>1.1083239060220045</v>
      </c>
      <c r="W45" s="13">
        <f>('Base original'!W49/'Base original'!W37*100-100)*'Base original'!W37/('Base original'!$AC37)</f>
        <v>3.6065614086862454</v>
      </c>
      <c r="X45" s="13">
        <f>('Base original'!X49/'Base original'!X37*100-100)*'Base original'!X37/('Base original'!$AC37)</f>
        <v>0.31438033872739413</v>
      </c>
      <c r="Y45" s="13">
        <f>('Base original'!Y49/'Base original'!Y37*100-100)*'Base original'!Y37/('Base original'!$AC37)</f>
        <v>4.403579099240897</v>
      </c>
      <c r="Z45" s="13">
        <f>('Base original'!Z49/'Base original'!Z37*100-100)*'Base original'!Z37/('Base original'!$AC37)</f>
        <v>0.23035430295279785</v>
      </c>
      <c r="AA45" s="13">
        <f>-('Base original'!AA49/'Base original'!AA37*100-100)*'Base original'!AA37/('Base original'!$AC37)</f>
        <v>-3.7660059351073043</v>
      </c>
      <c r="AB45" s="13">
        <f>-('Base original'!AB49/'Base original'!AB37*100-100)*'Base original'!AB37/('Base original'!$AC37)</f>
        <v>-2.2748512124342129E-2</v>
      </c>
      <c r="AC45" s="13">
        <f>(('Base original'!Y49-'Base original'!AA49)/('Base original'!Y37-'Base original'!AA37)*100-100)*(('Base original'!Y37-'Base original'!AA37)/'Base original'!AC37)</f>
        <v>0.63757316413358978</v>
      </c>
      <c r="AD45" s="13">
        <f>(('Base original'!Z49-'Base original'!AB49)/('Base original'!Z37-'Base original'!AB37)*100-100)*(('Base original'!Z37-'Base original'!AB37)/'Base original'!AC37)</f>
        <v>0.20760579082845579</v>
      </c>
      <c r="AE45" s="9">
        <f>('Base original'!AC49/'Base original'!AC37*100-100)*'Base original'!AC37/('Base original'!$AC37)</f>
        <v>5.8744446083976811</v>
      </c>
      <c r="AF45" s="13">
        <f>('Base original'!AC49/'Base original'!AC37*100-100)*'Base original'!AC37/('Base original'!$AN37)</f>
        <v>3.753099868803861</v>
      </c>
      <c r="AG45" s="13">
        <f>('Base original'!AD49/'Base original'!AD37*100-100)*'Base original'!AD37/('Base original'!$AN37)</f>
        <v>3.0326995241848702</v>
      </c>
      <c r="AH45" s="13">
        <f>('Base original'!AE49/'Base original'!AE37*100-100)*'Base original'!AE37/('Base original'!$AN37)</f>
        <v>2.9921099009875065</v>
      </c>
      <c r="AI45" s="13">
        <f>('Base original'!AF49/'Base original'!AF37*100-100)*'Base original'!AF37/('Base original'!$AN37)</f>
        <v>1.5243367524635278</v>
      </c>
      <c r="AJ45" s="13">
        <f>('Base original'!AG49/'Base original'!AG37*100-100)*'Base original'!AG37/('Base original'!$AN37)</f>
        <v>-0.63018663370614614</v>
      </c>
      <c r="AK45" s="13">
        <f>('Base original'!AH49/'Base original'!AH37*100-100)*'Base original'!AH37/('Base original'!$AN37)</f>
        <v>0.25348874358094747</v>
      </c>
      <c r="AL45" s="13">
        <f>('Base original'!AI49/'Base original'!AI37*100-100)*'Base original'!AI37/('Base original'!$AN37)</f>
        <v>3.5055031672999508</v>
      </c>
      <c r="AM45" s="13">
        <f>('Base original'!AJ49/'Base original'!AJ37*100-100)*'Base original'!AJ37/('Base original'!$AN37)</f>
        <v>-1.0964435634023018</v>
      </c>
      <c r="AN45" s="13">
        <f>('Base original'!AK49/'Base original'!AK37*100-100)*'Base original'!AK37/('Base original'!$AN37)</f>
        <v>-0.25309594077581166</v>
      </c>
      <c r="AO45" s="13">
        <f>-('Base original'!AL49/'Base original'!AL37*100-100)*'Base original'!AL37/('Base original'!$AN37)</f>
        <v>-0.74331384158524749</v>
      </c>
      <c r="AP45" s="13">
        <f>-('Base original'!AM49/'Base original'!AM37*100-100)*'Base original'!AM37/('Base original'!$AN37)</f>
        <v>2.1866022819224257E-2</v>
      </c>
      <c r="AQ45" s="13">
        <f>(('Base original'!AJ49-'Base original'!AL49)/('Base original'!AJ37-'Base original'!AL37)*100-100)*(('Base original'!AJ37-'Base original'!AL37)/'Base original'!AN37)</f>
        <v>-1.8397574049875487</v>
      </c>
      <c r="AR45" s="13">
        <f>(('Base original'!AK49-'Base original'!AM49)/('Base original'!AK37-'Base original'!AM37)*100-100)*(('Base original'!AK37-'Base original'!AM37)/'Base original'!AN37)</f>
        <v>-0.23122991795658737</v>
      </c>
      <c r="AS45" s="9">
        <f>('Base original'!AN49/'Base original'!AN37*100-100)*'Base original'!AN37/('Base original'!$AN37)</f>
        <v>12.359671197865254</v>
      </c>
    </row>
    <row r="46" spans="1:45" x14ac:dyDescent="0.25">
      <c r="A46" s="20">
        <v>39904</v>
      </c>
      <c r="B46" s="13">
        <f>'Base original'!B50/'Base original'!B38*100-100</f>
        <v>7.7294743446649505</v>
      </c>
      <c r="C46" s="13">
        <f>'Base original'!C50/'Base original'!C38*100-100</f>
        <v>2.0225450144623522</v>
      </c>
      <c r="D46" s="13">
        <f>'Base original'!D50/'Base original'!D38*100-100</f>
        <v>13.139920898412583</v>
      </c>
      <c r="E46" s="13">
        <f>'Base original'!E50/'Base original'!E38*100-100</f>
        <v>9.9657637161243713</v>
      </c>
      <c r="F46" s="9">
        <f>'Base original'!F50/'Base original'!F38*100-100</f>
        <v>8.3938579433057896</v>
      </c>
      <c r="G46" s="9">
        <f>'Base original'!G50</f>
        <v>29.9749702923983</v>
      </c>
      <c r="H46" s="13"/>
      <c r="I46" s="13"/>
      <c r="J46" s="9"/>
      <c r="K46" s="9">
        <f>'Base original'!K50</f>
        <v>8.7663514466743102</v>
      </c>
      <c r="L46" s="13"/>
      <c r="M46" s="9"/>
      <c r="N46" s="9">
        <f>'Base original'!N50</f>
        <v>3.94729968911175</v>
      </c>
      <c r="O46" s="13"/>
      <c r="P46" s="9"/>
      <c r="Q46" s="11">
        <f>'Base original'!Q50</f>
        <v>4.42</v>
      </c>
      <c r="R46" s="13">
        <f>('Base original'!S50/'Base original'!S38*100-100)*'Base original'!S38/'Base original'!$V38</f>
        <v>2.4630493104847844</v>
      </c>
      <c r="S46" s="13">
        <f>('Base original'!T50/'Base original'!T38*100-100)*'Base original'!T38/'Base original'!$V38</f>
        <v>6.8407036718046195</v>
      </c>
      <c r="T46" s="13">
        <f>('Base original'!U50/'Base original'!U38*100-100)*'Base original'!U38/'Base original'!$V38</f>
        <v>-1.4978270123647432</v>
      </c>
      <c r="U46" s="9">
        <f>('Base original'!V50/'Base original'!V38*100-100)*'Base original'!V38/'Base original'!$V38</f>
        <v>7.8049359983368731</v>
      </c>
      <c r="V46" s="13">
        <f>('Base original'!V50/'Base original'!V38*100-100)*'Base original'!V38/('Base original'!$AC38)</f>
        <v>1.592942883178132</v>
      </c>
      <c r="W46" s="13">
        <f>('Base original'!W50/'Base original'!W38*100-100)*'Base original'!W38/('Base original'!$AC38)</f>
        <v>0.45682951025694596</v>
      </c>
      <c r="X46" s="13">
        <f>('Base original'!X50/'Base original'!X38*100-100)*'Base original'!X38/('Base original'!$AC38)</f>
        <v>0.31721465329650694</v>
      </c>
      <c r="Y46" s="13">
        <f>('Base original'!Y50/'Base original'!Y38*100-100)*'Base original'!Y38/('Base original'!$AC38)</f>
        <v>5.6720808675113599</v>
      </c>
      <c r="Z46" s="13">
        <f>('Base original'!Z50/'Base original'!Z38*100-100)*'Base original'!Z38/('Base original'!$AC38)</f>
        <v>0.21356426021299854</v>
      </c>
      <c r="AA46" s="13">
        <f>-('Base original'!AA50/'Base original'!AA38*100-100)*'Base original'!AA38/('Base original'!$AC38)</f>
        <v>-5.5047854962186795</v>
      </c>
      <c r="AB46" s="13">
        <f>-('Base original'!AB50/'Base original'!AB38*100-100)*'Base original'!AB38/('Base original'!$AC38)</f>
        <v>-1.2122852992223191E-2</v>
      </c>
      <c r="AC46" s="13">
        <f>(('Base original'!Y50-'Base original'!AA50)/('Base original'!Y38-'Base original'!AA38)*100-100)*(('Base original'!Y38-'Base original'!AA38)/'Base original'!AC38)</f>
        <v>0.16729537129267857</v>
      </c>
      <c r="AD46" s="13">
        <f>(('Base original'!Z50-'Base original'!AB50)/('Base original'!Z38-'Base original'!AB38)*100-100)*(('Base original'!Z38-'Base original'!AB38)/'Base original'!AC38)</f>
        <v>0.20144140722077533</v>
      </c>
      <c r="AE46" s="9">
        <f>('Base original'!AC50/'Base original'!AC38*100-100)*'Base original'!AC38/('Base original'!$AC38)</f>
        <v>2.7355217776951548</v>
      </c>
      <c r="AF46" s="13">
        <f>('Base original'!AC50/'Base original'!AC38*100-100)*'Base original'!AC38/('Base original'!$AN38)</f>
        <v>1.7413303254367427</v>
      </c>
      <c r="AG46" s="13">
        <f>('Base original'!AD50/'Base original'!AD38*100-100)*'Base original'!AD38/('Base original'!$AN38)</f>
        <v>2.3444101611685526</v>
      </c>
      <c r="AH46" s="13">
        <f>('Base original'!AE50/'Base original'!AE38*100-100)*'Base original'!AE38/('Base original'!$AN38)</f>
        <v>3.1748828630922596</v>
      </c>
      <c r="AI46" s="13">
        <f>('Base original'!AF50/'Base original'!AF38*100-100)*'Base original'!AF38/('Base original'!$AN38)</f>
        <v>1.432652226533712</v>
      </c>
      <c r="AJ46" s="13">
        <f>('Base original'!AG50/'Base original'!AG38*100-100)*'Base original'!AG38/('Base original'!$AN38)</f>
        <v>-0.7747820282466189</v>
      </c>
      <c r="AK46" s="13">
        <f>('Base original'!AH50/'Base original'!AH38*100-100)*'Base original'!AH38/('Base original'!$AN38)</f>
        <v>0.26533454918206734</v>
      </c>
      <c r="AL46" s="13">
        <f>('Base original'!AI50/'Base original'!AI38*100-100)*'Base original'!AI38/('Base original'!$AN38)</f>
        <v>3.8336533725011526</v>
      </c>
      <c r="AM46" s="13">
        <f>('Base original'!AJ50/'Base original'!AJ38*100-100)*'Base original'!AJ38/('Base original'!$AN38)</f>
        <v>-1.1508548454101497</v>
      </c>
      <c r="AN46" s="13">
        <f>('Base original'!AK50/'Base original'!AK38*100-100)*'Base original'!AK38/('Base original'!$AN38)</f>
        <v>-0.23009379955730422</v>
      </c>
      <c r="AO46" s="13">
        <f>-('Base original'!AL50/'Base original'!AL38*100-100)*'Base original'!AL38/('Base original'!$AN38)</f>
        <v>-0.71446118308598416</v>
      </c>
      <c r="AP46" s="13">
        <f>-('Base original'!AM50/'Base original'!AM38*100-100)*'Base original'!AM38/('Base original'!$AN38)</f>
        <v>2.3665320915899343E-2</v>
      </c>
      <c r="AQ46" s="13">
        <f>(('Base original'!AJ50-'Base original'!AL50)/('Base original'!AJ38-'Base original'!AL38)*100-100)*(('Base original'!AJ38-'Base original'!AL38)/'Base original'!AN38)</f>
        <v>-1.8653160284961336</v>
      </c>
      <c r="AR46" s="13">
        <f>(('Base original'!AK50-'Base original'!AM50)/('Base original'!AK38-'Base original'!AM38)*100-100)*(('Base original'!AK38-'Base original'!AM38)/'Base original'!AN38)</f>
        <v>-0.2064284786414049</v>
      </c>
      <c r="AS46" s="9">
        <f>('Base original'!AN50/'Base original'!AN38*100-100)*'Base original'!AN38/('Base original'!$AN38)</f>
        <v>9.9456083466558027</v>
      </c>
    </row>
    <row r="47" spans="1:45" x14ac:dyDescent="0.25">
      <c r="A47" s="20">
        <v>39934</v>
      </c>
      <c r="B47" s="13">
        <f>'Base original'!B51/'Base original'!B39*100-100</f>
        <v>5.8085295833944883</v>
      </c>
      <c r="C47" s="13">
        <f>'Base original'!C51/'Base original'!C39*100-100</f>
        <v>1.336348610294209</v>
      </c>
      <c r="D47" s="13">
        <f>'Base original'!D51/'Base original'!D39*100-100</f>
        <v>12.170297178094259</v>
      </c>
      <c r="E47" s="13">
        <f>'Base original'!E51/'Base original'!E39*100-100</f>
        <v>-2.399493264783672</v>
      </c>
      <c r="F47" s="9">
        <f>'Base original'!F51/'Base original'!F39*100-100</f>
        <v>5.8671669964797815</v>
      </c>
      <c r="G47" s="9">
        <f>'Base original'!G51</f>
        <v>29.566587019095401</v>
      </c>
      <c r="H47" s="13"/>
      <c r="I47" s="13"/>
      <c r="J47" s="9"/>
      <c r="K47" s="9">
        <f>'Base original'!K51</f>
        <v>8.0713683339428606</v>
      </c>
      <c r="L47" s="13"/>
      <c r="M47" s="9"/>
      <c r="N47" s="9">
        <f>'Base original'!N51</f>
        <v>3.7768421556343399</v>
      </c>
      <c r="O47" s="13"/>
      <c r="P47" s="9"/>
      <c r="Q47" s="11">
        <f>'Base original'!Q51</f>
        <v>4.4556453691489804</v>
      </c>
      <c r="R47" s="13">
        <f>('Base original'!S51/'Base original'!S39*100-100)*'Base original'!S39/'Base original'!$V39</f>
        <v>2.268516296260743</v>
      </c>
      <c r="S47" s="13">
        <f>('Base original'!T51/'Base original'!T39*100-100)*'Base original'!T39/'Base original'!$V39</f>
        <v>6.2717803484855708</v>
      </c>
      <c r="T47" s="13">
        <f>('Base original'!U51/'Base original'!U39*100-100)*'Base original'!U39/'Base original'!$V39</f>
        <v>0.2716843469495453</v>
      </c>
      <c r="U47" s="9">
        <f>('Base original'!V51/'Base original'!V39*100-100)*'Base original'!V39/'Base original'!$V39</f>
        <v>8.8110209763356124</v>
      </c>
      <c r="V47" s="13">
        <f>('Base original'!V51/'Base original'!V39*100-100)*'Base original'!V39/('Base original'!$AC39)</f>
        <v>1.8471781124085753</v>
      </c>
      <c r="W47" s="13">
        <f>('Base original'!W51/'Base original'!W39*100-100)*'Base original'!W39/('Base original'!$AC39)</f>
        <v>0.29907459959024574</v>
      </c>
      <c r="X47" s="13">
        <f>('Base original'!X51/'Base original'!X39*100-100)*'Base original'!X39/('Base original'!$AC39)</f>
        <v>0.32704994908083829</v>
      </c>
      <c r="Y47" s="13">
        <f>('Base original'!Y51/'Base original'!Y39*100-100)*'Base original'!Y39/('Base original'!$AC39)</f>
        <v>4.6076809441579796</v>
      </c>
      <c r="Z47" s="13">
        <f>('Base original'!Z51/'Base original'!Z39*100-100)*'Base original'!Z39/('Base original'!$AC39)</f>
        <v>0.19904763054827648</v>
      </c>
      <c r="AA47" s="13">
        <f>-('Base original'!AA51/'Base original'!AA39*100-100)*'Base original'!AA39/('Base original'!$AC39)</f>
        <v>-4.6596064129966646</v>
      </c>
      <c r="AB47" s="13">
        <f>-('Base original'!AB51/'Base original'!AB39*100-100)*'Base original'!AB39/('Base original'!$AC39)</f>
        <v>-8.4529832993201371E-3</v>
      </c>
      <c r="AC47" s="13">
        <f>(('Base original'!Y51-'Base original'!AA51)/('Base original'!Y39-'Base original'!AA39)*100-100)*(('Base original'!Y39-'Base original'!AA39)/'Base original'!AC39)</f>
        <v>-5.1925468838683042E-2</v>
      </c>
      <c r="AD47" s="13">
        <f>(('Base original'!Z51-'Base original'!AB51)/('Base original'!Z39-'Base original'!AB39)*100-100)*(('Base original'!Z39-'Base original'!AB39)/'Base original'!AC39)</f>
        <v>0.1905946472489565</v>
      </c>
      <c r="AE47" s="9">
        <f>('Base original'!AC51/'Base original'!AC39*100-100)*'Base original'!AC39/('Base original'!$AC39)</f>
        <v>2.6121731009970688</v>
      </c>
      <c r="AF47" s="13">
        <f>('Base original'!AC51/'Base original'!AC39*100-100)*'Base original'!AC39/('Base original'!$AN39)</f>
        <v>1.640566835497131</v>
      </c>
      <c r="AG47" s="13">
        <f>('Base original'!AD51/'Base original'!AD39*100-100)*'Base original'!AD39/('Base original'!$AN39)</f>
        <v>1.2185117724163821</v>
      </c>
      <c r="AH47" s="13">
        <f>('Base original'!AE51/'Base original'!AE39*100-100)*'Base original'!AE39/('Base original'!$AN39)</f>
        <v>2.7702182577051286</v>
      </c>
      <c r="AI47" s="13">
        <f>('Base original'!AF51/'Base original'!AF39*100-100)*'Base original'!AF39/('Base original'!$AN39)</f>
        <v>1.3140714093403225</v>
      </c>
      <c r="AJ47" s="13">
        <f>('Base original'!AG51/'Base original'!AG39*100-100)*'Base original'!AG39/('Base original'!$AN39)</f>
        <v>-0.65501327849187674</v>
      </c>
      <c r="AK47" s="13">
        <f>('Base original'!AH51/'Base original'!AH39*100-100)*'Base original'!AH39/('Base original'!$AN39)</f>
        <v>0.25811214100355329</v>
      </c>
      <c r="AL47" s="13">
        <f>('Base original'!AI51/'Base original'!AI39*100-100)*'Base original'!AI39/('Base original'!$AN39)</f>
        <v>3.9831683581312265</v>
      </c>
      <c r="AM47" s="13">
        <f>('Base original'!AJ51/'Base original'!AJ39*100-100)*'Base original'!AJ39/('Base original'!$AN39)</f>
        <v>-1.116758455321446</v>
      </c>
      <c r="AN47" s="13">
        <f>('Base original'!AK51/'Base original'!AK39*100-100)*'Base original'!AK39/('Base original'!$AN39)</f>
        <v>-0.21627319944029361</v>
      </c>
      <c r="AO47" s="13">
        <f>-('Base original'!AL51/'Base original'!AL39*100-100)*'Base original'!AL39/('Base original'!$AN39)</f>
        <v>-0.57474823954121201</v>
      </c>
      <c r="AP47" s="13">
        <f>-('Base original'!AM51/'Base original'!AM39*100-100)*'Base original'!AM39/('Base original'!$AN39)</f>
        <v>3.6024466300691782E-2</v>
      </c>
      <c r="AQ47" s="13">
        <f>(('Base original'!AJ51-'Base original'!AL51)/('Base original'!AJ39-'Base original'!AL39)*100-100)*(('Base original'!AJ39-'Base original'!AL39)/'Base original'!AN39)</f>
        <v>-1.6915066948626583</v>
      </c>
      <c r="AR47" s="13">
        <f>(('Base original'!AK51-'Base original'!AM51)/('Base original'!AK39-'Base original'!AM39)*100-100)*(('Base original'!AK39-'Base original'!AM39)/'Base original'!AN39)</f>
        <v>-0.18024873313960177</v>
      </c>
      <c r="AS47" s="9">
        <f>('Base original'!AN51/'Base original'!AN39*100-100)*'Base original'!AN39/('Base original'!$AN39)</f>
        <v>8.6581328708718956</v>
      </c>
    </row>
    <row r="48" spans="1:45" x14ac:dyDescent="0.25">
      <c r="A48" s="20">
        <v>39965</v>
      </c>
      <c r="B48" s="13">
        <f>'Base original'!B52/'Base original'!B40*100-100</f>
        <v>2.8482618713180869</v>
      </c>
      <c r="C48" s="13">
        <f>'Base original'!C52/'Base original'!C40*100-100</f>
        <v>0.16224256091280154</v>
      </c>
      <c r="D48" s="13">
        <f>'Base original'!D52/'Base original'!D40*100-100</f>
        <v>10.738033433344469</v>
      </c>
      <c r="E48" s="13">
        <f>'Base original'!E52/'Base original'!E40*100-100</f>
        <v>-23.012163922237633</v>
      </c>
      <c r="F48" s="9">
        <f>'Base original'!F52/'Base original'!F40*100-100</f>
        <v>1.6025548793120237</v>
      </c>
      <c r="G48" s="9">
        <f>'Base original'!G52</f>
        <v>28.9061914956599</v>
      </c>
      <c r="H48" s="13"/>
      <c r="I48" s="13"/>
      <c r="J48" s="9"/>
      <c r="K48" s="9">
        <f>'Base original'!K52</f>
        <v>7.9845183487956701</v>
      </c>
      <c r="L48" s="13"/>
      <c r="M48" s="9"/>
      <c r="N48" s="9">
        <f>'Base original'!N52</f>
        <v>3.49696459618111</v>
      </c>
      <c r="O48" s="13"/>
      <c r="P48" s="9"/>
      <c r="Q48" s="11">
        <f>'Base original'!Q52</f>
        <v>4.6100000000000003</v>
      </c>
      <c r="R48" s="13">
        <f>('Base original'!S52/'Base original'!S40*100-100)*'Base original'!S40/'Base original'!$V40</f>
        <v>2.1979069368459214</v>
      </c>
      <c r="S48" s="13">
        <f>('Base original'!T52/'Base original'!T40*100-100)*'Base original'!T40/'Base original'!$V40</f>
        <v>6.7271583522369838</v>
      </c>
      <c r="T48" s="13">
        <f>('Base original'!U52/'Base original'!U40*100-100)*'Base original'!U40/'Base original'!$V40</f>
        <v>1.7804380563868951</v>
      </c>
      <c r="U48" s="9">
        <f>('Base original'!V52/'Base original'!V40*100-100)*'Base original'!V40/'Base original'!$V40</f>
        <v>10.703597094874098</v>
      </c>
      <c r="V48" s="13">
        <f>('Base original'!V52/'Base original'!V40*100-100)*'Base original'!V40/('Base original'!$AC40)</f>
        <v>2.2392285727958665</v>
      </c>
      <c r="W48" s="13">
        <f>('Base original'!W52/'Base original'!W40*100-100)*'Base original'!W40/('Base original'!$AC40)</f>
        <v>-0.48832331030962589</v>
      </c>
      <c r="X48" s="13">
        <f>('Base original'!X52/'Base original'!X40*100-100)*'Base original'!X40/('Base original'!$AC40)</f>
        <v>0.31744006125476493</v>
      </c>
      <c r="Y48" s="13">
        <f>('Base original'!Y52/'Base original'!Y40*100-100)*'Base original'!Y40/('Base original'!$AC40)</f>
        <v>4.0627143518001558</v>
      </c>
      <c r="Z48" s="13">
        <f>('Base original'!Z52/'Base original'!Z40*100-100)*'Base original'!Z40/('Base original'!$AC40)</f>
        <v>0.15513088420616064</v>
      </c>
      <c r="AA48" s="13">
        <f>-('Base original'!AA52/'Base original'!AA40*100-100)*'Base original'!AA40/('Base original'!$AC40)</f>
        <v>-3.6003126545326936</v>
      </c>
      <c r="AB48" s="13">
        <f>-('Base original'!AB52/'Base original'!AB40*100-100)*'Base original'!AB40/('Base original'!$AC40)</f>
        <v>-8.5740720062530973E-3</v>
      </c>
      <c r="AC48" s="13">
        <f>(('Base original'!Y52-'Base original'!AA52)/('Base original'!Y40-'Base original'!AA40)*100-100)*(('Base original'!Y40-'Base original'!AA40)/'Base original'!AC40)</f>
        <v>0.46240169726746427</v>
      </c>
      <c r="AD48" s="13">
        <f>(('Base original'!Z52-'Base original'!AB52)/('Base original'!Z40-'Base original'!AB40)*100-100)*(('Base original'!Z40-'Base original'!AB40)/'Base original'!AC40)</f>
        <v>0.14655681219990754</v>
      </c>
      <c r="AE48" s="9">
        <f>('Base original'!AC52/'Base original'!AC40*100-100)*'Base original'!AC40/('Base original'!$AC40)</f>
        <v>2.6775032302317925</v>
      </c>
      <c r="AF48" s="13">
        <f>('Base original'!AC52/'Base original'!AC40*100-100)*'Base original'!AC40/('Base original'!$AN40)</f>
        <v>1.6613815399576695</v>
      </c>
      <c r="AG48" s="13">
        <f>('Base original'!AD52/'Base original'!AD40*100-100)*'Base original'!AD40/('Base original'!$AN40)</f>
        <v>4.2066556716239397E-3</v>
      </c>
      <c r="AH48" s="13">
        <f>('Base original'!AE52/'Base original'!AE40*100-100)*'Base original'!AE40/('Base original'!$AN40)</f>
        <v>2.5207765486369804</v>
      </c>
      <c r="AI48" s="13">
        <f>('Base original'!AF52/'Base original'!AF40*100-100)*'Base original'!AF40/('Base original'!$AN40)</f>
        <v>1.2653372809909889</v>
      </c>
      <c r="AJ48" s="13">
        <f>('Base original'!AG52/'Base original'!AG40*100-100)*'Base original'!AG40/('Base original'!$AN40)</f>
        <v>-0.8014916306110903</v>
      </c>
      <c r="AK48" s="13">
        <f>('Base original'!AH52/'Base original'!AH40*100-100)*'Base original'!AH40/('Base original'!$AN40)</f>
        <v>0.22864410826941906</v>
      </c>
      <c r="AL48" s="13">
        <f>('Base original'!AI52/'Base original'!AI40*100-100)*'Base original'!AI40/('Base original'!$AN40)</f>
        <v>3.7446658987457995</v>
      </c>
      <c r="AM48" s="13">
        <f>('Base original'!AJ52/'Base original'!AJ40*100-100)*'Base original'!AJ40/('Base original'!$AN40)</f>
        <v>-1.0167734208647636</v>
      </c>
      <c r="AN48" s="13">
        <f>('Base original'!AK52/'Base original'!AK40*100-100)*'Base original'!AK40/('Base original'!$AN40)</f>
        <v>-0.18670127671999628</v>
      </c>
      <c r="AO48" s="13">
        <f>-('Base original'!AL52/'Base original'!AL40*100-100)*'Base original'!AL40/('Base original'!$AN40)</f>
        <v>-0.45332901120083979</v>
      </c>
      <c r="AP48" s="13">
        <f>-('Base original'!AM52/'Base original'!AM40*100-100)*'Base original'!AM40/('Base original'!$AN40)</f>
        <v>5.1964570061231584E-2</v>
      </c>
      <c r="AQ48" s="13">
        <f>(('Base original'!AJ52-'Base original'!AL52)/('Base original'!AJ40-'Base original'!AL40)*100-100)*(('Base original'!AJ40-'Base original'!AL40)/'Base original'!AN40)</f>
        <v>-1.4701024320656033</v>
      </c>
      <c r="AR48" s="13">
        <f>(('Base original'!AK52-'Base original'!AM52)/('Base original'!AK40-'Base original'!AM40)*100-100)*(('Base original'!AK40-'Base original'!AM40)/'Base original'!AN40)</f>
        <v>-0.13473670665876472</v>
      </c>
      <c r="AS48" s="9">
        <f>('Base original'!AN52/'Base original'!AN40*100-100)*'Base original'!AN40/('Base original'!$AN40)</f>
        <v>7.0185575377701932</v>
      </c>
    </row>
    <row r="49" spans="1:45" x14ac:dyDescent="0.25">
      <c r="A49" s="20">
        <v>39995</v>
      </c>
      <c r="B49" s="13">
        <f>'Base original'!B53/'Base original'!B41*100-100</f>
        <v>1.7684456582876606</v>
      </c>
      <c r="C49" s="13">
        <f>'Base original'!C53/'Base original'!C41*100-100</f>
        <v>-0.20002631485553479</v>
      </c>
      <c r="D49" s="13">
        <f>'Base original'!D53/'Base original'!D41*100-100</f>
        <v>9.2314420787089375</v>
      </c>
      <c r="E49" s="13">
        <f>'Base original'!E53/'Base original'!E41*100-100</f>
        <v>-19.890239153391477</v>
      </c>
      <c r="F49" s="9">
        <f>'Base original'!F53/'Base original'!F41*100-100</f>
        <v>1.0823944056955099</v>
      </c>
      <c r="G49" s="9">
        <f>'Base original'!G53</f>
        <v>27.909352390439899</v>
      </c>
      <c r="H49" s="13"/>
      <c r="I49" s="13"/>
      <c r="J49" s="9"/>
      <c r="K49" s="9">
        <f>'Base original'!K53</f>
        <v>7.2408472343698298</v>
      </c>
      <c r="L49" s="13"/>
      <c r="M49" s="9"/>
      <c r="N49" s="9">
        <f>'Base original'!N53</f>
        <v>2.7133157939572001</v>
      </c>
      <c r="O49" s="13"/>
      <c r="P49" s="9"/>
      <c r="Q49" s="11">
        <f>'Base original'!Q53</f>
        <v>4.62</v>
      </c>
      <c r="R49" s="13">
        <f>('Base original'!S53/'Base original'!S41*100-100)*'Base original'!S41/'Base original'!$V41</f>
        <v>2.3376179612674983</v>
      </c>
      <c r="S49" s="13">
        <f>('Base original'!T53/'Base original'!T41*100-100)*'Base original'!T41/'Base original'!$V41</f>
        <v>9.5102660221299811</v>
      </c>
      <c r="T49" s="13">
        <f>('Base original'!U53/'Base original'!U41*100-100)*'Base original'!U41/'Base original'!$V41</f>
        <v>4.7536255188285814</v>
      </c>
      <c r="U49" s="9">
        <f>('Base original'!V53/'Base original'!V41*100-100)*'Base original'!V41/'Base original'!$V41</f>
        <v>16.601509502226079</v>
      </c>
      <c r="V49" s="13">
        <f>('Base original'!V53/'Base original'!V41*100-100)*'Base original'!V41/('Base original'!$AC41)</f>
        <v>3.3071534536019551</v>
      </c>
      <c r="W49" s="13">
        <f>('Base original'!W53/'Base original'!W41*100-100)*'Base original'!W41/('Base original'!$AC41)</f>
        <v>-0.52192923624556076</v>
      </c>
      <c r="X49" s="13">
        <f>('Base original'!X53/'Base original'!X41*100-100)*'Base original'!X41/('Base original'!$AC41)</f>
        <v>0.28368765928651718</v>
      </c>
      <c r="Y49" s="13">
        <f>('Base original'!Y53/'Base original'!Y41*100-100)*'Base original'!Y41/('Base original'!$AC41)</f>
        <v>7.4489532385839237</v>
      </c>
      <c r="Z49" s="13">
        <f>('Base original'!Z53/'Base original'!Z41*100-100)*'Base original'!Z41/('Base original'!$AC41)</f>
        <v>0.11992160050291002</v>
      </c>
      <c r="AA49" s="13">
        <f>-('Base original'!AA53/'Base original'!AA41*100-100)*'Base original'!AA41/('Base original'!$AC41)</f>
        <v>-6.5534451934261337</v>
      </c>
      <c r="AB49" s="13">
        <f>-('Base original'!AB53/'Base original'!AB41*100-100)*'Base original'!AB41/('Base original'!$AC41)</f>
        <v>-1.0010150292396464E-3</v>
      </c>
      <c r="AC49" s="13">
        <f>(('Base original'!Y53-'Base original'!AA53)/('Base original'!Y41-'Base original'!AA41)*100-100)*(('Base original'!Y41-'Base original'!AA41)/'Base original'!AC41)</f>
        <v>0.89550804515779225</v>
      </c>
      <c r="AD49" s="13">
        <f>(('Base original'!Z53-'Base original'!AB53)/('Base original'!Z41-'Base original'!AB41)*100-100)*(('Base original'!Z41-'Base original'!AB41)/'Base original'!AC41)</f>
        <v>0.11892058547367039</v>
      </c>
      <c r="AE49" s="9">
        <f>('Base original'!AC53/'Base original'!AC41*100-100)*'Base original'!AC41/('Base original'!$AC41)</f>
        <v>4.0835407102802037</v>
      </c>
      <c r="AF49" s="13">
        <f>('Base original'!AC53/'Base original'!AC41*100-100)*'Base original'!AC41/('Base original'!$AN41)</f>
        <v>2.5037869209447905</v>
      </c>
      <c r="AG49" s="13">
        <f>('Base original'!AD53/'Base original'!AD41*100-100)*'Base original'!AD41/('Base original'!$AN41)</f>
        <v>-0.84748467432479935</v>
      </c>
      <c r="AH49" s="13">
        <f>('Base original'!AE53/'Base original'!AE41*100-100)*'Base original'!AE41/('Base original'!$AN41)</f>
        <v>1.255882923380218</v>
      </c>
      <c r="AI49" s="13">
        <f>('Base original'!AF53/'Base original'!AF41*100-100)*'Base original'!AF41/('Base original'!$AN41)</f>
        <v>1.3411960532550335</v>
      </c>
      <c r="AJ49" s="13">
        <f>('Base original'!AG53/'Base original'!AG41*100-100)*'Base original'!AG41/('Base original'!$AN41)</f>
        <v>-0.814341444013719</v>
      </c>
      <c r="AK49" s="13">
        <f>('Base original'!AH53/'Base original'!AH41*100-100)*'Base original'!AH41/('Base original'!$AN41)</f>
        <v>0.23212536488241511</v>
      </c>
      <c r="AL49" s="13">
        <f>('Base original'!AI53/'Base original'!AI41*100-100)*'Base original'!AI41/('Base original'!$AN41)</f>
        <v>3.5336821146853996</v>
      </c>
      <c r="AM49" s="13">
        <f>('Base original'!AJ53/'Base original'!AJ41*100-100)*'Base original'!AJ41/('Base original'!$AN41)</f>
        <v>-0.65905927237106643</v>
      </c>
      <c r="AN49" s="13">
        <f>('Base original'!AK53/'Base original'!AK41*100-100)*'Base original'!AK41/('Base original'!$AN41)</f>
        <v>-0.1362555023899952</v>
      </c>
      <c r="AO49" s="13">
        <f>-('Base original'!AL53/'Base original'!AL41*100-100)*'Base original'!AL41/('Base original'!$AN41)</f>
        <v>-0.49641193843706288</v>
      </c>
      <c r="AP49" s="13">
        <f>-('Base original'!AM53/'Base original'!AM41*100-100)*'Base original'!AM41/('Base original'!$AN41)</f>
        <v>6.9846289062979502E-2</v>
      </c>
      <c r="AQ49" s="13">
        <f>(('Base original'!AJ53-'Base original'!AL53)/('Base original'!AJ41-'Base original'!AL41)*100-100)*(('Base original'!AJ41-'Base original'!AL41)/'Base original'!AN41)</f>
        <v>-1.1554712108081295</v>
      </c>
      <c r="AR49" s="13">
        <f>(('Base original'!AK53-'Base original'!AM53)/('Base original'!AK41-'Base original'!AM41)*100-100)*(('Base original'!AK41-'Base original'!AM41)/'Base original'!AN41)</f>
        <v>-6.6409213327015729E-2</v>
      </c>
      <c r="AS49" s="9">
        <f>('Base original'!AN53/'Base original'!AN41*100-100)*'Base original'!AN41/('Base original'!$AN41)</f>
        <v>5.9829668346742153</v>
      </c>
    </row>
    <row r="50" spans="1:45" x14ac:dyDescent="0.25">
      <c r="A50" s="20">
        <v>40026</v>
      </c>
      <c r="B50" s="13">
        <f>'Base original'!B54/'Base original'!B42*100-100</f>
        <v>1.4775135503445966</v>
      </c>
      <c r="C50" s="13">
        <f>'Base original'!C54/'Base original'!C42*100-100</f>
        <v>-0.82355648258108261</v>
      </c>
      <c r="D50" s="13">
        <f>'Base original'!D54/'Base original'!D42*100-100</f>
        <v>7.8153888356481218</v>
      </c>
      <c r="E50" s="13">
        <f>'Base original'!E54/'Base original'!E42*100-100</f>
        <v>-19.640616038706426</v>
      </c>
      <c r="F50" s="9">
        <f>'Base original'!F54/'Base original'!F42*100-100</f>
        <v>0.59274798600704059</v>
      </c>
      <c r="G50" s="9">
        <f>'Base original'!G54</f>
        <v>24.5737435113694</v>
      </c>
      <c r="H50" s="13"/>
      <c r="I50" s="13"/>
      <c r="J50" s="9"/>
      <c r="K50" s="9">
        <f>'Base original'!K54</f>
        <v>5.9873966986875997</v>
      </c>
      <c r="L50" s="13"/>
      <c r="M50" s="9"/>
      <c r="N50" s="9">
        <f>'Base original'!N54</f>
        <v>3.3949739058076802</v>
      </c>
      <c r="O50" s="13"/>
      <c r="P50" s="9"/>
      <c r="Q50" s="11">
        <f>'Base original'!Q54</f>
        <v>4.5599999999999996</v>
      </c>
      <c r="R50" s="13">
        <f>('Base original'!S54/'Base original'!S42*100-100)*'Base original'!S42/'Base original'!$V42</f>
        <v>2.7209397080306483</v>
      </c>
      <c r="S50" s="13">
        <f>('Base original'!T54/'Base original'!T42*100-100)*'Base original'!T42/'Base original'!$V42</f>
        <v>10.310354079918898</v>
      </c>
      <c r="T50" s="13">
        <f>('Base original'!U54/'Base original'!U42*100-100)*'Base original'!U42/'Base original'!$V42</f>
        <v>3.7176900831784745</v>
      </c>
      <c r="U50" s="9">
        <f>('Base original'!V54/'Base original'!V42*100-100)*'Base original'!V42/'Base original'!$V42</f>
        <v>16.749977640195965</v>
      </c>
      <c r="V50" s="13">
        <f>('Base original'!V54/'Base original'!V42*100-100)*'Base original'!V42/('Base original'!$AC42)</f>
        <v>3.3617685834697908</v>
      </c>
      <c r="W50" s="13">
        <f>('Base original'!W54/'Base original'!W42*100-100)*'Base original'!W42/('Base original'!$AC42)</f>
        <v>-0.76948698872895982</v>
      </c>
      <c r="X50" s="13">
        <f>('Base original'!X54/'Base original'!X42*100-100)*'Base original'!X42/('Base original'!$AC42)</f>
        <v>0.25769237673348883</v>
      </c>
      <c r="Y50" s="13">
        <f>('Base original'!Y54/'Base original'!Y42*100-100)*'Base original'!Y42/('Base original'!$AC42)</f>
        <v>7.8193281249688376</v>
      </c>
      <c r="Z50" s="13">
        <f>('Base original'!Z54/'Base original'!Z42*100-100)*'Base original'!Z42/('Base original'!$AC42)</f>
        <v>8.8157918356193812E-2</v>
      </c>
      <c r="AA50" s="13">
        <f>-('Base original'!AA54/'Base original'!AA42*100-100)*'Base original'!AA42/('Base original'!$AC42)</f>
        <v>-7.1505645497463926</v>
      </c>
      <c r="AB50" s="13">
        <f>-('Base original'!AB54/'Base original'!AB42*100-100)*'Base original'!AB42/('Base original'!$AC42)</f>
        <v>5.5846645112520967E-3</v>
      </c>
      <c r="AC50" s="13">
        <f>(('Base original'!Y54-'Base original'!AA54)/('Base original'!Y42-'Base original'!AA42)*100-100)*(('Base original'!Y42-'Base original'!AA42)/'Base original'!AC42)</f>
        <v>0.66876357522244123</v>
      </c>
      <c r="AD50" s="13">
        <f>(('Base original'!Z54-'Base original'!AB54)/('Base original'!Z42-'Base original'!AB42)*100-100)*(('Base original'!Z42-'Base original'!AB42)/'Base original'!AC42)</f>
        <v>9.3742582867445828E-2</v>
      </c>
      <c r="AE50" s="9">
        <f>('Base original'!AC54/'Base original'!AC42*100-100)*'Base original'!AC42/('Base original'!$AC42)</f>
        <v>3.6124801295642044</v>
      </c>
      <c r="AF50" s="13">
        <f>('Base original'!AC54/'Base original'!AC42*100-100)*'Base original'!AC42/('Base original'!$AN42)</f>
        <v>2.1857606958905884</v>
      </c>
      <c r="AG50" s="13">
        <f>('Base original'!AD54/'Base original'!AD42*100-100)*'Base original'!AD42/('Base original'!$AN42)</f>
        <v>-0.82557359323032009</v>
      </c>
      <c r="AH50" s="13">
        <f>('Base original'!AE54/'Base original'!AE42*100-100)*'Base original'!AE42/('Base original'!$AN42)</f>
        <v>-0.15579820331243191</v>
      </c>
      <c r="AI50" s="13">
        <f>('Base original'!AF54/'Base original'!AF42*100-100)*'Base original'!AF42/('Base original'!$AN42)</f>
        <v>1.3025019429520321</v>
      </c>
      <c r="AJ50" s="13">
        <f>('Base original'!AG54/'Base original'!AG42*100-100)*'Base original'!AG42/('Base original'!$AN42)</f>
        <v>-0.84283086904261939</v>
      </c>
      <c r="AK50" s="13">
        <f>('Base original'!AH54/'Base original'!AH42*100-100)*'Base original'!AH42/('Base original'!$AN42)</f>
        <v>0.21469016552503156</v>
      </c>
      <c r="AL50" s="13">
        <f>('Base original'!AI54/'Base original'!AI42*100-100)*'Base original'!AI42/('Base original'!$AN42)</f>
        <v>3.1784764359743019</v>
      </c>
      <c r="AM50" s="13">
        <f>('Base original'!AJ54/'Base original'!AJ42*100-100)*'Base original'!AJ42/('Base original'!$AN42)</f>
        <v>-9.4371955840683627E-2</v>
      </c>
      <c r="AN50" s="13">
        <f>('Base original'!AK54/'Base original'!AK42*100-100)*'Base original'!AK42/('Base original'!$AN42)</f>
        <v>-8.0735087541453657E-2</v>
      </c>
      <c r="AO50" s="13">
        <f>-('Base original'!AL54/'Base original'!AL42*100-100)*'Base original'!AL42/('Base original'!$AN42)</f>
        <v>-0.57335186981980091</v>
      </c>
      <c r="AP50" s="13">
        <f>-('Base original'!AM54/'Base original'!AM42*100-100)*'Base original'!AM42/('Base original'!$AN42)</f>
        <v>7.8804203534483155E-2</v>
      </c>
      <c r="AQ50" s="13">
        <f>(('Base original'!AJ54-'Base original'!AL54)/('Base original'!AJ42-'Base original'!AL42)*100-100)*(('Base original'!AJ42-'Base original'!AL42)/'Base original'!AN42)</f>
        <v>-0.66772382566048427</v>
      </c>
      <c r="AR50" s="13">
        <f>(('Base original'!AK54-'Base original'!AM54)/('Base original'!AK42-'Base original'!AM42)*100-100)*(('Base original'!AK42-'Base original'!AM42)/'Base original'!AN42)</f>
        <v>-1.930884006970464E-3</v>
      </c>
      <c r="AS50" s="9">
        <f>('Base original'!AN54/'Base original'!AN42*100-100)*'Base original'!AN42/('Base original'!$AN42)</f>
        <v>4.3875718650891287</v>
      </c>
    </row>
    <row r="51" spans="1:45" x14ac:dyDescent="0.25">
      <c r="A51" s="20">
        <v>40057</v>
      </c>
      <c r="B51" s="13">
        <f>'Base original'!B55/'Base original'!B43*100-100</f>
        <v>0.19040925602686798</v>
      </c>
      <c r="C51" s="13">
        <f>'Base original'!C55/'Base original'!C43*100-100</f>
        <v>-0.88472493277458852</v>
      </c>
      <c r="D51" s="13">
        <f>'Base original'!D55/'Base original'!D43*100-100</f>
        <v>6.790161494633324</v>
      </c>
      <c r="E51" s="13">
        <f>'Base original'!E55/'Base original'!E43*100-100</f>
        <v>-27.820902425585373</v>
      </c>
      <c r="F51" s="9">
        <f>'Base original'!F55/'Base original'!F43*100-100</f>
        <v>-1.312811187995834</v>
      </c>
      <c r="G51" s="9">
        <f>'Base original'!G55</f>
        <v>26.523264242632901</v>
      </c>
      <c r="H51" s="13"/>
      <c r="I51" s="13"/>
      <c r="J51" s="9"/>
      <c r="K51" s="9">
        <f>'Base original'!K55</f>
        <v>5.7749809206789102</v>
      </c>
      <c r="L51" s="13"/>
      <c r="M51" s="9"/>
      <c r="N51" s="9">
        <f>'Base original'!N55</f>
        <v>2.5450470118040398</v>
      </c>
      <c r="O51" s="13"/>
      <c r="P51" s="9"/>
      <c r="Q51" s="11">
        <f>'Base original'!Q55</f>
        <v>4.49</v>
      </c>
      <c r="R51" s="13">
        <f>('Base original'!S55/'Base original'!S43*100-100)*'Base original'!S43/'Base original'!$V43</f>
        <v>2.9195648121805493</v>
      </c>
      <c r="S51" s="13">
        <f>('Base original'!T55/'Base original'!T43*100-100)*'Base original'!T43/'Base original'!$V43</f>
        <v>11.694936870297154</v>
      </c>
      <c r="T51" s="13">
        <f>('Base original'!U55/'Base original'!U43*100-100)*'Base original'!U43/'Base original'!$V43</f>
        <v>6.0274886445017808</v>
      </c>
      <c r="U51" s="9">
        <f>('Base original'!V55/'Base original'!V43*100-100)*'Base original'!V43/'Base original'!$V43</f>
        <v>20.641990326979482</v>
      </c>
      <c r="V51" s="13">
        <f>('Base original'!V55/'Base original'!V43*100-100)*'Base original'!V43/('Base original'!$AC43)</f>
        <v>4.1402828009334858</v>
      </c>
      <c r="W51" s="13">
        <f>('Base original'!W55/'Base original'!W43*100-100)*'Base original'!W43/('Base original'!$AC43)</f>
        <v>-1.9535539017949597</v>
      </c>
      <c r="X51" s="13">
        <f>('Base original'!X55/'Base original'!X43*100-100)*'Base original'!X43/('Base original'!$AC43)</f>
        <v>0.22982987079940762</v>
      </c>
      <c r="Y51" s="13">
        <f>('Base original'!Y55/'Base original'!Y43*100-100)*'Base original'!Y43/('Base original'!$AC43)</f>
        <v>6.1949775876521533</v>
      </c>
      <c r="Z51" s="13">
        <f>('Base original'!Z55/'Base original'!Z43*100-100)*'Base original'!Z43/('Base original'!$AC43)</f>
        <v>7.0247657427558313E-2</v>
      </c>
      <c r="AA51" s="13">
        <f>-('Base original'!AA55/'Base original'!AA43*100-100)*'Base original'!AA43/('Base original'!$AC43)</f>
        <v>-5.9035580340100999</v>
      </c>
      <c r="AB51" s="13">
        <f>-('Base original'!AB55/'Base original'!AB43*100-100)*'Base original'!AB43/('Base original'!$AC43)</f>
        <v>2.5580379455413427E-3</v>
      </c>
      <c r="AC51" s="13">
        <f>(('Base original'!Y55-'Base original'!AA55)/('Base original'!Y43-'Base original'!AA43)*100-100)*(('Base original'!Y43-'Base original'!AA43)/'Base original'!AC43)</f>
        <v>0.29141955364205463</v>
      </c>
      <c r="AD51" s="13">
        <f>(('Base original'!Z55-'Base original'!AB55)/('Base original'!Z43-'Base original'!AB43)*100-100)*(('Base original'!Z43-'Base original'!AB43)/'Base original'!AC43)</f>
        <v>7.280569537309961E-2</v>
      </c>
      <c r="AE51" s="9">
        <f>('Base original'!AC55/'Base original'!AC43*100-100)*'Base original'!AC43/('Base original'!$AC43)</f>
        <v>2.7807840189530992</v>
      </c>
      <c r="AF51" s="13">
        <f>('Base original'!AC55/'Base original'!AC43*100-100)*'Base original'!AC43/('Base original'!$AN43)</f>
        <v>1.6671975461570259</v>
      </c>
      <c r="AG51" s="13">
        <f>('Base original'!AD55/'Base original'!AD43*100-100)*'Base original'!AD43/('Base original'!$AN43)</f>
        <v>-1.0048958886332799</v>
      </c>
      <c r="AH51" s="13">
        <f>('Base original'!AE55/'Base original'!AE43*100-100)*'Base original'!AE43/('Base original'!$AN43)</f>
        <v>-0.46233704948976662</v>
      </c>
      <c r="AI51" s="13">
        <f>('Base original'!AF55/'Base original'!AF43*100-100)*'Base original'!AF43/('Base original'!$AN43)</f>
        <v>1.2577124992626676</v>
      </c>
      <c r="AJ51" s="13">
        <f>('Base original'!AG55/'Base original'!AG43*100-100)*'Base original'!AG43/('Base original'!$AN43)</f>
        <v>-0.82699227275408427</v>
      </c>
      <c r="AK51" s="13">
        <f>('Base original'!AH55/'Base original'!AH43*100-100)*'Base original'!AH43/('Base original'!$AN43)</f>
        <v>0.17625199079808876</v>
      </c>
      <c r="AL51" s="13">
        <f>('Base original'!AI55/'Base original'!AI43*100-100)*'Base original'!AI43/('Base original'!$AN43)</f>
        <v>2.1631569633693144</v>
      </c>
      <c r="AM51" s="13">
        <f>('Base original'!AJ55/'Base original'!AJ43*100-100)*'Base original'!AJ43/('Base original'!$AN43)</f>
        <v>0.86026072081637472</v>
      </c>
      <c r="AN51" s="13">
        <f>('Base original'!AK55/'Base original'!AK43*100-100)*'Base original'!AK43/('Base original'!$AN43)</f>
        <v>-1.4156786409486044E-3</v>
      </c>
      <c r="AO51" s="13">
        <f>-('Base original'!AL55/'Base original'!AL43*100-100)*'Base original'!AL43/('Base original'!$AN43)</f>
        <v>-0.97729015513478512</v>
      </c>
      <c r="AP51" s="13">
        <f>-('Base original'!AM55/'Base original'!AM43*100-100)*'Base original'!AM43/('Base original'!$AN43)</f>
        <v>8.3525039815961793E-2</v>
      </c>
      <c r="AQ51" s="13">
        <f>(('Base original'!AJ55-'Base original'!AL55)/('Base original'!AJ43-'Base original'!AL43)*100-100)*(('Base original'!AJ43-'Base original'!AL43)/'Base original'!AN43)</f>
        <v>-0.11702943431840991</v>
      </c>
      <c r="AR51" s="13">
        <f>(('Base original'!AK55-'Base original'!AM55)/('Base original'!AK43-'Base original'!AM43)*100-100)*(('Base original'!AK43-'Base original'!AM43)/'Base original'!AN43)</f>
        <v>8.210936117501319E-2</v>
      </c>
      <c r="AS51" s="9">
        <f>('Base original'!AN55/'Base original'!AN43*100-100)*'Base original'!AN43/('Base original'!$AN43)</f>
        <v>2.9351737155665774</v>
      </c>
    </row>
    <row r="52" spans="1:45" x14ac:dyDescent="0.25">
      <c r="A52" s="20">
        <v>40087</v>
      </c>
      <c r="B52" s="13">
        <f>'Base original'!B56/'Base original'!B44*100-100</f>
        <v>-3.1248495223663326</v>
      </c>
      <c r="C52" s="13">
        <f>'Base original'!C56/'Base original'!C44*100-100</f>
        <v>-0.30103087100995651</v>
      </c>
      <c r="D52" s="13">
        <f>'Base original'!D56/'Base original'!D44*100-100</f>
        <v>6.6654999428540833</v>
      </c>
      <c r="E52" s="13">
        <f>'Base original'!E56/'Base original'!E44*100-100</f>
        <v>-38.268903639298671</v>
      </c>
      <c r="F52" s="9">
        <f>'Base original'!F56/'Base original'!F44*100-100</f>
        <v>-4.686929542154644</v>
      </c>
      <c r="G52" s="9">
        <f>'Base original'!G56</f>
        <v>26.667814255904599</v>
      </c>
      <c r="H52" s="13"/>
      <c r="I52" s="13"/>
      <c r="J52" s="9"/>
      <c r="K52" s="9">
        <f>'Base original'!K56</f>
        <v>5.6134654537822497</v>
      </c>
      <c r="L52" s="13"/>
      <c r="M52" s="9"/>
      <c r="N52" s="9">
        <f>'Base original'!N56</f>
        <v>2.6609289121842599</v>
      </c>
      <c r="O52" s="13"/>
      <c r="P52" s="9"/>
      <c r="Q52" s="11">
        <f>'Base original'!Q56</f>
        <v>4.3499999999999996</v>
      </c>
      <c r="R52" s="13">
        <f>('Base original'!S56/'Base original'!S44*100-100)*'Base original'!S44/'Base original'!$V44</f>
        <v>2.5469207507320091</v>
      </c>
      <c r="S52" s="13">
        <f>('Base original'!T56/'Base original'!T44*100-100)*'Base original'!T44/'Base original'!$V44</f>
        <v>9.6606345701531247</v>
      </c>
      <c r="T52" s="13">
        <f>('Base original'!U56/'Base original'!U44*100-100)*'Base original'!U44/'Base original'!$V44</f>
        <v>6.2986607785724589</v>
      </c>
      <c r="U52" s="9">
        <f>('Base original'!V56/'Base original'!V44*100-100)*'Base original'!V44/'Base original'!$V44</f>
        <v>18.506216099457589</v>
      </c>
      <c r="V52" s="13">
        <f>('Base original'!V56/'Base original'!V44*100-100)*'Base original'!V44/('Base original'!$AC44)</f>
        <v>3.6575763267892745</v>
      </c>
      <c r="W52" s="13">
        <f>('Base original'!W56/'Base original'!W44*100-100)*'Base original'!W44/('Base original'!$AC44)</f>
        <v>-6.9988596755862389</v>
      </c>
      <c r="X52" s="13">
        <f>('Base original'!X56/'Base original'!X44*100-100)*'Base original'!X44/('Base original'!$AC44)</f>
        <v>0.20226053661655674</v>
      </c>
      <c r="Y52" s="13">
        <f>('Base original'!Y56/'Base original'!Y44*100-100)*'Base original'!Y44/('Base original'!$AC44)</f>
        <v>6.8280956202814567</v>
      </c>
      <c r="Z52" s="13">
        <f>('Base original'!Z56/'Base original'!Z44*100-100)*'Base original'!Z44/('Base original'!$AC44)</f>
        <v>6.0526370713585166E-2</v>
      </c>
      <c r="AA52" s="13">
        <f>-('Base original'!AA56/'Base original'!AA44*100-100)*'Base original'!AA44/('Base original'!$AC44)</f>
        <v>-6.2879119920006525</v>
      </c>
      <c r="AB52" s="13">
        <f>-('Base original'!AB56/'Base original'!AB44*100-100)*'Base original'!AB44/('Base original'!$AC44)</f>
        <v>-1.2712435228245127E-2</v>
      </c>
      <c r="AC52" s="13">
        <f>(('Base original'!Y56-'Base original'!AA56)/('Base original'!Y44-'Base original'!AA44)*100-100)*(('Base original'!Y44-'Base original'!AA44)/'Base original'!AC44)</f>
        <v>0.54018362828080568</v>
      </c>
      <c r="AD52" s="13">
        <f>(('Base original'!Z56-'Base original'!AB56)/('Base original'!Z44-'Base original'!AB44)*100-100)*(('Base original'!Z44-'Base original'!AB44)/'Base original'!AC44)</f>
        <v>4.7813935485340048E-2</v>
      </c>
      <c r="AE52" s="9">
        <f>('Base original'!AC56/'Base original'!AC44*100-100)*'Base original'!AC44/('Base original'!$AC44)</f>
        <v>-2.5512149862534983</v>
      </c>
      <c r="AF52" s="13">
        <f>('Base original'!AC56/'Base original'!AC44*100-100)*'Base original'!AC44/('Base original'!$AN44)</f>
        <v>-1.5496299950097472</v>
      </c>
      <c r="AG52" s="13">
        <f>('Base original'!AD56/'Base original'!AD44*100-100)*'Base original'!AD44/('Base original'!$AN44)</f>
        <v>-1.4799047126223512</v>
      </c>
      <c r="AH52" s="13">
        <f>('Base original'!AE56/'Base original'!AE44*100-100)*'Base original'!AE44/('Base original'!$AN44)</f>
        <v>-0.44197761645562822</v>
      </c>
      <c r="AI52" s="13">
        <f>('Base original'!AF56/'Base original'!AF44*100-100)*'Base original'!AF44/('Base original'!$AN44)</f>
        <v>1.2267039764155674</v>
      </c>
      <c r="AJ52" s="13">
        <f>('Base original'!AG56/'Base original'!AG44*100-100)*'Base original'!AG44/('Base original'!$AN44)</f>
        <v>-0.85733285236334111</v>
      </c>
      <c r="AK52" s="13">
        <f>('Base original'!AH56/'Base original'!AH44*100-100)*'Base original'!AH44/('Base original'!$AN44)</f>
        <v>0.14578922681000489</v>
      </c>
      <c r="AL52" s="13">
        <f>('Base original'!AI56/'Base original'!AI44*100-100)*'Base original'!AI44/('Base original'!$AN44)</f>
        <v>1.3933531637414687</v>
      </c>
      <c r="AM52" s="13">
        <f>('Base original'!AJ56/'Base original'!AJ44*100-100)*'Base original'!AJ44/('Base original'!$AN44)</f>
        <v>2.0929109556282133</v>
      </c>
      <c r="AN52" s="13">
        <f>('Base original'!AK56/'Base original'!AK44*100-100)*'Base original'!AK44/('Base original'!$AN44)</f>
        <v>0.11132995501854928</v>
      </c>
      <c r="AO52" s="13">
        <f>-('Base original'!AL56/'Base original'!AL44*100-100)*'Base original'!AL44/('Base original'!$AN44)</f>
        <v>-1.5778658531666225</v>
      </c>
      <c r="AP52" s="13">
        <f>-('Base original'!AM56/'Base original'!AM44*100-100)*'Base original'!AM44/('Base original'!$AN44)</f>
        <v>8.7127790884082026E-2</v>
      </c>
      <c r="AQ52" s="13">
        <f>(('Base original'!AJ56-'Base original'!AL56)/('Base original'!AJ44-'Base original'!AL44)*100-100)*(('Base original'!AJ44-'Base original'!AL44)/'Base original'!AN44)</f>
        <v>0.51504510246158997</v>
      </c>
      <c r="AR52" s="13">
        <f>(('Base original'!AK56-'Base original'!AM56)/('Base original'!AK44-'Base original'!AM44)*100-100)*(('Base original'!AK44-'Base original'!AM44)/'Base original'!AN44)</f>
        <v>0.19845774590263121</v>
      </c>
      <c r="AS52" s="9">
        <f>('Base original'!AN56/'Base original'!AN44*100-100)*'Base original'!AN44/('Base original'!$AN44)</f>
        <v>-0.84938071271916726</v>
      </c>
    </row>
    <row r="53" spans="1:45" x14ac:dyDescent="0.25">
      <c r="A53" s="20">
        <v>40118</v>
      </c>
      <c r="B53" s="13">
        <f>'Base original'!B57/'Base original'!B45*100-100</f>
        <v>-4.1589298953574172</v>
      </c>
      <c r="C53" s="13">
        <f>'Base original'!C57/'Base original'!C45*100-100</f>
        <v>-0.2367642624623727</v>
      </c>
      <c r="D53" s="13">
        <f>'Base original'!D57/'Base original'!D45*100-100</f>
        <v>6.8865164757758066</v>
      </c>
      <c r="E53" s="13">
        <f>'Base original'!E57/'Base original'!E45*100-100</f>
        <v>-42.583719472286653</v>
      </c>
      <c r="F53" s="9">
        <f>'Base original'!F57/'Base original'!F45*100-100</f>
        <v>-5.6255162561757999</v>
      </c>
      <c r="G53" s="9">
        <f>'Base original'!G57</f>
        <v>27.258339937912599</v>
      </c>
      <c r="H53" s="13"/>
      <c r="I53" s="13"/>
      <c r="J53" s="9"/>
      <c r="K53" s="9">
        <f>'Base original'!K57</f>
        <v>5.2475719388473099</v>
      </c>
      <c r="L53" s="13"/>
      <c r="M53" s="9"/>
      <c r="N53" s="9">
        <f>'Base original'!N57</f>
        <v>2.5465993614059901</v>
      </c>
      <c r="O53" s="13"/>
      <c r="P53" s="9"/>
      <c r="Q53" s="11">
        <f>'Base original'!Q57</f>
        <v>4.28</v>
      </c>
      <c r="R53" s="13">
        <f>('Base original'!S57/'Base original'!S45*100-100)*'Base original'!S45/'Base original'!$V45</f>
        <v>2.4730618119578329</v>
      </c>
      <c r="S53" s="13">
        <f>('Base original'!T57/'Base original'!T45*100-100)*'Base original'!T45/'Base original'!$V45</f>
        <v>11.490061072859536</v>
      </c>
      <c r="T53" s="13">
        <f>('Base original'!U57/'Base original'!U45*100-100)*'Base original'!U45/'Base original'!$V45</f>
        <v>5.8719414945345632</v>
      </c>
      <c r="U53" s="9">
        <f>('Base original'!V57/'Base original'!V45*100-100)*'Base original'!V45/'Base original'!$V45</f>
        <v>19.835064379351934</v>
      </c>
      <c r="V53" s="13">
        <f>('Base original'!V57/'Base original'!V45*100-100)*'Base original'!V45/('Base original'!$AC45)</f>
        <v>3.81207280991782</v>
      </c>
      <c r="W53" s="13">
        <f>('Base original'!W57/'Base original'!W45*100-100)*'Base original'!W45/('Base original'!$AC45)</f>
        <v>-8.7489276442563728</v>
      </c>
      <c r="X53" s="13">
        <f>('Base original'!X57/'Base original'!X45*100-100)*'Base original'!X45/('Base original'!$AC45)</f>
        <v>0.13438322957103946</v>
      </c>
      <c r="Y53" s="13">
        <f>('Base original'!Y57/'Base original'!Y45*100-100)*'Base original'!Y45/('Base original'!$AC45)</f>
        <v>5.9764091081551385</v>
      </c>
      <c r="Z53" s="13">
        <f>('Base original'!Z57/'Base original'!Z45*100-100)*'Base original'!Z45/('Base original'!$AC45)</f>
        <v>3.2521115362115216E-2</v>
      </c>
      <c r="AA53" s="13">
        <f>-('Base original'!AA57/'Base original'!AA45*100-100)*'Base original'!AA45/('Base original'!$AC45)</f>
        <v>-5.3669185495582559</v>
      </c>
      <c r="AB53" s="13">
        <f>-('Base original'!AB57/'Base original'!AB45*100-100)*'Base original'!AB45/('Base original'!$AC45)</f>
        <v>-1.0279662901818008E-2</v>
      </c>
      <c r="AC53" s="13">
        <f>(('Base original'!Y57-'Base original'!AA57)/('Base original'!Y45-'Base original'!AA45)*100-100)*(('Base original'!Y45-'Base original'!AA45)/'Base original'!AC45)</f>
        <v>0.60949055859688128</v>
      </c>
      <c r="AD53" s="13">
        <f>(('Base original'!Z57-'Base original'!AB57)/('Base original'!Z45-'Base original'!AB45)*100-100)*(('Base original'!Z45-'Base original'!AB45)/'Base original'!AC45)</f>
        <v>2.2241452460297167E-2</v>
      </c>
      <c r="AE53" s="9">
        <f>('Base original'!AC57/'Base original'!AC45*100-100)*'Base original'!AC45/('Base original'!$AC45)</f>
        <v>-4.1707395937103371</v>
      </c>
      <c r="AF53" s="13">
        <f>('Base original'!AC57/'Base original'!AC45*100-100)*'Base original'!AC45/('Base original'!$AN45)</f>
        <v>-2.5522545964029364</v>
      </c>
      <c r="AG53" s="13">
        <f>('Base original'!AD57/'Base original'!AD45*100-100)*'Base original'!AD45/('Base original'!$AN45)</f>
        <v>-1.7056586509593121</v>
      </c>
      <c r="AH53" s="13">
        <f>('Base original'!AE57/'Base original'!AE45*100-100)*'Base original'!AE45/('Base original'!$AN45)</f>
        <v>-6.839561947788371E-2</v>
      </c>
      <c r="AI53" s="13">
        <f>('Base original'!AF57/'Base original'!AF45*100-100)*'Base original'!AF45/('Base original'!$AN45)</f>
        <v>1.2616589940811485</v>
      </c>
      <c r="AJ53" s="13">
        <f>('Base original'!AG57/'Base original'!AG45*100-100)*'Base original'!AG45/('Base original'!$AN45)</f>
        <v>-1.0891830840934429</v>
      </c>
      <c r="AK53" s="13">
        <f>('Base original'!AH57/'Base original'!AH45*100-100)*'Base original'!AH45/('Base original'!$AN45)</f>
        <v>5.3412632602293293E-2</v>
      </c>
      <c r="AL53" s="13">
        <f>('Base original'!AI57/'Base original'!AI45*100-100)*'Base original'!AI45/('Base original'!$AN45)</f>
        <v>1.413204472021274</v>
      </c>
      <c r="AM53" s="13">
        <f>('Base original'!AJ57/'Base original'!AJ45*100-100)*'Base original'!AJ45/('Base original'!$AN45)</f>
        <v>2.6492437022846187</v>
      </c>
      <c r="AN53" s="13">
        <f>('Base original'!AK57/'Base original'!AK45*100-100)*'Base original'!AK45/('Base original'!$AN45)</f>
        <v>0.17110342264032261</v>
      </c>
      <c r="AO53" s="13">
        <f>-('Base original'!AL57/'Base original'!AL45*100-100)*'Base original'!AL45/('Base original'!$AN45)</f>
        <v>-1.4915506247676784</v>
      </c>
      <c r="AP53" s="13">
        <f>-('Base original'!AM57/'Base original'!AM45*100-100)*'Base original'!AM45/('Base original'!$AN45)</f>
        <v>8.1891745060475224E-2</v>
      </c>
      <c r="AQ53" s="13">
        <f>(('Base original'!AJ57-'Base original'!AL57)/('Base original'!AJ45-'Base original'!AL45)*100-100)*(('Base original'!AJ45-'Base original'!AL45)/'Base original'!AN45)</f>
        <v>1.1576930775169405</v>
      </c>
      <c r="AR53" s="13">
        <f>(('Base original'!AK57-'Base original'!AM57)/('Base original'!AK45-'Base original'!AM45)*100-100)*(('Base original'!AK45-'Base original'!AM45)/'Base original'!AN45)</f>
        <v>0.25299516770079783</v>
      </c>
      <c r="AS53" s="9">
        <f>('Base original'!AN57/'Base original'!AN45*100-100)*'Base original'!AN45/('Base original'!$AN45)</f>
        <v>-1.2765276070111184</v>
      </c>
    </row>
    <row r="54" spans="1:45" x14ac:dyDescent="0.25">
      <c r="A54" s="20">
        <v>40148</v>
      </c>
      <c r="B54" s="13">
        <f>'Base original'!B58/'Base original'!B46*100-100</f>
        <v>0.53953450855439655</v>
      </c>
      <c r="C54" s="13">
        <f>'Base original'!C58/'Base original'!C46*100-100</f>
        <v>0.80779557560781257</v>
      </c>
      <c r="D54" s="13">
        <f>'Base original'!D58/'Base original'!D46*100-100</f>
        <v>7.1319000877443841</v>
      </c>
      <c r="E54" s="13">
        <f>'Base original'!E58/'Base original'!E46*100-100</f>
        <v>-40.92991793839871</v>
      </c>
      <c r="F54" s="9">
        <f>'Base original'!F58/'Base original'!F46*100-100</f>
        <v>-2.3390240260607271</v>
      </c>
      <c r="G54" s="9">
        <f>'Base original'!G58</f>
        <v>26.556523975162101</v>
      </c>
      <c r="H54" s="13"/>
      <c r="I54" s="13"/>
      <c r="J54" s="9"/>
      <c r="K54" s="9">
        <f>'Base original'!K58</f>
        <v>4.7397666361242097</v>
      </c>
      <c r="L54" s="13"/>
      <c r="M54" s="9"/>
      <c r="N54" s="9">
        <f>'Base original'!N58</f>
        <v>2.2207973644244801</v>
      </c>
      <c r="O54" s="13"/>
      <c r="P54" s="9"/>
      <c r="Q54" s="11">
        <f>'Base original'!Q58</f>
        <v>4.5414325420879997</v>
      </c>
      <c r="R54" s="13">
        <f>('Base original'!S58/'Base original'!S46*100-100)*'Base original'!S46/'Base original'!$V46</f>
        <v>2.4954199744628869</v>
      </c>
      <c r="S54" s="13">
        <f>('Base original'!T58/'Base original'!T46*100-100)*'Base original'!T46/'Base original'!$V46</f>
        <v>15.139066229945049</v>
      </c>
      <c r="T54" s="13">
        <f>('Base original'!U58/'Base original'!U46*100-100)*'Base original'!U46/'Base original'!$V46</f>
        <v>5.230481689150432</v>
      </c>
      <c r="U54" s="9">
        <f>('Base original'!V58/'Base original'!V46*100-100)*'Base original'!V46/'Base original'!$V46</f>
        <v>22.865893151242631</v>
      </c>
      <c r="V54" s="13">
        <f>('Base original'!V58/'Base original'!V46*100-100)*'Base original'!V46/('Base original'!$AC46)</f>
        <v>4.5263562767866974</v>
      </c>
      <c r="W54" s="13">
        <f>('Base original'!W58/'Base original'!W46*100-100)*'Base original'!W46/('Base original'!$AC46)</f>
        <v>-10.374372687644227</v>
      </c>
      <c r="X54" s="13">
        <f>('Base original'!X58/'Base original'!X46*100-100)*'Base original'!X46/('Base original'!$AC46)</f>
        <v>0.11813619546503526</v>
      </c>
      <c r="Y54" s="13">
        <f>('Base original'!Y58/'Base original'!Y46*100-100)*'Base original'!Y46/('Base original'!$AC46)</f>
        <v>5.3778526685959225</v>
      </c>
      <c r="Z54" s="13">
        <f>('Base original'!Z58/'Base original'!Z46*100-100)*'Base original'!Z46/('Base original'!$AC46)</f>
        <v>6.7768050111726005E-3</v>
      </c>
      <c r="AA54" s="13">
        <f>-('Base original'!AA58/'Base original'!AA46*100-100)*'Base original'!AA46/('Base original'!$AC46)</f>
        <v>-4.9300340671819498</v>
      </c>
      <c r="AB54" s="13">
        <f>-('Base original'!AB58/'Base original'!AB46*100-100)*'Base original'!AB46/('Base original'!$AC46)</f>
        <v>-3.2968240594893603E-3</v>
      </c>
      <c r="AC54" s="13">
        <f>(('Base original'!Y58-'Base original'!AA58)/('Base original'!Y46-'Base original'!AA46)*100-100)*(('Base original'!Y46-'Base original'!AA46)/'Base original'!AC46)</f>
        <v>0.44781860141397278</v>
      </c>
      <c r="AD54" s="13">
        <f>(('Base original'!Z58-'Base original'!AB58)/('Base original'!Z46-'Base original'!AB46)*100-100)*(('Base original'!Z46-'Base original'!AB46)/'Base original'!AC46)</f>
        <v>3.4799809516832089E-3</v>
      </c>
      <c r="AE54" s="9">
        <f>('Base original'!AC58/'Base original'!AC46*100-100)*'Base original'!AC46/('Base original'!$AC46)</f>
        <v>-5.2785816330268469</v>
      </c>
      <c r="AF54" s="13">
        <f>('Base original'!AC58/'Base original'!AC46*100-100)*'Base original'!AC46/('Base original'!$AN46)</f>
        <v>-3.2656742733534778</v>
      </c>
      <c r="AG54" s="13">
        <f>('Base original'!AD58/'Base original'!AD46*100-100)*'Base original'!AD46/('Base original'!$AN46)</f>
        <v>-1.4488171845627205</v>
      </c>
      <c r="AH54" s="13">
        <f>('Base original'!AE58/'Base original'!AE46*100-100)*'Base original'!AE46/('Base original'!$AN46)</f>
        <v>-0.13166944849537648</v>
      </c>
      <c r="AI54" s="13">
        <f>('Base original'!AF58/'Base original'!AF46*100-100)*'Base original'!AF46/('Base original'!$AN46)</f>
        <v>1.2640040429999329</v>
      </c>
      <c r="AJ54" s="13">
        <f>('Base original'!AG58/'Base original'!AG46*100-100)*'Base original'!AG46/('Base original'!$AN46)</f>
        <v>-0.96497162081465115</v>
      </c>
      <c r="AK54" s="13">
        <f>('Base original'!AH58/'Base original'!AH46*100-100)*'Base original'!AH46/('Base original'!$AN46)</f>
        <v>-7.3653305956965578E-3</v>
      </c>
      <c r="AL54" s="13">
        <f>('Base original'!AI58/'Base original'!AI46*100-100)*'Base original'!AI46/('Base original'!$AN46)</f>
        <v>1.3630394113174549</v>
      </c>
      <c r="AM54" s="13">
        <f>('Base original'!AJ58/'Base original'!AJ46*100-100)*'Base original'!AJ46/('Base original'!$AN46)</f>
        <v>2.7842082779517119</v>
      </c>
      <c r="AN54" s="13">
        <f>('Base original'!AK58/'Base original'!AK46*100-100)*'Base original'!AK46/('Base original'!$AN46)</f>
        <v>0.18617289490353126</v>
      </c>
      <c r="AO54" s="13">
        <f>-('Base original'!AL58/'Base original'!AL46*100-100)*'Base original'!AL46/('Base original'!$AN46)</f>
        <v>-1.2671768007950026</v>
      </c>
      <c r="AP54" s="13">
        <f>-('Base original'!AM58/'Base original'!AM46*100-100)*'Base original'!AM46/('Base original'!$AN46)</f>
        <v>7.7392627644012071E-2</v>
      </c>
      <c r="AQ54" s="13">
        <f>(('Base original'!AJ58-'Base original'!AL58)/('Base original'!AJ46-'Base original'!AL46)*100-100)*(('Base original'!AJ46-'Base original'!AL46)/'Base original'!AN46)</f>
        <v>1.5170314771567095</v>
      </c>
      <c r="AR54" s="13">
        <f>(('Base original'!AK58-'Base original'!AM58)/('Base original'!AK46-'Base original'!AM46)*100-100)*(('Base original'!AK46-'Base original'!AM46)/'Base original'!AN46)</f>
        <v>0.26356552254754334</v>
      </c>
      <c r="AS54" s="9">
        <f>('Base original'!AN58/'Base original'!AN46*100-100)*'Base original'!AN46/('Base original'!$AN46)</f>
        <v>-1.4109707165786745</v>
      </c>
    </row>
    <row r="55" spans="1:45" x14ac:dyDescent="0.25">
      <c r="A55" s="21">
        <v>40179</v>
      </c>
      <c r="B55" s="13">
        <f>'Base original'!B59/'Base original'!B47*100-100</f>
        <v>1.7022024242270106</v>
      </c>
      <c r="C55" s="13">
        <f>'Base original'!C59/'Base original'!C47*100-100</f>
        <v>1.4064852978419111</v>
      </c>
      <c r="D55" s="13">
        <f>'Base original'!D59/'Base original'!D47*100-100</f>
        <v>7.4818988417938499</v>
      </c>
      <c r="E55" s="13">
        <f>'Base original'!E59/'Base original'!E47*100-100</f>
        <v>-29.953398635007261</v>
      </c>
      <c r="F55" s="9">
        <f>'Base original'!F59/'Base original'!F47*100-100</f>
        <v>-0.27167636702625941</v>
      </c>
      <c r="G55" s="9">
        <f>'Base original'!G59</f>
        <v>30.353914964528101</v>
      </c>
      <c r="H55" s="13"/>
      <c r="I55" s="13"/>
      <c r="J55" s="9"/>
      <c r="K55" s="9">
        <f>'Base original'!K59</f>
        <v>7.0406248867057499</v>
      </c>
      <c r="L55" s="13"/>
      <c r="M55" s="9"/>
      <c r="N55" s="9">
        <f>'Base original'!N59</f>
        <v>1.83706570409307</v>
      </c>
      <c r="O55" s="13"/>
      <c r="P55" s="9"/>
      <c r="Q55" s="11">
        <f>'Base original'!Q59</f>
        <v>4.5838309984722203</v>
      </c>
      <c r="R55" s="13">
        <f>('Base original'!S59/'Base original'!S47*100-100)*'Base original'!S47/'Base original'!$V47</f>
        <v>2.7797410906926596</v>
      </c>
      <c r="S55" s="13">
        <f>('Base original'!T59/'Base original'!T47*100-100)*'Base original'!T47/'Base original'!$V47</f>
        <v>17.136931775909527</v>
      </c>
      <c r="T55" s="13">
        <f>('Base original'!U59/'Base original'!U47*100-100)*'Base original'!U47/'Base original'!$V47</f>
        <v>8.2415742876274098</v>
      </c>
      <c r="U55" s="9">
        <f>('Base original'!V59/'Base original'!V47*100-100)*'Base original'!V47/'Base original'!$V47</f>
        <v>28.159177144557702</v>
      </c>
      <c r="V55" s="13">
        <f>('Base original'!V59/'Base original'!V47*100-100)*'Base original'!V47/('Base original'!$AC47)</f>
        <v>5.5350917762418277</v>
      </c>
      <c r="W55" s="13">
        <f>('Base original'!W59/'Base original'!W47*100-100)*'Base original'!W47/('Base original'!$AC47)</f>
        <v>-9.4931421457780729</v>
      </c>
      <c r="X55" s="13">
        <f>('Base original'!X59/'Base original'!X47*100-100)*'Base original'!X47/('Base original'!$AC47)</f>
        <v>0.18609344523313784</v>
      </c>
      <c r="Y55" s="13">
        <f>('Base original'!Y59/'Base original'!Y47*100-100)*'Base original'!Y47/('Base original'!$AC47)</f>
        <v>3.7885919965194312</v>
      </c>
      <c r="Z55" s="13">
        <f>('Base original'!Z59/'Base original'!Z47*100-100)*'Base original'!Z47/('Base original'!$AC47)</f>
        <v>5.4840897416445177E-3</v>
      </c>
      <c r="AA55" s="13">
        <f>-('Base original'!AA59/'Base original'!AA47*100-100)*'Base original'!AA47/('Base original'!$AC47)</f>
        <v>-3.3189711116432732</v>
      </c>
      <c r="AB55" s="13">
        <f>-('Base original'!AB59/'Base original'!AB47*100-100)*'Base original'!AB47/('Base original'!$AC47)</f>
        <v>-1.8280299138815657E-4</v>
      </c>
      <c r="AC55" s="13">
        <f>(('Base original'!Y59-'Base original'!AA59)/('Base original'!Y47-'Base original'!AA47)*100-100)*(('Base original'!Y47-'Base original'!AA47)/'Base original'!AC47)</f>
        <v>0.46962088487615961</v>
      </c>
      <c r="AD55" s="13">
        <f>(('Base original'!Z59-'Base original'!AB59)/('Base original'!Z47-'Base original'!AB47)*100-100)*(('Base original'!Z47-'Base original'!AB47)/'Base original'!AC47)</f>
        <v>5.3012867502563914E-3</v>
      </c>
      <c r="AE55" s="9">
        <f>('Base original'!AC59/'Base original'!AC47*100-100)*'Base original'!AC47/('Base original'!$AC47)</f>
        <v>-3.2968519496853048</v>
      </c>
      <c r="AF55" s="13">
        <f>('Base original'!AC59/'Base original'!AC47*100-100)*'Base original'!AC47/('Base original'!$AN47)</f>
        <v>-2.0474471903938567</v>
      </c>
      <c r="AG55" s="13">
        <f>('Base original'!AD59/'Base original'!AD47*100-100)*'Base original'!AD47/('Base original'!$AN47)</f>
        <v>-1.1751109435967184</v>
      </c>
      <c r="AH55" s="13">
        <f>('Base original'!AE59/'Base original'!AE47*100-100)*'Base original'!AE47/('Base original'!$AN47)</f>
        <v>-0.25929411604433417</v>
      </c>
      <c r="AI55" s="13">
        <f>('Base original'!AF59/'Base original'!AF47*100-100)*'Base original'!AF47/('Base original'!$AN47)</f>
        <v>1.3375671082462117</v>
      </c>
      <c r="AJ55" s="13">
        <f>('Base original'!AG59/'Base original'!AG47*100-100)*'Base original'!AG47/('Base original'!$AN47)</f>
        <v>-0.96701719810229447</v>
      </c>
      <c r="AK55" s="13">
        <f>('Base original'!AH59/'Base original'!AH47*100-100)*'Base original'!AH47/('Base original'!$AN47)</f>
        <v>-6.016894987018166E-3</v>
      </c>
      <c r="AL55" s="13">
        <f>('Base original'!AI59/'Base original'!AI47*100-100)*'Base original'!AI47/('Base original'!$AN47)</f>
        <v>1.0441015697284302</v>
      </c>
      <c r="AM55" s="13">
        <f>('Base original'!AJ59/'Base original'!AJ47*100-100)*'Base original'!AJ47/('Base original'!$AN47)</f>
        <v>2.8341845915266224</v>
      </c>
      <c r="AN55" s="13">
        <f>('Base original'!AK59/'Base original'!AK47*100-100)*'Base original'!AK47/('Base original'!$AN47)</f>
        <v>0.20695848228932631</v>
      </c>
      <c r="AO55" s="13">
        <f>-('Base original'!AL59/'Base original'!AL47*100-100)*'Base original'!AL47/('Base original'!$AN47)</f>
        <v>-1.1694346275712284</v>
      </c>
      <c r="AP55" s="13">
        <f>-('Base original'!AM59/'Base original'!AM47*100-100)*'Base original'!AM47/('Base original'!$AN47)</f>
        <v>2.3386422025014373E-2</v>
      </c>
      <c r="AQ55" s="13">
        <f>(('Base original'!AJ59-'Base original'!AL59)/('Base original'!AJ47-'Base original'!AL47)*100-100)*(('Base original'!AJ47-'Base original'!AL47)/'Base original'!AN47)</f>
        <v>1.6647499639553938</v>
      </c>
      <c r="AR55" s="13">
        <f>(('Base original'!AK59-'Base original'!AM59)/('Base original'!AK47-'Base original'!AM47)*100-100)*(('Base original'!AK47-'Base original'!AM47)/'Base original'!AN47)</f>
        <v>0.23034490431434079</v>
      </c>
      <c r="AS55" s="9">
        <f>('Base original'!AN59/'Base original'!AN47*100-100)*'Base original'!AN47/('Base original'!$AN47)</f>
        <v>-0.17823632320035188</v>
      </c>
    </row>
    <row r="56" spans="1:45" x14ac:dyDescent="0.25">
      <c r="A56" s="20">
        <v>40210</v>
      </c>
      <c r="B56" s="13">
        <f>'Base original'!B60/'Base original'!B48*100-100</f>
        <v>3.5174415884268342</v>
      </c>
      <c r="C56" s="13">
        <f>'Base original'!C60/'Base original'!C48*100-100</f>
        <v>2.3118128147396675</v>
      </c>
      <c r="D56" s="13">
        <f>'Base original'!D60/'Base original'!D48*100-100</f>
        <v>8.937570740927697</v>
      </c>
      <c r="E56" s="13">
        <f>'Base original'!E60/'Base original'!E48*100-100</f>
        <v>-27.590566856748978</v>
      </c>
      <c r="F56" s="9">
        <f>'Base original'!F60/'Base original'!F48*100-100</f>
        <v>1.5578769430916424</v>
      </c>
      <c r="G56" s="9">
        <f>'Base original'!G60</f>
        <v>29.5461259997262</v>
      </c>
      <c r="H56" s="13"/>
      <c r="I56" s="13"/>
      <c r="J56" s="9"/>
      <c r="K56" s="9">
        <f>'Base original'!K60</f>
        <v>5.6279494904808596</v>
      </c>
      <c r="L56" s="13"/>
      <c r="M56" s="9"/>
      <c r="N56" s="9">
        <f>'Base original'!N60</f>
        <v>1.9782439184533001</v>
      </c>
      <c r="O56" s="13"/>
      <c r="P56" s="9"/>
      <c r="Q56" s="11">
        <f>'Base original'!Q60</f>
        <v>4.6029839655247002</v>
      </c>
      <c r="R56" s="13">
        <f>('Base original'!S60/'Base original'!S48*100-100)*'Base original'!S48/'Base original'!$V48</f>
        <v>3.377249601336473</v>
      </c>
      <c r="S56" s="13">
        <f>('Base original'!T60/'Base original'!T48*100-100)*'Base original'!T48/'Base original'!$V48</f>
        <v>16.217062798997652</v>
      </c>
      <c r="T56" s="13">
        <f>('Base original'!U60/'Base original'!U48*100-100)*'Base original'!U48/'Base original'!$V48</f>
        <v>12.117472852912142</v>
      </c>
      <c r="U56" s="9">
        <f>('Base original'!V60/'Base original'!V48*100-100)*'Base original'!V48/'Base original'!$V48</f>
        <v>31.710836054370105</v>
      </c>
      <c r="V56" s="13">
        <f>('Base original'!V60/'Base original'!V48*100-100)*'Base original'!V48/('Base original'!$AC48)</f>
        <v>6.1536874601671769</v>
      </c>
      <c r="W56" s="13">
        <f>('Base original'!W60/'Base original'!W48*100-100)*'Base original'!W48/('Base original'!$AC48)</f>
        <v>-9.1732456059562164</v>
      </c>
      <c r="X56" s="13">
        <f>('Base original'!X60/'Base original'!X48*100-100)*'Base original'!X48/('Base original'!$AC48)</f>
        <v>0.1711199608026617</v>
      </c>
      <c r="Y56" s="13">
        <f>('Base original'!Y60/'Base original'!Y48*100-100)*'Base original'!Y48/('Base original'!$AC48)</f>
        <v>1.2127597652580451</v>
      </c>
      <c r="Z56" s="13">
        <f>('Base original'!Z60/'Base original'!Z48*100-100)*'Base original'!Z48/('Base original'!$AC48)</f>
        <v>4.4207524857523247E-3</v>
      </c>
      <c r="AA56" s="13">
        <f>-('Base original'!AA60/'Base original'!AA48*100-100)*'Base original'!AA48/('Base original'!$AC48)</f>
        <v>-0.9359101408378081</v>
      </c>
      <c r="AB56" s="13">
        <f>-('Base original'!AB60/'Base original'!AB48*100-100)*'Base original'!AB48/('Base original'!$AC48)</f>
        <v>9.209901011983957E-4</v>
      </c>
      <c r="AC56" s="13">
        <f>(('Base original'!Y60-'Base original'!AA60)/('Base original'!Y48-'Base original'!AA48)*100-100)*(('Base original'!Y48-'Base original'!AA48)/'Base original'!AC48)</f>
        <v>0.27684962442023875</v>
      </c>
      <c r="AD56" s="13">
        <f>(('Base original'!Z60-'Base original'!AB60)/('Base original'!Z48-'Base original'!AB48)*100-100)*(('Base original'!Z48-'Base original'!AB48)/'Base original'!AC48)</f>
        <v>5.3417425869507502E-3</v>
      </c>
      <c r="AE56" s="9">
        <f>('Base original'!AC60/'Base original'!AC48*100-100)*'Base original'!AC48/('Base original'!$AC48)</f>
        <v>-2.5662468179792057</v>
      </c>
      <c r="AF56" s="13">
        <f>('Base original'!AC60/'Base original'!AC48*100-100)*'Base original'!AC48/('Base original'!$AN48)</f>
        <v>-1.583127847914279</v>
      </c>
      <c r="AG56" s="13">
        <f>('Base original'!AD60/'Base original'!AD48*100-100)*'Base original'!AD48/('Base original'!$AN48)</f>
        <v>-1.1060986557276451</v>
      </c>
      <c r="AH56" s="13">
        <f>('Base original'!AE60/'Base original'!AE48*100-100)*'Base original'!AE48/('Base original'!$AN48)</f>
        <v>-0.11442791723009464</v>
      </c>
      <c r="AI56" s="13">
        <f>('Base original'!AF60/'Base original'!AF48*100-100)*'Base original'!AF48/('Base original'!$AN48)</f>
        <v>1.357340090678727</v>
      </c>
      <c r="AJ56" s="13">
        <f>('Base original'!AG60/'Base original'!AG48*100-100)*'Base original'!AG48/('Base original'!$AN48)</f>
        <v>-1.0701907889503768</v>
      </c>
      <c r="AK56" s="13">
        <f>('Base original'!AH60/'Base original'!AH48*100-100)*'Base original'!AH48/('Base original'!$AN48)</f>
        <v>-5.8179834778359786E-2</v>
      </c>
      <c r="AL56" s="13">
        <f>('Base original'!AI60/'Base original'!AI48*100-100)*'Base original'!AI48/('Base original'!$AN48)</f>
        <v>0.79258661636534899</v>
      </c>
      <c r="AM56" s="13">
        <f>('Base original'!AJ60/'Base original'!AJ48*100-100)*'Base original'!AJ48/('Base original'!$AN48)</f>
        <v>2.6111609831483009</v>
      </c>
      <c r="AN56" s="13">
        <f>('Base original'!AK60/'Base original'!AK48*100-100)*'Base original'!AK48/('Base original'!$AN48)</f>
        <v>0.21896980784745967</v>
      </c>
      <c r="AO56" s="13">
        <f>-('Base original'!AL60/'Base original'!AL48*100-100)*'Base original'!AL48/('Base original'!$AN48)</f>
        <v>-0.7742917855073117</v>
      </c>
      <c r="AP56" s="13">
        <f>-('Base original'!AM60/'Base original'!AM48*100-100)*'Base original'!AM48/('Base original'!$AN48)</f>
        <v>2.2385600490892329E-2</v>
      </c>
      <c r="AQ56" s="13">
        <f>(('Base original'!AJ60-'Base original'!AL60)/('Base original'!AJ48-'Base original'!AL48)*100-100)*(('Base original'!AJ48-'Base original'!AL48)/'Base original'!AN48)</f>
        <v>1.8368691976409892</v>
      </c>
      <c r="AR56" s="13">
        <f>(('Base original'!AK60-'Base original'!AM60)/('Base original'!AK48-'Base original'!AM48)*100-100)*(('Base original'!AK48-'Base original'!AM48)/'Base original'!AN48)</f>
        <v>0.24135540833835198</v>
      </c>
      <c r="AS56" s="9">
        <f>('Base original'!AN60/'Base original'!AN48*100-100)*'Base original'!AN48/('Base original'!$AN48)</f>
        <v>0.29623990091248231</v>
      </c>
    </row>
    <row r="57" spans="1:45" x14ac:dyDescent="0.25">
      <c r="A57" s="20">
        <v>40238</v>
      </c>
      <c r="B57" s="13">
        <f>'Base original'!B61/'Base original'!B49*100-100</f>
        <v>4.8614049734068772</v>
      </c>
      <c r="C57" s="13">
        <f>'Base original'!C61/'Base original'!C49*100-100</f>
        <v>2.9526078120792647</v>
      </c>
      <c r="D57" s="13">
        <f>'Base original'!D61/'Base original'!D49*100-100</f>
        <v>9.4825979533006404</v>
      </c>
      <c r="E57" s="13">
        <f>'Base original'!E61/'Base original'!E49*100-100</f>
        <v>-23.646317707537079</v>
      </c>
      <c r="F57" s="9">
        <f>'Base original'!F61/'Base original'!F49*100-100</f>
        <v>3.0046348715761013</v>
      </c>
      <c r="G57" s="9">
        <f>'Base original'!G61</f>
        <v>27.982459031962598</v>
      </c>
      <c r="H57" s="13"/>
      <c r="I57" s="13"/>
      <c r="J57" s="9"/>
      <c r="K57" s="9">
        <f>'Base original'!K61</f>
        <v>5.4203586919209599</v>
      </c>
      <c r="L57" s="13"/>
      <c r="M57" s="9"/>
      <c r="N57" s="9">
        <f>'Base original'!N61</f>
        <v>2.2012315029075702</v>
      </c>
      <c r="O57" s="13"/>
      <c r="P57" s="9"/>
      <c r="Q57" s="11">
        <f>'Base original'!Q61</f>
        <v>4.2755855149842201</v>
      </c>
      <c r="R57" s="13">
        <f>('Base original'!S61/'Base original'!S49*100-100)*'Base original'!S49/'Base original'!$V49</f>
        <v>3.8515386422363203</v>
      </c>
      <c r="S57" s="13">
        <f>('Base original'!T61/'Base original'!T49*100-100)*'Base original'!T49/'Base original'!$V49</f>
        <v>16.228329809725153</v>
      </c>
      <c r="T57" s="13">
        <f>('Base original'!U61/'Base original'!U49*100-100)*'Base original'!U49/'Base original'!$V49</f>
        <v>13.391590321822877</v>
      </c>
      <c r="U57" s="9">
        <f>('Base original'!V61/'Base original'!V49*100-100)*'Base original'!V49/'Base original'!$V49</f>
        <v>33.471458773784377</v>
      </c>
      <c r="V57" s="13">
        <f>('Base original'!V61/'Base original'!V49*100-100)*'Base original'!V49/('Base original'!$AC49)</f>
        <v>6.895363602576813</v>
      </c>
      <c r="W57" s="13">
        <f>('Base original'!W61/'Base original'!W49*100-100)*'Base original'!W49/('Base original'!$AC49)</f>
        <v>-4.5789070242814711</v>
      </c>
      <c r="X57" s="13">
        <f>('Base original'!X61/'Base original'!X49*100-100)*'Base original'!X49/('Base original'!$AC49)</f>
        <v>0.23460728444004059</v>
      </c>
      <c r="Y57" s="13">
        <f>('Base original'!Y61/'Base original'!Y49*100-100)*'Base original'!Y49/('Base original'!$AC49)</f>
        <v>1.9618356665014869</v>
      </c>
      <c r="Z57" s="13">
        <f>('Base original'!Z61/'Base original'!Z49*100-100)*'Base original'!Z49/('Base original'!$AC49)</f>
        <v>9.6785183349849693E-4</v>
      </c>
      <c r="AA57" s="13">
        <f>-('Base original'!AA61/'Base original'!AA49*100-100)*'Base original'!AA49/('Base original'!$AC49)</f>
        <v>-1.2456253097125891</v>
      </c>
      <c r="AB57" s="13">
        <f>-('Base original'!AB61/'Base original'!AB49*100-100)*'Base original'!AB49/('Base original'!$AC49)</f>
        <v>6.5813924677898877E-3</v>
      </c>
      <c r="AC57" s="13">
        <f>(('Base original'!Y61-'Base original'!AA61)/('Base original'!Y49-'Base original'!AA49)*100-100)*(('Base original'!Y49-'Base original'!AA49)/'Base original'!AC49)</f>
        <v>0.71621035678889966</v>
      </c>
      <c r="AD57" s="13">
        <f>(('Base original'!Z61-'Base original'!AB61)/('Base original'!Z49-'Base original'!AB49)*100-100)*(('Base original'!Z49-'Base original'!AB49)/'Base original'!AC49)</f>
        <v>7.5492443012884144E-3</v>
      </c>
      <c r="AE57" s="9">
        <f>('Base original'!AC61/'Base original'!AC49*100-100)*'Base original'!AC49/('Base original'!$AC49)</f>
        <v>3.2748234638255695</v>
      </c>
      <c r="AF57" s="13">
        <f>('Base original'!AC61/'Base original'!AC49*100-100)*'Base original'!AC49/('Base original'!$AN49)</f>
        <v>1.9714777809629687</v>
      </c>
      <c r="AG57" s="13">
        <f>('Base original'!AD61/'Base original'!AD49*100-100)*'Base original'!AD49/('Base original'!$AN49)</f>
        <v>-1.0588040618175634</v>
      </c>
      <c r="AH57" s="13">
        <f>('Base original'!AE61/'Base original'!AE49*100-100)*'Base original'!AE49/('Base original'!$AN49)</f>
        <v>-0.46892224793681253</v>
      </c>
      <c r="AI57" s="13">
        <f>('Base original'!AF61/'Base original'!AF49*100-100)*'Base original'!AF49/('Base original'!$AN49)</f>
        <v>1.6401790854151663</v>
      </c>
      <c r="AJ57" s="13">
        <f>('Base original'!AG61/'Base original'!AG49*100-100)*'Base original'!AG49/('Base original'!$AN49)</f>
        <v>-0.76899053532182482</v>
      </c>
      <c r="AK57" s="13">
        <f>('Base original'!AH61/'Base original'!AH49*100-100)*'Base original'!AH49/('Base original'!$AN49)</f>
        <v>-0.10953949131724727</v>
      </c>
      <c r="AL57" s="13">
        <f>('Base original'!AI61/'Base original'!AI49*100-100)*'Base original'!AI49/('Base original'!$AN49)</f>
        <v>0.70116927580412636</v>
      </c>
      <c r="AM57" s="13">
        <f>('Base original'!AJ61/'Base original'!AJ49*100-100)*'Base original'!AJ49/('Base original'!$AN49)</f>
        <v>2.8314793191771024</v>
      </c>
      <c r="AN57" s="13">
        <f>('Base original'!AK61/'Base original'!AK49*100-100)*'Base original'!AK49/('Base original'!$AN49)</f>
        <v>0.24692998095877347</v>
      </c>
      <c r="AO57" s="13">
        <f>-('Base original'!AL61/'Base original'!AL49*100-100)*'Base original'!AL49/('Base original'!$AN49)</f>
        <v>-0.76164905877609468</v>
      </c>
      <c r="AP57" s="13">
        <f>-('Base original'!AM61/'Base original'!AM49*100-100)*'Base original'!AM49/('Base original'!$AN49)</f>
        <v>2.2257492384674723E-2</v>
      </c>
      <c r="AQ57" s="13">
        <f>(('Base original'!AJ61-'Base original'!AL61)/('Base original'!AJ49-'Base original'!AL49)*100-100)*(('Base original'!AJ49-'Base original'!AL49)/'Base original'!AN49)</f>
        <v>2.0698302604010075</v>
      </c>
      <c r="AR57" s="13">
        <f>(('Base original'!AK61-'Base original'!AM61)/('Base original'!AK49-'Base original'!AM49)*100-100)*(('Base original'!AK49-'Base original'!AM49)/'Base original'!AN49)</f>
        <v>0.26918747334344828</v>
      </c>
      <c r="AS57" s="9">
        <f>('Base original'!AN61/'Base original'!AN49*100-100)*'Base original'!AN49/('Base original'!$AN49)</f>
        <v>4.2459371336544933</v>
      </c>
    </row>
    <row r="58" spans="1:45" x14ac:dyDescent="0.25">
      <c r="A58" s="20">
        <v>40269</v>
      </c>
      <c r="B58" s="13">
        <f>'Base original'!B62/'Base original'!B50*100-100</f>
        <v>4.553444536309101</v>
      </c>
      <c r="C58" s="13">
        <f>'Base original'!C62/'Base original'!C50*100-100</f>
        <v>3.9336442785218111</v>
      </c>
      <c r="D58" s="13">
        <f>'Base original'!D62/'Base original'!D50*100-100</f>
        <v>9.8934363733884823</v>
      </c>
      <c r="E58" s="13">
        <f>'Base original'!E62/'Base original'!E50*100-100</f>
        <v>-16.448253981031385</v>
      </c>
      <c r="F58" s="9">
        <f>'Base original'!F62/'Base original'!F50*100-100</f>
        <v>3.8160146536283293</v>
      </c>
      <c r="G58" s="9">
        <f>'Base original'!G62</f>
        <v>27.308355461376799</v>
      </c>
      <c r="H58" s="13"/>
      <c r="I58" s="13"/>
      <c r="J58" s="9"/>
      <c r="K58" s="9">
        <f>'Base original'!K62</f>
        <v>5.4443365264185601</v>
      </c>
      <c r="L58" s="13"/>
      <c r="M58" s="9"/>
      <c r="N58" s="9">
        <f>'Base original'!N62</f>
        <v>1.82082148908182</v>
      </c>
      <c r="O58" s="13"/>
      <c r="P58" s="9"/>
      <c r="Q58" s="11">
        <f>'Base original'!Q62</f>
        <v>4.1275277843385396</v>
      </c>
      <c r="R58" s="13">
        <f>('Base original'!S62/'Base original'!S50*100-100)*'Base original'!S50/'Base original'!$V50</f>
        <v>4.1874431802529006</v>
      </c>
      <c r="S58" s="13">
        <f>('Base original'!T62/'Base original'!T50*100-100)*'Base original'!T50/'Base original'!$V50</f>
        <v>15.274984618492702</v>
      </c>
      <c r="T58" s="13">
        <f>('Base original'!U62/'Base original'!U50*100-100)*'Base original'!U50/'Base original'!$V50</f>
        <v>12.163787799480241</v>
      </c>
      <c r="U58" s="9">
        <f>('Base original'!V62/'Base original'!V50*100-100)*'Base original'!V50/'Base original'!$V50</f>
        <v>31.627133897168878</v>
      </c>
      <c r="V58" s="13">
        <f>('Base original'!V62/'Base original'!V50*100-100)*'Base original'!V50/('Base original'!$AC50)</f>
        <v>6.7734309853836585</v>
      </c>
      <c r="W58" s="13">
        <f>('Base original'!W62/'Base original'!W50*100-100)*'Base original'!W50/('Base original'!$AC50)</f>
        <v>-2.6902169637659505</v>
      </c>
      <c r="X58" s="13">
        <f>('Base original'!X62/'Base original'!X50*100-100)*'Base original'!X50/('Base original'!$AC50)</f>
        <v>0.34888843436806749</v>
      </c>
      <c r="Y58" s="13">
        <f>('Base original'!Y62/'Base original'!Y50*100-100)*'Base original'!Y50/('Base original'!$AC50)</f>
        <v>2.6459667395648143</v>
      </c>
      <c r="Z58" s="13">
        <f>('Base original'!Z62/'Base original'!Z50*100-100)*'Base original'!Z50/('Base original'!$AC50)</f>
        <v>2.2813448921474435E-2</v>
      </c>
      <c r="AA58" s="13">
        <f>-('Base original'!AA62/'Base original'!AA50*100-100)*'Base original'!AA50/('Base original'!$AC50)</f>
        <v>-0.95954152834374395</v>
      </c>
      <c r="AB58" s="13">
        <f>-('Base original'!AB62/'Base original'!AB50*100-100)*'Base original'!AB50/('Base original'!$AC50)</f>
        <v>2.1633442942777625E-3</v>
      </c>
      <c r="AC58" s="13">
        <f>(('Base original'!Y62-'Base original'!AA62)/('Base original'!Y50-'Base original'!AA50)*100-100)*(('Base original'!Y50-'Base original'!AA50)/'Base original'!AC50)</f>
        <v>1.6864252112210705</v>
      </c>
      <c r="AD58" s="13">
        <f>(('Base original'!Z62-'Base original'!AB62)/('Base original'!Z50-'Base original'!AB50)*100-100)*(('Base original'!Z50-'Base original'!AB50)/'Base original'!AC50)</f>
        <v>2.4976793215752319E-2</v>
      </c>
      <c r="AE58" s="9">
        <f>('Base original'!AC62/'Base original'!AC50*100-100)*'Base original'!AC50/('Base original'!$AC50)</f>
        <v>6.1435044604226059</v>
      </c>
      <c r="AF58" s="13">
        <f>('Base original'!AC62/'Base original'!AC50*100-100)*'Base original'!AC50/('Base original'!$AN50)</f>
        <v>3.6542639123014129</v>
      </c>
      <c r="AG58" s="13">
        <f>('Base original'!AD62/'Base original'!AD50*100-100)*'Base original'!AD50/('Base original'!$AN50)</f>
        <v>-0.62912578655346041</v>
      </c>
      <c r="AH58" s="13">
        <f>('Base original'!AE62/'Base original'!AE50*100-100)*'Base original'!AE50/('Base original'!$AN50)</f>
        <v>-0.26706845866521933</v>
      </c>
      <c r="AI58" s="13">
        <f>('Base original'!AF62/'Base original'!AF50*100-100)*'Base original'!AF50/('Base original'!$AN50)</f>
        <v>1.8685433597282286</v>
      </c>
      <c r="AJ58" s="13">
        <f>('Base original'!AG62/'Base original'!AG50*100-100)*'Base original'!AG50/('Base original'!$AN50)</f>
        <v>-0.87256400927896194</v>
      </c>
      <c r="AK58" s="13">
        <f>('Base original'!AH62/'Base original'!AH50*100-100)*'Base original'!AH50/('Base original'!$AN50)</f>
        <v>-0.13172101815901752</v>
      </c>
      <c r="AL58" s="13">
        <f>('Base original'!AI62/'Base original'!AI50*100-100)*'Base original'!AI50/('Base original'!$AN50)</f>
        <v>0.15406445907231472</v>
      </c>
      <c r="AM58" s="13">
        <f>('Base original'!AJ62/'Base original'!AJ50*100-100)*'Base original'!AJ50/('Base original'!$AN50)</f>
        <v>3.2286857026544249</v>
      </c>
      <c r="AN58" s="13">
        <f>('Base original'!AK62/'Base original'!AK50*100-100)*'Base original'!AK50/('Base original'!$AN50)</f>
        <v>0.26016655806896527</v>
      </c>
      <c r="AO58" s="13">
        <f>-('Base original'!AL62/'Base original'!AL50*100-100)*'Base original'!AL50/('Base original'!$AN50)</f>
        <v>-1.2988441071221761</v>
      </c>
      <c r="AP58" s="13">
        <f>-('Base original'!AM62/'Base original'!AM50*100-100)*'Base original'!AM50/('Base original'!$AN50)</f>
        <v>1.0879267041552967E-2</v>
      </c>
      <c r="AQ58" s="13">
        <f>(('Base original'!AJ62-'Base original'!AL62)/('Base original'!AJ50-'Base original'!AL50)*100-100)*(('Base original'!AJ50-'Base original'!AL50)/'Base original'!AN50)</f>
        <v>1.9298415955322474</v>
      </c>
      <c r="AR58" s="13">
        <f>(('Base original'!AK62-'Base original'!AM62)/('Base original'!AK50-'Base original'!AM50)*100-100)*(('Base original'!AK50-'Base original'!AM50)/'Base original'!AN50)</f>
        <v>0.27104582511051822</v>
      </c>
      <c r="AS58" s="9">
        <f>('Base original'!AN62/'Base original'!AN50*100-100)*'Base original'!AN50/('Base original'!$AN50)</f>
        <v>5.9772798790880728</v>
      </c>
    </row>
    <row r="59" spans="1:45" x14ac:dyDescent="0.25">
      <c r="A59" s="20">
        <v>40299</v>
      </c>
      <c r="B59" s="13">
        <f>'Base original'!B63/'Base original'!B51*100-100</f>
        <v>5.6505067440419054</v>
      </c>
      <c r="C59" s="13">
        <f>'Base original'!C63/'Base original'!C51*100-100</f>
        <v>4.8357446863036557</v>
      </c>
      <c r="D59" s="13">
        <f>'Base original'!D63/'Base original'!D51*100-100</f>
        <v>10.698265960912764</v>
      </c>
      <c r="E59" s="13">
        <f>'Base original'!E63/'Base original'!E51*100-100</f>
        <v>-8.8741830502587646</v>
      </c>
      <c r="F59" s="9">
        <f>'Base original'!F63/'Base original'!F51*100-100</f>
        <v>5.4507006336250896</v>
      </c>
      <c r="G59" s="9">
        <f>'Base original'!G63</f>
        <v>27.3045490031868</v>
      </c>
      <c r="H59" s="13"/>
      <c r="I59" s="13"/>
      <c r="J59" s="9"/>
      <c r="K59" s="9">
        <f>'Base original'!K63</f>
        <v>5.1043360239322801</v>
      </c>
      <c r="L59" s="13"/>
      <c r="M59" s="9"/>
      <c r="N59" s="9">
        <f>'Base original'!N63</f>
        <v>2.3431927319747898</v>
      </c>
      <c r="O59" s="13"/>
      <c r="P59" s="9"/>
      <c r="Q59" s="11">
        <f>'Base original'!Q63</f>
        <v>4.18098759676288</v>
      </c>
      <c r="R59" s="13">
        <f>('Base original'!S63/'Base original'!S51*100-100)*'Base original'!S51/'Base original'!$V51</f>
        <v>4.310808783956662</v>
      </c>
      <c r="S59" s="13">
        <f>('Base original'!T63/'Base original'!T51*100-100)*'Base original'!T51/'Base original'!$V51</f>
        <v>15.732775733834464</v>
      </c>
      <c r="T59" s="13">
        <f>('Base original'!U63/'Base original'!U51*100-100)*'Base original'!U51/'Base original'!$V51</f>
        <v>12.533636836858037</v>
      </c>
      <c r="U59" s="9">
        <f>('Base original'!V63/'Base original'!V51*100-100)*'Base original'!V51/'Base original'!$V51</f>
        <v>32.576339076961091</v>
      </c>
      <c r="V59" s="13">
        <f>('Base original'!V63/'Base original'!V51*100-100)*'Base original'!V51/('Base original'!$AC51)</f>
        <v>7.2420049230648544</v>
      </c>
      <c r="W59" s="13">
        <f>('Base original'!W63/'Base original'!W51*100-100)*'Base original'!W51/('Base original'!$AC51)</f>
        <v>-1.3535486275240642</v>
      </c>
      <c r="X59" s="13">
        <f>('Base original'!X63/'Base original'!X51*100-100)*'Base original'!X51/('Base original'!$AC51)</f>
        <v>0.29106885425962831</v>
      </c>
      <c r="Y59" s="13">
        <f>('Base original'!Y63/'Base original'!Y51*100-100)*'Base original'!Y51/('Base original'!$AC51)</f>
        <v>1.6189233982877189</v>
      </c>
      <c r="Z59" s="13">
        <f>('Base original'!Z63/'Base original'!Z51*100-100)*'Base original'!Z51/('Base original'!$AC51)</f>
        <v>4.707313006894244E-2</v>
      </c>
      <c r="AA59" s="13">
        <f>-('Base original'!AA63/'Base original'!AA51*100-100)*'Base original'!AA51/('Base original'!$AC51)</f>
        <v>-0.28204650432974643</v>
      </c>
      <c r="AB59" s="13">
        <f>-('Base original'!AB63/'Base original'!AB51*100-100)*'Base original'!AB51/('Base original'!$AC51)</f>
        <v>7.8455216781570252E-4</v>
      </c>
      <c r="AC59" s="13">
        <f>(('Base original'!Y63-'Base original'!AA63)/('Base original'!Y51-'Base original'!AA51)*100-100)*(('Base original'!Y51-'Base original'!AA51)/'Base original'!AC51)</f>
        <v>1.3368768939579718</v>
      </c>
      <c r="AD59" s="13">
        <f>(('Base original'!Z63-'Base original'!AB63)/('Base original'!Z51-'Base original'!AB51)*100-100)*(('Base original'!Z51-'Base original'!AB51)/'Base original'!AC51)</f>
        <v>4.7857682236758174E-2</v>
      </c>
      <c r="AE59" s="9">
        <f>('Base original'!AC63/'Base original'!AC51*100-100)*'Base original'!AC51/('Base original'!$AC51)</f>
        <v>7.564259725995143</v>
      </c>
      <c r="AF59" s="13">
        <f>('Base original'!AC63/'Base original'!AC51*100-100)*'Base original'!AC51/('Base original'!$AN51)</f>
        <v>4.4863696537796596</v>
      </c>
      <c r="AG59" s="13">
        <f>('Base original'!AD63/'Base original'!AD51*100-100)*'Base original'!AD51/('Base original'!$AN51)</f>
        <v>0.11842359351625105</v>
      </c>
      <c r="AH59" s="13">
        <f>('Base original'!AE63/'Base original'!AE51*100-100)*'Base original'!AE51/('Base original'!$AN51)</f>
        <v>-0.87212345834118588</v>
      </c>
      <c r="AI59" s="13">
        <f>('Base original'!AF63/'Base original'!AF51*100-100)*'Base original'!AF51/('Base original'!$AN51)</f>
        <v>2.0913746210561341</v>
      </c>
      <c r="AJ59" s="13">
        <f>('Base original'!AG63/'Base original'!AG51*100-100)*'Base original'!AG51/('Base original'!$AN51)</f>
        <v>-0.82419563856840061</v>
      </c>
      <c r="AK59" s="13">
        <f>('Base original'!AH63/'Base original'!AH51*100-100)*'Base original'!AH51/('Base original'!$AN51)</f>
        <v>-0.15657972187904973</v>
      </c>
      <c r="AL59" s="13">
        <f>('Base original'!AI63/'Base original'!AI51*100-100)*'Base original'!AI51/('Base original'!$AN51)</f>
        <v>-0.30873891669167702</v>
      </c>
      <c r="AM59" s="13">
        <f>('Base original'!AJ63/'Base original'!AJ51*100-100)*'Base original'!AJ51/('Base original'!$AN51)</f>
        <v>3.2086046722644497</v>
      </c>
      <c r="AN59" s="13">
        <f>('Base original'!AK63/'Base original'!AK51*100-100)*'Base original'!AK51/('Base original'!$AN51)</f>
        <v>0.225912199026088</v>
      </c>
      <c r="AO59" s="13">
        <f>-('Base original'!AL63/'Base original'!AL51*100-100)*'Base original'!AL51/('Base original'!$AN51)</f>
        <v>-1.2798589153887854</v>
      </c>
      <c r="AP59" s="13">
        <f>-('Base original'!AM63/'Base original'!AM51*100-100)*'Base original'!AM51/('Base original'!$AN51)</f>
        <v>-9.3063727714145297E-3</v>
      </c>
      <c r="AQ59" s="13">
        <f>(('Base original'!AJ63-'Base original'!AL63)/('Base original'!AJ51-'Base original'!AL51)*100-100)*(('Base original'!AJ51-'Base original'!AL51)/'Base original'!AN51)</f>
        <v>1.9287457568756639</v>
      </c>
      <c r="AR59" s="13">
        <f>(('Base original'!AK63-'Base original'!AM63)/('Base original'!AK51-'Base original'!AM51)*100-100)*(('Base original'!AK51-'Base original'!AM51)/'Base original'!AN51)</f>
        <v>0.21660582625467337</v>
      </c>
      <c r="AS59" s="9">
        <f>('Base original'!AN63/'Base original'!AN51*100-100)*'Base original'!AN51/('Base original'!$AN51)</f>
        <v>6.6796490566827913</v>
      </c>
    </row>
    <row r="60" spans="1:45" x14ac:dyDescent="0.25">
      <c r="A60" s="20">
        <v>40330</v>
      </c>
      <c r="B60" s="13">
        <f>'Base original'!B64/'Base original'!B52*100-100</f>
        <v>7.1738427552971586</v>
      </c>
      <c r="C60" s="13">
        <f>'Base original'!C64/'Base original'!C52*100-100</f>
        <v>6.2691507530492316</v>
      </c>
      <c r="D60" s="13">
        <f>'Base original'!D64/'Base original'!D52*100-100</f>
        <v>11.283072227321213</v>
      </c>
      <c r="E60" s="13">
        <f>'Base original'!E64/'Base original'!E52*100-100</f>
        <v>8.3030123702168623</v>
      </c>
      <c r="F60" s="9">
        <f>'Base original'!F64/'Base original'!F52*100-100</f>
        <v>8.1141264486020361</v>
      </c>
      <c r="G60" s="9">
        <f>'Base original'!G64</f>
        <v>27.305817463765901</v>
      </c>
      <c r="H60" s="13"/>
      <c r="I60" s="13"/>
      <c r="J60" s="9"/>
      <c r="K60" s="9">
        <f>'Base original'!K64</f>
        <v>5.2645016387231296</v>
      </c>
      <c r="L60" s="13"/>
      <c r="M60" s="9"/>
      <c r="N60" s="9">
        <f>'Base original'!N64</f>
        <v>2.1711366096890399</v>
      </c>
      <c r="O60" s="13"/>
      <c r="P60" s="9"/>
      <c r="Q60" s="11">
        <f>'Base original'!Q64</f>
        <v>4.0648042155850499</v>
      </c>
      <c r="R60" s="13">
        <f>('Base original'!S64/'Base original'!S52*100-100)*'Base original'!S52/'Base original'!$V52</f>
        <v>4.3444570720115721</v>
      </c>
      <c r="S60" s="13">
        <f>('Base original'!T64/'Base original'!T52*100-100)*'Base original'!T52/'Base original'!$V52</f>
        <v>15.555153769328776</v>
      </c>
      <c r="T60" s="13">
        <f>('Base original'!U64/'Base original'!U52*100-100)*'Base original'!U52/'Base original'!$V52</f>
        <v>12.020869924578983</v>
      </c>
      <c r="U60" s="9">
        <f>('Base original'!V64/'Base original'!V52*100-100)*'Base original'!V52/'Base original'!$V52</f>
        <v>31.921341736405282</v>
      </c>
      <c r="V60" s="13">
        <f>('Base original'!V64/'Base original'!V52*100-100)*'Base original'!V52/('Base original'!$AC52)</f>
        <v>7.2000621431623113</v>
      </c>
      <c r="W60" s="13">
        <f>('Base original'!W64/'Base original'!W52*100-100)*'Base original'!W52/('Base original'!$AC52)</f>
        <v>-1.3605468598283263</v>
      </c>
      <c r="X60" s="13">
        <f>('Base original'!X64/'Base original'!X52*100-100)*'Base original'!X52/('Base original'!$AC52)</f>
        <v>0.33188332621276334</v>
      </c>
      <c r="Y60" s="13">
        <f>('Base original'!Y64/'Base original'!Y52*100-100)*'Base original'!Y52/('Base original'!$AC52)</f>
        <v>0.22099662096554878</v>
      </c>
      <c r="Z60" s="13">
        <f>('Base original'!Z64/'Base original'!Z52*100-100)*'Base original'!Z52/('Base original'!$AC52)</f>
        <v>6.9328465452285618E-2</v>
      </c>
      <c r="AA60" s="13">
        <f>-('Base original'!AA64/'Base original'!AA52*100-100)*'Base original'!AA52/('Base original'!$AC52)</f>
        <v>2.0779119897464792E-2</v>
      </c>
      <c r="AB60" s="13">
        <f>-('Base original'!AB64/'Base original'!AB52*100-100)*'Base original'!AB52/('Base original'!$AC52)</f>
        <v>6.6027109954557859E-3</v>
      </c>
      <c r="AC60" s="13">
        <f>(('Base original'!Y64-'Base original'!AA64)/('Base original'!Y52-'Base original'!AA52)*100-100)*(('Base original'!Y52-'Base original'!AA52)/'Base original'!AC52)</f>
        <v>0.24177574086301126</v>
      </c>
      <c r="AD60" s="13">
        <f>(('Base original'!Z64-'Base original'!AB64)/('Base original'!Z52-'Base original'!AB52)*100-100)*(('Base original'!Z52-'Base original'!AB52)/'Base original'!AC52)</f>
        <v>7.5931176447741652E-2</v>
      </c>
      <c r="AE60" s="9">
        <f>('Base original'!AC64/'Base original'!AC52*100-100)*'Base original'!AC52/('Base original'!$AC52)</f>
        <v>6.4889113294752869</v>
      </c>
      <c r="AF60" s="13">
        <f>('Base original'!AC64/'Base original'!AC52*100-100)*'Base original'!AC52/('Base original'!$AN52)</f>
        <v>3.8630241511266332</v>
      </c>
      <c r="AG60" s="13">
        <f>('Base original'!AD64/'Base original'!AD52*100-100)*'Base original'!AD52/('Base original'!$AN52)</f>
        <v>0.92095679618946358</v>
      </c>
      <c r="AH60" s="13">
        <f>('Base original'!AE64/'Base original'!AE52*100-100)*'Base original'!AE52/('Base original'!$AN52)</f>
        <v>-2.0496664624206615</v>
      </c>
      <c r="AI60" s="13">
        <f>('Base original'!AF64/'Base original'!AF52*100-100)*'Base original'!AF52/('Base original'!$AN52)</f>
        <v>2.2659745424696807</v>
      </c>
      <c r="AJ60" s="13">
        <f>('Base original'!AG64/'Base original'!AG52*100-100)*'Base original'!AG52/('Base original'!$AN52)</f>
        <v>-0.6530862342046545</v>
      </c>
      <c r="AK60" s="13">
        <f>('Base original'!AH64/'Base original'!AH52*100-100)*'Base original'!AH52/('Base original'!$AN52)</f>
        <v>-0.16301143392256373</v>
      </c>
      <c r="AL60" s="13">
        <f>('Base original'!AI64/'Base original'!AI52*100-100)*'Base original'!AI52/('Base original'!$AN52)</f>
        <v>-0.24775425737309015</v>
      </c>
      <c r="AM60" s="13">
        <f>('Base original'!AJ64/'Base original'!AJ52*100-100)*'Base original'!AJ52/('Base original'!$AN52)</f>
        <v>3.2060071447564651</v>
      </c>
      <c r="AN60" s="13">
        <f>('Base original'!AK64/'Base original'!AK52*100-100)*'Base original'!AK52/('Base original'!$AN52)</f>
        <v>0.19792593962796406</v>
      </c>
      <c r="AO60" s="13">
        <f>-('Base original'!AL64/'Base original'!AL52*100-100)*'Base original'!AL52/('Base original'!$AN52)</f>
        <v>-0.92118801808155182</v>
      </c>
      <c r="AP60" s="13">
        <f>-('Base original'!AM64/'Base original'!AM52*100-100)*'Base original'!AM52/('Base original'!$AN52)</f>
        <v>-2.8671514619004121E-2</v>
      </c>
      <c r="AQ60" s="13">
        <f>(('Base original'!AJ64-'Base original'!AL64)/('Base original'!AJ52-'Base original'!AL52)*100-100)*(('Base original'!AJ52-'Base original'!AL52)/'Base original'!AN52)</f>
        <v>2.2848191266749129</v>
      </c>
      <c r="AR60" s="13">
        <f>(('Base original'!AK64-'Base original'!AM64)/('Base original'!AK52-'Base original'!AM52)*100-100)*(('Base original'!AK52-'Base original'!AM52)/'Base original'!AN52)</f>
        <v>0.16925442500895987</v>
      </c>
      <c r="AS60" s="9">
        <f>('Base original'!AN64/'Base original'!AN52*100-100)*'Base original'!AN52/('Base original'!$AN52)</f>
        <v>6.3902794316565794</v>
      </c>
    </row>
    <row r="61" spans="1:45" x14ac:dyDescent="0.25">
      <c r="A61" s="20">
        <v>40360</v>
      </c>
      <c r="B61" s="13">
        <f>'Base original'!B65/'Base original'!B53*100-100</f>
        <v>6.222826541513669</v>
      </c>
      <c r="C61" s="13">
        <f>'Base original'!C65/'Base original'!C53*100-100</f>
        <v>7.126986628044321</v>
      </c>
      <c r="D61" s="13">
        <f>'Base original'!D65/'Base original'!D53*100-100</f>
        <v>11.193379609157134</v>
      </c>
      <c r="E61" s="13">
        <f>'Base original'!E65/'Base original'!E53*100-100</f>
        <v>3.9436598914136596</v>
      </c>
      <c r="F61" s="9">
        <f>'Base original'!F65/'Base original'!F53*100-100</f>
        <v>7.3221570039791857</v>
      </c>
      <c r="G61" s="9">
        <f>'Base original'!G65</f>
        <v>28.120906910575101</v>
      </c>
      <c r="H61" s="13"/>
      <c r="I61" s="13"/>
      <c r="J61" s="9"/>
      <c r="K61" s="9">
        <f>'Base original'!K65</f>
        <v>5.8647111374861103</v>
      </c>
      <c r="L61" s="13"/>
      <c r="M61" s="9"/>
      <c r="N61" s="9">
        <f>'Base original'!N65</f>
        <v>2.04966951250272</v>
      </c>
      <c r="O61" s="13"/>
      <c r="P61" s="9"/>
      <c r="Q61" s="11">
        <f>'Base original'!Q65</f>
        <v>4.0258767077034898</v>
      </c>
      <c r="R61" s="13">
        <f>('Base original'!S65/'Base original'!S53*100-100)*'Base original'!S53/'Base original'!$V53</f>
        <v>4.4663943045284533</v>
      </c>
      <c r="S61" s="13">
        <f>('Base original'!T65/'Base original'!T53*100-100)*'Base original'!T53/'Base original'!$V53</f>
        <v>14.246436020754684</v>
      </c>
      <c r="T61" s="13">
        <f>('Base original'!U65/'Base original'!U53*100-100)*'Base original'!U53/'Base original'!$V53</f>
        <v>11.826205374842701</v>
      </c>
      <c r="U61" s="9">
        <f>('Base original'!V65/'Base original'!V53*100-100)*'Base original'!V53/'Base original'!$V53</f>
        <v>30.538173794625127</v>
      </c>
      <c r="V61" s="13">
        <f>('Base original'!V65/'Base original'!V53*100-100)*'Base original'!V53/('Base original'!$AC53)</f>
        <v>6.8150955009713527</v>
      </c>
      <c r="W61" s="13">
        <f>('Base original'!W65/'Base original'!W53*100-100)*'Base original'!W53/('Base original'!$AC53)</f>
        <v>-2.6738348496797388</v>
      </c>
      <c r="X61" s="13">
        <f>('Base original'!X65/'Base original'!X53*100-100)*'Base original'!X53/('Base original'!$AC53)</f>
        <v>0.38046509838619685</v>
      </c>
      <c r="Y61" s="13">
        <f>('Base original'!Y65/'Base original'!Y53*100-100)*'Base original'!Y53/('Base original'!$AC53)</f>
        <v>-1.3474004116255367</v>
      </c>
      <c r="Z61" s="13">
        <f>('Base original'!Z65/'Base original'!Z53*100-100)*'Base original'!Z53/('Base original'!$AC53)</f>
        <v>7.3092384927580897E-2</v>
      </c>
      <c r="AA61" s="13">
        <f>-('Base original'!AA65/'Base original'!AA53*100-100)*'Base original'!AA53/('Base original'!$AC53)</f>
        <v>1.2531497047452342</v>
      </c>
      <c r="AB61" s="13">
        <f>-('Base original'!AB65/'Base original'!AB53*100-100)*'Base original'!AB53/('Base original'!$AC53)</f>
        <v>7.6939352555347904E-4</v>
      </c>
      <c r="AC61" s="13">
        <f>(('Base original'!Y65-'Base original'!AA65)/('Base original'!Y53-'Base original'!AA53)*100-100)*(('Base original'!Y53-'Base original'!AA53)/'Base original'!AC53)</f>
        <v>-9.4250706880301502E-2</v>
      </c>
      <c r="AD61" s="13">
        <f>(('Base original'!Z65-'Base original'!AB65)/('Base original'!Z53-'Base original'!AB53)*100-100)*(('Base original'!Z53-'Base original'!AB53)/'Base original'!AC53)</f>
        <v>7.3861778453134283E-2</v>
      </c>
      <c r="AE61" s="9">
        <f>('Base original'!AC65/'Base original'!AC53*100-100)*'Base original'!AC53/('Base original'!$AC53)</f>
        <v>4.5015291696320503</v>
      </c>
      <c r="AF61" s="13">
        <f>('Base original'!AC65/'Base original'!AC53*100-100)*'Base original'!AC53/('Base original'!$AN53)</f>
        <v>2.7106068432891042</v>
      </c>
      <c r="AG61" s="13">
        <f>('Base original'!AD65/'Base original'!AD53*100-100)*'Base original'!AD53/('Base original'!$AN53)</f>
        <v>1.0168105575026705</v>
      </c>
      <c r="AH61" s="13">
        <f>('Base original'!AE65/'Base original'!AE53*100-100)*'Base original'!AE53/('Base original'!$AN53)</f>
        <v>-2.1164345958817949</v>
      </c>
      <c r="AI61" s="13">
        <f>('Base original'!AF65/'Base original'!AF53*100-100)*'Base original'!AF53/('Base original'!$AN53)</f>
        <v>2.3422895437266762</v>
      </c>
      <c r="AJ61" s="13">
        <f>('Base original'!AG65/'Base original'!AG53*100-100)*'Base original'!AG53/('Base original'!$AN53)</f>
        <v>-0.64965148844201781</v>
      </c>
      <c r="AK61" s="13">
        <f>('Base original'!AH65/'Base original'!AH53*100-100)*'Base original'!AH53/('Base original'!$AN53)</f>
        <v>-0.22979293155089375</v>
      </c>
      <c r="AL61" s="13">
        <f>('Base original'!AI65/'Base original'!AI53*100-100)*'Base original'!AI53/('Base original'!$AN53)</f>
        <v>-6.8103953503995618E-2</v>
      </c>
      <c r="AM61" s="13">
        <f>('Base original'!AJ65/'Base original'!AJ53*100-100)*'Base original'!AJ53/('Base original'!$AN53)</f>
        <v>3.2104991278524313</v>
      </c>
      <c r="AN61" s="13">
        <f>('Base original'!AK65/'Base original'!AK53*100-100)*'Base original'!AK53/('Base original'!$AN53)</f>
        <v>0.20118463815720911</v>
      </c>
      <c r="AO61" s="13">
        <f>-('Base original'!AL65/'Base original'!AL53*100-100)*'Base original'!AL53/('Base original'!$AN53)</f>
        <v>-1.2052546601404233</v>
      </c>
      <c r="AP61" s="13">
        <f>-('Base original'!AM65/'Base original'!AM53*100-100)*'Base original'!AM53/('Base original'!$AN53)</f>
        <v>-2.6639301540678208E-2</v>
      </c>
      <c r="AQ61" s="13">
        <f>(('Base original'!AJ65-'Base original'!AL65)/('Base original'!AJ53-'Base original'!AL53)*100-100)*(('Base original'!AJ53-'Base original'!AL53)/'Base original'!AN53)</f>
        <v>2.0052444677120076</v>
      </c>
      <c r="AR61" s="13">
        <f>(('Base original'!AK65-'Base original'!AM65)/('Base original'!AK53-'Base original'!AM53)*100-100)*(('Base original'!AK53-'Base original'!AM53)/'Base original'!AN53)</f>
        <v>0.17454533661653079</v>
      </c>
      <c r="AS61" s="9">
        <f>('Base original'!AN65/'Base original'!AN53*100-100)*'Base original'!AN53/('Base original'!$AN53)</f>
        <v>5.1853979564181003</v>
      </c>
    </row>
    <row r="62" spans="1:45" x14ac:dyDescent="0.25">
      <c r="A62" s="20">
        <v>40391</v>
      </c>
      <c r="B62" s="13">
        <f>'Base original'!B66/'Base original'!B54*100-100</f>
        <v>5.6624471383373418</v>
      </c>
      <c r="C62" s="13">
        <f>'Base original'!C66/'Base original'!C54*100-100</f>
        <v>8.6020547155698495</v>
      </c>
      <c r="D62" s="13">
        <f>'Base original'!D66/'Base original'!D54*100-100</f>
        <v>11.926454941377386</v>
      </c>
      <c r="E62" s="13">
        <f>'Base original'!E66/'Base original'!E54*100-100</f>
        <v>2.1682592350613845</v>
      </c>
      <c r="F62" s="9">
        <f>'Base original'!F66/'Base original'!F54*100-100</f>
        <v>7.2068589138805521</v>
      </c>
      <c r="G62" s="9">
        <f>'Base original'!G66</f>
        <v>27.5146327566252</v>
      </c>
      <c r="H62" s="13"/>
      <c r="I62" s="13"/>
      <c r="J62" s="9"/>
      <c r="K62" s="9">
        <f>'Base original'!K66</f>
        <v>6.9137059213616698</v>
      </c>
      <c r="L62" s="13"/>
      <c r="M62" s="9"/>
      <c r="N62" s="9">
        <f>'Base original'!N66</f>
        <v>2.1077787977831299</v>
      </c>
      <c r="O62" s="13"/>
      <c r="P62" s="9"/>
      <c r="Q62" s="11">
        <f>'Base original'!Q66</f>
        <v>4.0647273420175303</v>
      </c>
      <c r="R62" s="13">
        <f>('Base original'!S66/'Base original'!S54*100-100)*'Base original'!S54/'Base original'!$V54</f>
        <v>3.7878143034677656</v>
      </c>
      <c r="S62" s="13">
        <f>('Base original'!T66/'Base original'!T54*100-100)*'Base original'!T54/'Base original'!$V54</f>
        <v>13.516964300914182</v>
      </c>
      <c r="T62" s="13">
        <f>('Base original'!U66/'Base original'!U54*100-100)*'Base original'!U54/'Base original'!$V54</f>
        <v>11.443455167600137</v>
      </c>
      <c r="U62" s="9">
        <f>('Base original'!V66/'Base original'!V54*100-100)*'Base original'!V54/'Base original'!$V54</f>
        <v>28.748233771982083</v>
      </c>
      <c r="V62" s="13">
        <f>('Base original'!V66/'Base original'!V54*100-100)*'Base original'!V54/('Base original'!$AC54)</f>
        <v>6.5014389250892703</v>
      </c>
      <c r="W62" s="13">
        <f>('Base original'!W66/'Base original'!W54*100-100)*'Base original'!W54/('Base original'!$AC54)</f>
        <v>-3.9250411465201167</v>
      </c>
      <c r="X62" s="13">
        <f>('Base original'!X66/'Base original'!X54*100-100)*'Base original'!X54/('Base original'!$AC54)</f>
        <v>0.34495702474566226</v>
      </c>
      <c r="Y62" s="13">
        <f>('Base original'!Y66/'Base original'!Y54*100-100)*'Base original'!Y54/('Base original'!$AC54)</f>
        <v>-2.9906542056074774</v>
      </c>
      <c r="Z62" s="13">
        <f>('Base original'!Z66/'Base original'!Z54*100-100)*'Base original'!Z54/('Base original'!$AC54)</f>
        <v>7.2956870746989741E-2</v>
      </c>
      <c r="AA62" s="13">
        <f>-('Base original'!AA66/'Base original'!AA54*100-100)*'Base original'!AA54/('Base original'!$AC54)</f>
        <v>2.8897850756037209</v>
      </c>
      <c r="AB62" s="13">
        <f>-('Base original'!AB66/'Base original'!AB54*100-100)*'Base original'!AB54/('Base original'!$AC54)</f>
        <v>-2.5024784161236553E-3</v>
      </c>
      <c r="AC62" s="13">
        <f>(('Base original'!Y66-'Base original'!AA66)/('Base original'!Y54-'Base original'!AA54)*100-100)*(('Base original'!Y54-'Base original'!AA54)/'Base original'!AC54)</f>
        <v>-0.10086913000375484</v>
      </c>
      <c r="AD62" s="13">
        <f>(('Base original'!Z66-'Base original'!AB66)/('Base original'!Z54-'Base original'!AB54)*100-100)*(('Base original'!Z54-'Base original'!AB54)/'Base original'!AC54)</f>
        <v>7.0454392330866214E-2</v>
      </c>
      <c r="AE62" s="9">
        <f>('Base original'!AC66/'Base original'!AC54*100-100)*'Base original'!AC54/('Base original'!$AC54)</f>
        <v>2.8909400656419422</v>
      </c>
      <c r="AF62" s="13">
        <f>('Base original'!AC66/'Base original'!AC54*100-100)*'Base original'!AC54/('Base original'!$AN54)</f>
        <v>1.7361990212637608</v>
      </c>
      <c r="AG62" s="13">
        <f>('Base original'!AD66/'Base original'!AD54*100-100)*'Base original'!AD54/('Base original'!$AN54)</f>
        <v>0.69214432949168248</v>
      </c>
      <c r="AH62" s="13">
        <f>('Base original'!AE66/'Base original'!AE54*100-100)*'Base original'!AE54/('Base original'!$AN54)</f>
        <v>-2.00036300871799</v>
      </c>
      <c r="AI62" s="13">
        <f>('Base original'!AF66/'Base original'!AF54*100-100)*'Base original'!AF54/('Base original'!$AN54)</f>
        <v>2.2815213533519918</v>
      </c>
      <c r="AJ62" s="13">
        <f>('Base original'!AG66/'Base original'!AG54*100-100)*'Base original'!AG54/('Base original'!$AN54)</f>
        <v>-0.61029395613606141</v>
      </c>
      <c r="AK62" s="13">
        <f>('Base original'!AH66/'Base original'!AH54*100-100)*'Base original'!AH54/('Base original'!$AN54)</f>
        <v>-0.29769027032588696</v>
      </c>
      <c r="AL62" s="13">
        <f>('Base original'!AI66/'Base original'!AI54*100-100)*'Base original'!AI54/('Base original'!$AN54)</f>
        <v>-9.8382299047507671E-2</v>
      </c>
      <c r="AM62" s="13">
        <f>('Base original'!AJ66/'Base original'!AJ54*100-100)*'Base original'!AJ54/('Base original'!$AN54)</f>
        <v>3.1021060286037008</v>
      </c>
      <c r="AN62" s="13">
        <f>('Base original'!AK66/'Base original'!AK54*100-100)*'Base original'!AK54/('Base original'!$AN54)</f>
        <v>0.18751596833731582</v>
      </c>
      <c r="AO62" s="13">
        <f>-('Base original'!AL66/'Base original'!AL54*100-100)*'Base original'!AL54/('Base original'!$AN54)</f>
        <v>-1.0237077063051379</v>
      </c>
      <c r="AP62" s="13">
        <f>-('Base original'!AM66/'Base original'!AM54*100-100)*'Base original'!AM54/('Base original'!$AN54)</f>
        <v>-3.1445341176171364E-2</v>
      </c>
      <c r="AQ62" s="13">
        <f>(('Base original'!AJ66-'Base original'!AL66)/('Base original'!AJ54-'Base original'!AL54)*100-100)*(('Base original'!AJ54-'Base original'!AL54)/'Base original'!AN54)</f>
        <v>2.0783983222985629</v>
      </c>
      <c r="AR62" s="13">
        <f>(('Base original'!AK66-'Base original'!AM66)/('Base original'!AK54-'Base original'!AM54)*100-100)*(('Base original'!AK54-'Base original'!AM54)/'Base original'!AN54)</f>
        <v>0.15607062716114453</v>
      </c>
      <c r="AS62" s="9">
        <f>('Base original'!AN66/'Base original'!AN54*100-100)*'Base original'!AN54/('Base original'!$AN54)</f>
        <v>3.9376041193396958</v>
      </c>
    </row>
    <row r="63" spans="1:45" x14ac:dyDescent="0.25">
      <c r="A63" s="20">
        <v>40422</v>
      </c>
      <c r="B63" s="13">
        <f>'Base original'!B67/'Base original'!B55*100-100</f>
        <v>5.9634056589052733</v>
      </c>
      <c r="C63" s="13">
        <f>'Base original'!C67/'Base original'!C55*100-100</f>
        <v>9.2511837128430159</v>
      </c>
      <c r="D63" s="13">
        <f>'Base original'!D67/'Base original'!D55*100-100</f>
        <v>12.136183492239965</v>
      </c>
      <c r="E63" s="13">
        <f>'Base original'!E67/'Base original'!E55*100-100</f>
        <v>1.4130090492484868</v>
      </c>
      <c r="F63" s="9">
        <f>'Base original'!F67/'Base original'!F55*100-100</f>
        <v>7.4632624711362467</v>
      </c>
      <c r="G63" s="9">
        <f>'Base original'!G67</f>
        <v>28.002971261041601</v>
      </c>
      <c r="H63" s="13"/>
      <c r="I63" s="13"/>
      <c r="J63" s="9"/>
      <c r="K63" s="9">
        <f>'Base original'!K67</f>
        <v>6.8686859812019003</v>
      </c>
      <c r="L63" s="13"/>
      <c r="M63" s="9"/>
      <c r="N63" s="9">
        <f>'Base original'!N67</f>
        <v>1.95942499863764</v>
      </c>
      <c r="O63" s="13"/>
      <c r="P63" s="9"/>
      <c r="Q63" s="11">
        <f>'Base original'!Q67</f>
        <v>4.0002791868918797</v>
      </c>
      <c r="R63" s="13">
        <f>('Base original'!S67/'Base original'!S55*100-100)*'Base original'!S55/'Base original'!$V55</f>
        <v>3.6080797566965401</v>
      </c>
      <c r="S63" s="13">
        <f>('Base original'!T67/'Base original'!T55*100-100)*'Base original'!T55/'Base original'!$V55</f>
        <v>10.728284027518013</v>
      </c>
      <c r="T63" s="13">
        <f>('Base original'!U67/'Base original'!U55*100-100)*'Base original'!U55/'Base original'!$V55</f>
        <v>12.916551466163579</v>
      </c>
      <c r="U63" s="9">
        <f>('Base original'!V67/'Base original'!V55*100-100)*'Base original'!V55/'Base original'!$V55</f>
        <v>27.252915250378123</v>
      </c>
      <c r="V63" s="13">
        <f>('Base original'!V67/'Base original'!V55*100-100)*'Base original'!V55/('Base original'!$AC55)</f>
        <v>6.4162011280138751</v>
      </c>
      <c r="W63" s="13">
        <f>('Base original'!W67/'Base original'!W55*100-100)*'Base original'!W55/('Base original'!$AC55)</f>
        <v>-3.2303085765046942</v>
      </c>
      <c r="X63" s="13">
        <f>('Base original'!X67/'Base original'!X55*100-100)*'Base original'!X55/('Base original'!$AC55)</f>
        <v>0.39457511860227312</v>
      </c>
      <c r="Y63" s="13">
        <f>('Base original'!Y67/'Base original'!Y55*100-100)*'Base original'!Y55/('Base original'!$AC55)</f>
        <v>-3.2305000248882876</v>
      </c>
      <c r="Z63" s="13">
        <f>('Base original'!Z67/'Base original'!Z55*100-100)*'Base original'!Z55/('Base original'!$AC55)</f>
        <v>7.7153698591322803E-2</v>
      </c>
      <c r="AA63" s="13">
        <f>-('Base original'!AA67/'Base original'!AA55*100-100)*'Base original'!AA55/('Base original'!$AC55)</f>
        <v>3.0735123503352284</v>
      </c>
      <c r="AB63" s="13">
        <f>-('Base original'!AB67/'Base original'!AB55*100-100)*'Base original'!AB55/('Base original'!$AC55)</f>
        <v>-7.6579353440518446E-4</v>
      </c>
      <c r="AC63" s="13">
        <f>(('Base original'!Y67-'Base original'!AA67)/('Base original'!Y55-'Base original'!AA55)*100-100)*(('Base original'!Y55-'Base original'!AA55)/'Base original'!AC55)</f>
        <v>-0.15698767455306192</v>
      </c>
      <c r="AD63" s="13">
        <f>(('Base original'!Z67-'Base original'!AB67)/('Base original'!Z55-'Base original'!AB55)*100-100)*(('Base original'!Z55-'Base original'!AB55)/'Base original'!AC55)</f>
        <v>7.6387905056917602E-2</v>
      </c>
      <c r="AE63" s="9">
        <f>('Base original'!AC67/'Base original'!AC55*100-100)*'Base original'!AC55/('Base original'!$AC55)</f>
        <v>3.4998679006153139</v>
      </c>
      <c r="AF63" s="13">
        <f>('Base original'!AC67/'Base original'!AC55*100-100)*'Base original'!AC55/('Base original'!$AN55)</f>
        <v>2.0951715127273554</v>
      </c>
      <c r="AG63" s="13">
        <f>('Base original'!AD67/'Base original'!AD55*100-100)*'Base original'!AD55/('Base original'!$AN55)</f>
        <v>1.0595624219224551</v>
      </c>
      <c r="AH63" s="13">
        <f>('Base original'!AE67/'Base original'!AE55*100-100)*'Base original'!AE55/('Base original'!$AN55)</f>
        <v>-2.4126391069648032</v>
      </c>
      <c r="AI63" s="13">
        <f>('Base original'!AF67/'Base original'!AF55*100-100)*'Base original'!AF55/('Base original'!$AN55)</f>
        <v>2.2940185437749987</v>
      </c>
      <c r="AJ63" s="13">
        <f>('Base original'!AG67/'Base original'!AG55*100-100)*'Base original'!AG55/('Base original'!$AN55)</f>
        <v>-0.53339140201483071</v>
      </c>
      <c r="AK63" s="13">
        <f>('Base original'!AH67/'Base original'!AH55*100-100)*'Base original'!AH55/('Base original'!$AN55)</f>
        <v>-0.30291222078323954</v>
      </c>
      <c r="AL63" s="13">
        <f>('Base original'!AI67/'Base original'!AI55*100-100)*'Base original'!AI55/('Base original'!$AN55)</f>
        <v>0.50703127686154248</v>
      </c>
      <c r="AM63" s="13">
        <f>('Base original'!AJ67/'Base original'!AJ55*100-100)*'Base original'!AJ55/('Base original'!$AN55)</f>
        <v>2.7333157599165636</v>
      </c>
      <c r="AN63" s="13">
        <f>('Base original'!AK67/'Base original'!AK55*100-100)*'Base original'!AK55/('Base original'!$AN55)</f>
        <v>0.16927784718003969</v>
      </c>
      <c r="AO63" s="13">
        <f>-('Base original'!AL67/'Base original'!AL55*100-100)*'Base original'!AL55/('Base original'!$AN55)</f>
        <v>-0.18864680870571701</v>
      </c>
      <c r="AP63" s="13">
        <f>-('Base original'!AM67/'Base original'!AM55*100-100)*'Base original'!AM55/('Base original'!$AN55)</f>
        <v>-3.0715276265572515E-2</v>
      </c>
      <c r="AQ63" s="13">
        <f>(('Base original'!AJ67-'Base original'!AL67)/('Base original'!AJ55-'Base original'!AL55)*100-100)*(('Base original'!AJ55-'Base original'!AL55)/'Base original'!AN55)</f>
        <v>2.5446689512108462</v>
      </c>
      <c r="AR63" s="13">
        <f>(('Base original'!AK67-'Base original'!AM67)/('Base original'!AK55-'Base original'!AM55)*100-100)*(('Base original'!AK55-'Base original'!AM55)/'Base original'!AN55)</f>
        <v>0.13856257091446714</v>
      </c>
      <c r="AS63" s="9">
        <f>('Base original'!AN67/'Base original'!AN55*100-100)*'Base original'!AN55/('Base original'!$AN55)</f>
        <v>5.3903017661283741</v>
      </c>
    </row>
    <row r="64" spans="1:45" x14ac:dyDescent="0.25">
      <c r="A64" s="20">
        <v>40452</v>
      </c>
      <c r="B64" s="13">
        <f>'Base original'!B68/'Base original'!B56*100-100</f>
        <v>7.0834825471705472</v>
      </c>
      <c r="C64" s="13">
        <f>'Base original'!C68/'Base original'!C56*100-100</f>
        <v>9.8272422891534603</v>
      </c>
      <c r="D64" s="13">
        <f>'Base original'!D68/'Base original'!D56*100-100</f>
        <v>11.82372393152022</v>
      </c>
      <c r="E64" s="13">
        <f>'Base original'!E68/'Base original'!E56*100-100</f>
        <v>9.2366733943575667</v>
      </c>
      <c r="F64" s="9">
        <f>'Base original'!F68/'Base original'!F56*100-100</f>
        <v>8.6863538457360363</v>
      </c>
      <c r="G64" s="9">
        <f>'Base original'!G68</f>
        <v>27.252425282524701</v>
      </c>
      <c r="H64" s="13"/>
      <c r="I64" s="13"/>
      <c r="J64" s="9"/>
      <c r="K64" s="9">
        <f>'Base original'!K68</f>
        <v>7.1399747697498004</v>
      </c>
      <c r="L64" s="13"/>
      <c r="M64" s="9"/>
      <c r="N64" s="9">
        <f>'Base original'!N68</f>
        <v>1.7650550466581301</v>
      </c>
      <c r="O64" s="13"/>
      <c r="P64" s="9"/>
      <c r="Q64" s="11">
        <f>'Base original'!Q68</f>
        <v>4.1404423827680903</v>
      </c>
      <c r="R64" s="13">
        <f>('Base original'!S68/'Base original'!S56*100-100)*'Base original'!S56/'Base original'!$V56</f>
        <v>3.6802708964533992</v>
      </c>
      <c r="S64" s="13">
        <f>('Base original'!T68/'Base original'!T56*100-100)*'Base original'!T56/'Base original'!$V56</f>
        <v>10.667357949482341</v>
      </c>
      <c r="T64" s="13">
        <f>('Base original'!U68/'Base original'!U56*100-100)*'Base original'!U56/'Base original'!$V56</f>
        <v>10.804264350869238</v>
      </c>
      <c r="U64" s="9">
        <f>('Base original'!V68/'Base original'!V56*100-100)*'Base original'!V56/'Base original'!$V56</f>
        <v>25.151893196804977</v>
      </c>
      <c r="V64" s="13">
        <f>('Base original'!V68/'Base original'!V56*100-100)*'Base original'!V56/('Base original'!$AC56)</f>
        <v>6.0452066503503721</v>
      </c>
      <c r="W64" s="13">
        <f>('Base original'!W68/'Base original'!W56*100-100)*'Base original'!W56/('Base original'!$AC56)</f>
        <v>-0.34151289824512676</v>
      </c>
      <c r="X64" s="13">
        <f>('Base original'!X68/'Base original'!X56*100-100)*'Base original'!X56/('Base original'!$AC56)</f>
        <v>0.34930110573075851</v>
      </c>
      <c r="Y64" s="13">
        <f>('Base original'!Y68/'Base original'!Y56*100-100)*'Base original'!Y56/('Base original'!$AC56)</f>
        <v>-2.8956555431593243</v>
      </c>
      <c r="Z64" s="13">
        <f>('Base original'!Z68/'Base original'!Z56*100-100)*'Base original'!Z56/('Base original'!$AC56)</f>
        <v>8.2944409722019302E-2</v>
      </c>
      <c r="AA64" s="13">
        <f>-('Base original'!AA68/'Base original'!AA56*100-100)*'Base original'!AA56/('Base original'!$AC56)</f>
        <v>2.6976403678370384</v>
      </c>
      <c r="AB64" s="13">
        <f>-('Base original'!AB68/'Base original'!AB56*100-100)*'Base original'!AB56/('Base original'!$AC56)</f>
        <v>5.8411556142267179E-3</v>
      </c>
      <c r="AC64" s="13">
        <f>(('Base original'!Y68-'Base original'!AA68)/('Base original'!Y56-'Base original'!AA56)*100-100)*(('Base original'!Y56-'Base original'!AA56)/'Base original'!AC56)</f>
        <v>-0.19801517532228735</v>
      </c>
      <c r="AD64" s="13">
        <f>(('Base original'!Z68-'Base original'!AB68)/('Base original'!Z56-'Base original'!AB56)*100-100)*(('Base original'!Z56-'Base original'!AB56)/'Base original'!AC56)</f>
        <v>8.8785565336246042E-2</v>
      </c>
      <c r="AE64" s="9">
        <f>('Base original'!AC68/'Base original'!AC56*100-100)*'Base original'!AC56/('Base original'!$AC56)</f>
        <v>5.9435705426628402</v>
      </c>
      <c r="AF64" s="13">
        <f>('Base original'!AC68/'Base original'!AC56*100-100)*'Base original'!AC56/('Base original'!$AN56)</f>
        <v>3.5482104935250982</v>
      </c>
      <c r="AG64" s="13">
        <f>('Base original'!AD68/'Base original'!AD56*100-100)*'Base original'!AD56/('Base original'!$AN56)</f>
        <v>1.7300519224800963</v>
      </c>
      <c r="AH64" s="13">
        <f>('Base original'!AE68/'Base original'!AE56*100-100)*'Base original'!AE56/('Base original'!$AN56)</f>
        <v>-2.2760109308037353</v>
      </c>
      <c r="AI64" s="13">
        <f>('Base original'!AF68/'Base original'!AF56*100-100)*'Base original'!AF56/('Base original'!$AN56)</f>
        <v>2.4008480555513585</v>
      </c>
      <c r="AJ64" s="13">
        <f>('Base original'!AG68/'Base original'!AG56*100-100)*'Base original'!AG56/('Base original'!$AN56)</f>
        <v>-0.56304565388965255</v>
      </c>
      <c r="AK64" s="13">
        <f>('Base original'!AH68/'Base original'!AH56*100-100)*'Base original'!AH56/('Base original'!$AN56)</f>
        <v>-0.29826076545847424</v>
      </c>
      <c r="AL64" s="13">
        <f>('Base original'!AI68/'Base original'!AI56*100-100)*'Base original'!AI56/('Base original'!$AN56)</f>
        <v>1.0805269196032667</v>
      </c>
      <c r="AM64" s="13">
        <f>('Base original'!AJ68/'Base original'!AJ56*100-100)*'Base original'!AJ56/('Base original'!$AN56)</f>
        <v>2.3129738783547067</v>
      </c>
      <c r="AN64" s="13">
        <f>('Base original'!AK68/'Base original'!AK56*100-100)*'Base original'!AK56/('Base original'!$AN56)</f>
        <v>0.16935539176656159</v>
      </c>
      <c r="AO64" s="13">
        <f>-('Base original'!AL68/'Base original'!AL56*100-100)*'Base original'!AL56/('Base original'!$AN56)</f>
        <v>0.24270010844789336</v>
      </c>
      <c r="AP64" s="13">
        <f>-('Base original'!AM68/'Base original'!AM56*100-100)*'Base original'!AM56/('Base original'!$AN56)</f>
        <v>-3.6149297762114375E-2</v>
      </c>
      <c r="AQ64" s="13">
        <f>(('Base original'!AJ68-'Base original'!AL68)/('Base original'!AJ56-'Base original'!AL56)*100-100)*(('Base original'!AJ56-'Base original'!AL56)/'Base original'!AN56)</f>
        <v>2.5556739868026002</v>
      </c>
      <c r="AR64" s="13">
        <f>(('Base original'!AK68-'Base original'!AM68)/('Base original'!AK56-'Base original'!AM56)*100-100)*(('Base original'!AK56-'Base original'!AM56)/'Base original'!AN56)</f>
        <v>0.13320609400444725</v>
      </c>
      <c r="AS64" s="9">
        <f>('Base original'!AN68/'Base original'!AN56*100-100)*'Base original'!AN56/('Base original'!$AN56)</f>
        <v>8.3113163574991091</v>
      </c>
    </row>
    <row r="65" spans="1:45" x14ac:dyDescent="0.25">
      <c r="A65" s="20">
        <v>40483</v>
      </c>
      <c r="B65" s="13">
        <f>'Base original'!B69/'Base original'!B57*100-100</f>
        <v>7.916894991597772</v>
      </c>
      <c r="C65" s="13">
        <f>'Base original'!C69/'Base original'!C57*100-100</f>
        <v>10.983849433468933</v>
      </c>
      <c r="D65" s="13">
        <f>'Base original'!D69/'Base original'!D57*100-100</f>
        <v>11.288977093021018</v>
      </c>
      <c r="E65" s="13">
        <f>'Base original'!E69/'Base original'!E57*100-100</f>
        <v>20.856961231225426</v>
      </c>
      <c r="F65" s="9">
        <f>'Base original'!F69/'Base original'!F57*100-100</f>
        <v>9.9645593344987304</v>
      </c>
      <c r="G65" s="9">
        <f>'Base original'!G69</f>
        <v>27.341910117002001</v>
      </c>
      <c r="H65" s="13"/>
      <c r="I65" s="13"/>
      <c r="J65" s="9"/>
      <c r="K65" s="9">
        <f>'Base original'!K69</f>
        <v>7.1872391337535504</v>
      </c>
      <c r="L65" s="13"/>
      <c r="M65" s="9"/>
      <c r="N65" s="9">
        <f>'Base original'!N69</f>
        <v>1.8657389296077</v>
      </c>
      <c r="O65" s="13"/>
      <c r="P65" s="9"/>
      <c r="Q65" s="11">
        <f>'Base original'!Q69</f>
        <v>4.3502802608229301</v>
      </c>
      <c r="R65" s="13">
        <f>('Base original'!S69/'Base original'!S57*100-100)*'Base original'!S57/'Base original'!$V57</f>
        <v>3.6510744660131151</v>
      </c>
      <c r="S65" s="13">
        <f>('Base original'!T69/'Base original'!T57*100-100)*'Base original'!T57/'Base original'!$V57</f>
        <v>11.084691293903788</v>
      </c>
      <c r="T65" s="13">
        <f>('Base original'!U69/'Base original'!U57*100-100)*'Base original'!U57/'Base original'!$V57</f>
        <v>9.8195156787638727</v>
      </c>
      <c r="U65" s="9">
        <f>('Base original'!V69/'Base original'!V57*100-100)*'Base original'!V57/'Base original'!$V57</f>
        <v>24.554469908459396</v>
      </c>
      <c r="V65" s="13">
        <f>('Base original'!V69/'Base original'!V57*100-100)*'Base original'!V57/('Base original'!$AC57)</f>
        <v>5.9012486298617981</v>
      </c>
      <c r="W65" s="13">
        <f>('Base original'!W69/'Base original'!W57*100-100)*'Base original'!W57/('Base original'!$AC57)</f>
        <v>0.87591326293781036</v>
      </c>
      <c r="X65" s="13">
        <f>('Base original'!X69/'Base original'!X57*100-100)*'Base original'!X57/('Base original'!$AC57)</f>
        <v>0.42498663993353114</v>
      </c>
      <c r="Y65" s="13">
        <f>('Base original'!Y69/'Base original'!Y57*100-100)*'Base original'!Y57/('Base original'!$AC57)</f>
        <v>-2.4159290999801022</v>
      </c>
      <c r="Z65" s="13">
        <f>('Base original'!Z69/'Base original'!Z57*100-100)*'Base original'!Z57/('Base original'!$AC57)</f>
        <v>0.10180955761601804</v>
      </c>
      <c r="AA65" s="13">
        <f>-('Base original'!AA69/'Base original'!AA57*100-100)*'Base original'!AA57/('Base original'!$AC57)</f>
        <v>1.9965985465807983</v>
      </c>
      <c r="AB65" s="13">
        <f>-('Base original'!AB69/'Base original'!AB57*100-100)*'Base original'!AB57/('Base original'!$AC57)</f>
        <v>1.9503746669735245E-3</v>
      </c>
      <c r="AC65" s="13">
        <f>(('Base original'!Y69-'Base original'!AA69)/('Base original'!Y57-'Base original'!AA57)*100-100)*(('Base original'!Y57-'Base original'!AA57)/'Base original'!AC57)</f>
        <v>-0.41933055339930631</v>
      </c>
      <c r="AD65" s="13">
        <f>(('Base original'!Z69-'Base original'!AB69)/('Base original'!Z57-'Base original'!AB57)*100-100)*(('Base original'!Z57-'Base original'!AB57)/'Base original'!AC57)</f>
        <v>0.10375993228299159</v>
      </c>
      <c r="AE65" s="9">
        <f>('Base original'!AC69/'Base original'!AC57*100-100)*'Base original'!AC57/('Base original'!$AC57)</f>
        <v>6.8863828741501294</v>
      </c>
      <c r="AF65" s="13">
        <f>('Base original'!AC69/'Base original'!AC57*100-100)*'Base original'!AC57/('Base original'!$AN57)</f>
        <v>4.0905320425782383</v>
      </c>
      <c r="AG65" s="13">
        <f>('Base original'!AD69/'Base original'!AD57*100-100)*'Base original'!AD57/('Base original'!$AN57)</f>
        <v>1.8275785366396187</v>
      </c>
      <c r="AH65" s="13">
        <f>('Base original'!AE69/'Base original'!AE57*100-100)*'Base original'!AE57/('Base original'!$AN57)</f>
        <v>-2.0986741801094575</v>
      </c>
      <c r="AI65" s="13">
        <f>('Base original'!AF69/'Base original'!AF57*100-100)*'Base original'!AF57/('Base original'!$AN57)</f>
        <v>2.6457312862909022</v>
      </c>
      <c r="AJ65" s="13">
        <f>('Base original'!AG69/'Base original'!AG57*100-100)*'Base original'!AG57/('Base original'!$AN57)</f>
        <v>-0.37513149297236725</v>
      </c>
      <c r="AK65" s="13">
        <f>('Base original'!AH69/'Base original'!AH57*100-100)*'Base original'!AH57/('Base original'!$AN57)</f>
        <v>-0.22568133054668651</v>
      </c>
      <c r="AL65" s="13">
        <f>('Base original'!AI69/'Base original'!AI57*100-100)*'Base original'!AI57/('Base original'!$AN57)</f>
        <v>0.89507903480682549</v>
      </c>
      <c r="AM65" s="13">
        <f>('Base original'!AJ69/'Base original'!AJ57*100-100)*'Base original'!AJ57/('Base original'!$AN57)</f>
        <v>2.3820502245228035</v>
      </c>
      <c r="AN65" s="13">
        <f>('Base original'!AK69/'Base original'!AK57*100-100)*'Base original'!AK57/('Base original'!$AN57)</f>
        <v>0.17493778702540888</v>
      </c>
      <c r="AO65" s="13">
        <f>-('Base original'!AL69/'Base original'!AL57*100-100)*'Base original'!AL57/('Base original'!$AN57)</f>
        <v>0.29739423794319458</v>
      </c>
      <c r="AP65" s="13">
        <f>-('Base original'!AM69/'Base original'!AM57*100-100)*'Base original'!AM57/('Base original'!$AN57)</f>
        <v>-5.3871570176698753E-2</v>
      </c>
      <c r="AQ65" s="13">
        <f>(('Base original'!AJ69-'Base original'!AL69)/('Base original'!AJ57-'Base original'!AL57)*100-100)*(('Base original'!AJ57-'Base original'!AL57)/'Base original'!AN57)</f>
        <v>2.6794444624659977</v>
      </c>
      <c r="AR65" s="13">
        <f>(('Base original'!AK69-'Base original'!AM69)/('Base original'!AK57-'Base original'!AM57)*100-100)*(('Base original'!AK57-'Base original'!AM57)/'Base original'!AN57)</f>
        <v>0.12106621684871005</v>
      </c>
      <c r="AS65" s="9">
        <f>('Base original'!AN69/'Base original'!AN57*100-100)*'Base original'!AN57/('Base original'!$AN57)</f>
        <v>9.5599445760017829</v>
      </c>
    </row>
    <row r="66" spans="1:45" x14ac:dyDescent="0.25">
      <c r="A66" s="20">
        <v>40513</v>
      </c>
      <c r="B66" s="13">
        <f>'Base original'!B70/'Base original'!B58*100-100</f>
        <v>5.4972714014115667</v>
      </c>
      <c r="C66" s="13">
        <f>'Base original'!C70/'Base original'!C58*100-100</f>
        <v>11.474994866011002</v>
      </c>
      <c r="D66" s="13">
        <f>'Base original'!D70/'Base original'!D58*100-100</f>
        <v>11.732182242389968</v>
      </c>
      <c r="E66" s="13">
        <f>'Base original'!E70/'Base original'!E58*100-100</f>
        <v>14.268152149442813</v>
      </c>
      <c r="F66" s="9">
        <f>'Base original'!F70/'Base original'!F58*100-100</f>
        <v>8.2328128838838239</v>
      </c>
      <c r="G66" s="9">
        <f>'Base original'!G70</f>
        <v>26.441702931038801</v>
      </c>
      <c r="H66" s="13"/>
      <c r="I66" s="13"/>
      <c r="J66" s="9"/>
      <c r="K66" s="9">
        <f>'Base original'!K70</f>
        <v>7.3797969271821202</v>
      </c>
      <c r="L66" s="13"/>
      <c r="M66" s="9"/>
      <c r="N66" s="9">
        <f>'Base original'!N70</f>
        <v>1.93437911813958</v>
      </c>
      <c r="O66" s="13"/>
      <c r="P66" s="9"/>
      <c r="Q66" s="11">
        <f>'Base original'!Q70</f>
        <v>4.37113062194567</v>
      </c>
      <c r="R66" s="13">
        <f>('Base original'!S70/'Base original'!S58*100-100)*'Base original'!S58/'Base original'!$V58</f>
        <v>3.4241778433779362</v>
      </c>
      <c r="S66" s="13">
        <f>('Base original'!T70/'Base original'!T58*100-100)*'Base original'!T58/'Base original'!$V58</f>
        <v>7.2030483993644081</v>
      </c>
      <c r="T66" s="13">
        <f>('Base original'!U70/'Base original'!U58*100-100)*'Base original'!U58/'Base original'!$V58</f>
        <v>10.656595703022047</v>
      </c>
      <c r="U66" s="9">
        <f>('Base original'!V70/'Base original'!V58*100-100)*'Base original'!V58/'Base original'!$V58</f>
        <v>21.283821945764387</v>
      </c>
      <c r="V66" s="13">
        <f>('Base original'!V70/'Base original'!V58*100-100)*'Base original'!V58/('Base original'!$AC58)</f>
        <v>5.4650398329337131</v>
      </c>
      <c r="W66" s="13">
        <f>('Base original'!W70/'Base original'!W58*100-100)*'Base original'!W58/('Base original'!$AC58)</f>
        <v>3.4503828602366635</v>
      </c>
      <c r="X66" s="13">
        <f>('Base original'!X70/'Base original'!X58*100-100)*'Base original'!X58/('Base original'!$AC58)</f>
        <v>0.41128470879418377</v>
      </c>
      <c r="Y66" s="13">
        <f>('Base original'!Y70/'Base original'!Y58*100-100)*'Base original'!Y58/('Base original'!$AC58)</f>
        <v>-2.3180447057003657</v>
      </c>
      <c r="Z66" s="13">
        <f>('Base original'!Z70/'Base original'!Z58*100-100)*'Base original'!Z58/('Base original'!$AC58)</f>
        <v>0.11350452471188802</v>
      </c>
      <c r="AA66" s="13">
        <f>-('Base original'!AA70/'Base original'!AA58*100-100)*'Base original'!AA58/('Base original'!$AC58)</f>
        <v>2.1482713280222763</v>
      </c>
      <c r="AB66" s="13">
        <f>-('Base original'!AB70/'Base original'!AB58*100-100)*'Base original'!AB58/('Base original'!$AC58)</f>
        <v>1.353546291283164E-3</v>
      </c>
      <c r="AC66" s="13">
        <f>(('Base original'!Y70-'Base original'!AA70)/('Base original'!Y58-'Base original'!AA58)*100-100)*(('Base original'!Y58-'Base original'!AA58)/'Base original'!AC58)</f>
        <v>-0.16977337767809014</v>
      </c>
      <c r="AD66" s="13">
        <f>(('Base original'!Z70-'Base original'!AB70)/('Base original'!Z58-'Base original'!AB58)*100-100)*(('Base original'!Z58-'Base original'!AB58)/'Base original'!AC58)</f>
        <v>0.11485807100317104</v>
      </c>
      <c r="AE66" s="9">
        <f>('Base original'!AC70/'Base original'!AC58*100-100)*'Base original'!AC58/('Base original'!$AC58)</f>
        <v>9.2717920952896549</v>
      </c>
      <c r="AF66" s="13">
        <f>('Base original'!AC70/'Base original'!AC58*100-100)*'Base original'!AC58/('Base original'!$AN58)</f>
        <v>5.5111078418639581</v>
      </c>
      <c r="AG66" s="13">
        <f>('Base original'!AD70/'Base original'!AD58*100-100)*'Base original'!AD58/('Base original'!$AN58)</f>
        <v>1.7696460363123971</v>
      </c>
      <c r="AH66" s="13">
        <f>('Base original'!AE70/'Base original'!AE58*100-100)*'Base original'!AE58/('Base original'!$AN58)</f>
        <v>-2.1210007114443701</v>
      </c>
      <c r="AI66" s="13">
        <f>('Base original'!AF70/'Base original'!AF58*100-100)*'Base original'!AF58/('Base original'!$AN58)</f>
        <v>3.0026630316724927</v>
      </c>
      <c r="AJ66" s="13">
        <f>('Base original'!AG70/'Base original'!AG58*100-100)*'Base original'!AG58/('Base original'!$AN58)</f>
        <v>-0.44939377813739501</v>
      </c>
      <c r="AK66" s="13">
        <f>('Base original'!AH70/'Base original'!AH58*100-100)*'Base original'!AH58/('Base original'!$AN58)</f>
        <v>-0.1971126162418497</v>
      </c>
      <c r="AL66" s="13">
        <f>('Base original'!AI70/'Base original'!AI58*100-100)*'Base original'!AI58/('Base original'!$AN58)</f>
        <v>0.72914427838967477</v>
      </c>
      <c r="AM66" s="13">
        <f>('Base original'!AJ70/'Base original'!AJ58*100-100)*'Base original'!AJ58/('Base original'!$AN58)</f>
        <v>2.4170719064525361</v>
      </c>
      <c r="AN66" s="13">
        <f>('Base original'!AK70/'Base original'!AK58*100-100)*'Base original'!AK58/('Base original'!$AN58)</f>
        <v>0.17113742599656803</v>
      </c>
      <c r="AO66" s="13">
        <f>-('Base original'!AL70/'Base original'!AL58*100-100)*'Base original'!AL58/('Base original'!$AN58)</f>
        <v>0.38629475404598068</v>
      </c>
      <c r="AP66" s="13">
        <f>-('Base original'!AM70/'Base original'!AM58*100-100)*'Base original'!AM58/('Base original'!$AN58)</f>
        <v>-6.7811337366000757E-2</v>
      </c>
      <c r="AQ66" s="13">
        <f>(('Base original'!AJ70-'Base original'!AL70)/('Base original'!AJ58-'Base original'!AL58)*100-100)*(('Base original'!AJ58-'Base original'!AL58)/'Base original'!AN58)</f>
        <v>2.8033666604985168</v>
      </c>
      <c r="AR66" s="13">
        <f>(('Base original'!AK70-'Base original'!AM70)/('Base original'!AK58-'Base original'!AM58)*100-100)*(('Base original'!AK58-'Base original'!AM58)/'Base original'!AN58)</f>
        <v>0.10332608863056728</v>
      </c>
      <c r="AS66" s="9">
        <f>('Base original'!AN70/'Base original'!AN58*100-100)*'Base original'!AN58/('Base original'!$AN58)</f>
        <v>11.151631897073869</v>
      </c>
    </row>
    <row r="67" spans="1:45" x14ac:dyDescent="0.25">
      <c r="A67" s="21">
        <v>40544</v>
      </c>
      <c r="B67" s="13">
        <f>'Base original'!B71/'Base original'!B59*100-100</f>
        <v>6.6413992101191042</v>
      </c>
      <c r="C67" s="13">
        <f>'Base original'!C71/'Base original'!C59*100-100</f>
        <v>12.475975450034611</v>
      </c>
      <c r="D67" s="13">
        <f>'Base original'!D71/'Base original'!D59*100-100</f>
        <v>12.10419442552633</v>
      </c>
      <c r="E67" s="13">
        <f>'Base original'!E71/'Base original'!E59*100-100</f>
        <v>14.5819435022688</v>
      </c>
      <c r="F67" s="9">
        <f>'Base original'!F71/'Base original'!F59*100-100</f>
        <v>9.1784800783972287</v>
      </c>
      <c r="G67" s="9">
        <f>'Base original'!G71</f>
        <v>27.0938928234382</v>
      </c>
      <c r="H67" s="13"/>
      <c r="I67" s="13"/>
      <c r="J67" s="9"/>
      <c r="K67" s="9">
        <f>'Base original'!K71</f>
        <v>7.5991038176093504</v>
      </c>
      <c r="L67" s="13"/>
      <c r="M67" s="9"/>
      <c r="N67" s="9">
        <f>'Base original'!N71</f>
        <v>1.7777270464467601</v>
      </c>
      <c r="O67" s="13"/>
      <c r="P67" s="9"/>
      <c r="Q67" s="11">
        <f>'Base original'!Q71</f>
        <v>4.3373107206554904</v>
      </c>
      <c r="R67" s="13">
        <f>('Base original'!S71/'Base original'!S59*100-100)*'Base original'!S59/'Base original'!$V59</f>
        <v>3.2719673166094578</v>
      </c>
      <c r="S67" s="13">
        <f>('Base original'!T71/'Base original'!T59*100-100)*'Base original'!T59/'Base original'!$V59</f>
        <v>7.2238710660561471</v>
      </c>
      <c r="T67" s="13">
        <f>('Base original'!U71/'Base original'!U59*100-100)*'Base original'!U59/'Base original'!$V59</f>
        <v>9.1345142119050582</v>
      </c>
      <c r="U67" s="9">
        <f>('Base original'!V71/'Base original'!V59*100-100)*'Base original'!V59/'Base original'!$V59</f>
        <v>19.630352594570667</v>
      </c>
      <c r="V67" s="13">
        <f>('Base original'!V71/'Base original'!V59*100-100)*'Base original'!V59/('Base original'!$AC59)</f>
        <v>5.1137802881652625</v>
      </c>
      <c r="W67" s="13">
        <f>('Base original'!W71/'Base original'!W59*100-100)*'Base original'!W59/('Base original'!$AC59)</f>
        <v>2.7166248898869982</v>
      </c>
      <c r="X67" s="13">
        <f>('Base original'!X71/'Base original'!X59*100-100)*'Base original'!X59/('Base original'!$AC59)</f>
        <v>0.38733312917531387</v>
      </c>
      <c r="Y67" s="13">
        <f>('Base original'!Y71/'Base original'!Y59*100-100)*'Base original'!Y59/('Base original'!$AC59)</f>
        <v>-2.6470599355011886</v>
      </c>
      <c r="Z67" s="13">
        <f>('Base original'!Z71/'Base original'!Z59*100-100)*'Base original'!Z59/('Base original'!$AC59)</f>
        <v>0.12381805739864882</v>
      </c>
      <c r="AA67" s="13">
        <f>-('Base original'!AA71/'Base original'!AA59*100-100)*'Base original'!AA59/('Base original'!$AC59)</f>
        <v>2.1635078884389838</v>
      </c>
      <c r="AB67" s="13">
        <f>-('Base original'!AB71/'Base original'!AB59*100-100)*'Base original'!AB59/('Base original'!$AC59)</f>
        <v>5.2929856597895676E-3</v>
      </c>
      <c r="AC67" s="13">
        <f>(('Base original'!Y71-'Base original'!AA71)/('Base original'!Y59-'Base original'!AA59)*100-100)*(('Base original'!Y59-'Base original'!AA59)/'Base original'!AC59)</f>
        <v>-0.48355204706220273</v>
      </c>
      <c r="AD67" s="13">
        <f>(('Base original'!Z71-'Base original'!AB71)/('Base original'!Z59-'Base original'!AB59)*100-100)*(('Base original'!Z59-'Base original'!AB59)/'Base original'!AC59)</f>
        <v>0.1291110430584384</v>
      </c>
      <c r="AE67" s="9">
        <f>('Base original'!AC71/'Base original'!AC59*100-100)*'Base original'!AC59/('Base original'!$AC59)</f>
        <v>7.8629192328195359</v>
      </c>
      <c r="AF67" s="13">
        <f>('Base original'!AC71/'Base original'!AC59*100-100)*'Base original'!AC59/('Base original'!$AN59)</f>
        <v>4.7305588758113144</v>
      </c>
      <c r="AG67" s="13">
        <f>('Base original'!AD71/'Base original'!AD59*100-100)*'Base original'!AD59/('Base original'!$AN59)</f>
        <v>1.7334578287081632</v>
      </c>
      <c r="AH67" s="13">
        <f>('Base original'!AE71/'Base original'!AE59*100-100)*'Base original'!AE59/('Base original'!$AN59)</f>
        <v>-1.6133599762533797</v>
      </c>
      <c r="AI67" s="13">
        <f>('Base original'!AF71/'Base original'!AF59*100-100)*'Base original'!AF59/('Base original'!$AN59)</f>
        <v>3.8858933926847214</v>
      </c>
      <c r="AJ67" s="13">
        <f>('Base original'!AG71/'Base original'!AG59*100-100)*'Base original'!AG59/('Base original'!$AN59)</f>
        <v>-0.55158578068721908</v>
      </c>
      <c r="AK67" s="13">
        <f>('Base original'!AH71/'Base original'!AH59*100-100)*'Base original'!AH59/('Base original'!$AN59)</f>
        <v>-0.21358311260424689</v>
      </c>
      <c r="AL67" s="13">
        <f>('Base original'!AI71/'Base original'!AI59*100-100)*'Base original'!AI59/('Base original'!$AN59)</f>
        <v>0.83613580610565752</v>
      </c>
      <c r="AM67" s="13">
        <f>('Base original'!AJ71/'Base original'!AJ59*100-100)*'Base original'!AJ59/('Base original'!$AN59)</f>
        <v>2.1532316671651786</v>
      </c>
      <c r="AN67" s="13">
        <f>('Base original'!AK71/'Base original'!AK59*100-100)*'Base original'!AK59/('Base original'!$AN59)</f>
        <v>0.1606991150744414</v>
      </c>
      <c r="AO67" s="13">
        <f>-('Base original'!AL71/'Base original'!AL59*100-100)*'Base original'!AL59/('Base original'!$AN59)</f>
        <v>0.90949102848570917</v>
      </c>
      <c r="AP67" s="13">
        <f>-('Base original'!AM71/'Base original'!AM59*100-100)*'Base original'!AM59/('Base original'!$AN59)</f>
        <v>-2.6043947170592437E-2</v>
      </c>
      <c r="AQ67" s="13">
        <f>(('Base original'!AJ71-'Base original'!AL71)/('Base original'!AJ59-'Base original'!AL59)*100-100)*(('Base original'!AJ59-'Base original'!AL59)/'Base original'!AN59)</f>
        <v>3.0627226956508888</v>
      </c>
      <c r="AR67" s="13">
        <f>(('Base original'!AK71-'Base original'!AM71)/('Base original'!AK59-'Base original'!AM59)*100-100)*(('Base original'!AK59-'Base original'!AM59)/'Base original'!AN59)</f>
        <v>0.13465516790384904</v>
      </c>
      <c r="AS67" s="9">
        <f>('Base original'!AN71/'Base original'!AN59*100-100)*'Base original'!AN59/('Base original'!$AN59)</f>
        <v>12.005008626346706</v>
      </c>
    </row>
    <row r="68" spans="1:45" x14ac:dyDescent="0.25">
      <c r="A68" s="20">
        <v>40575</v>
      </c>
      <c r="B68" s="13">
        <f>'Base original'!B72/'Base original'!B60*100-100</f>
        <v>6.4575175252161756</v>
      </c>
      <c r="C68" s="13">
        <f>'Base original'!C72/'Base original'!C60*100-100</f>
        <v>13.512796300290518</v>
      </c>
      <c r="D68" s="13">
        <f>'Base original'!D72/'Base original'!D60*100-100</f>
        <v>12.243384170295471</v>
      </c>
      <c r="E68" s="13">
        <f>'Base original'!E72/'Base original'!E60*100-100</f>
        <v>20.792284002031352</v>
      </c>
      <c r="F68" s="9">
        <f>'Base original'!F72/'Base original'!F60*100-100</f>
        <v>9.6433676184100676</v>
      </c>
      <c r="G68" s="9">
        <f>'Base original'!G72</f>
        <v>26.447192406930501</v>
      </c>
      <c r="H68" s="13"/>
      <c r="I68" s="13"/>
      <c r="J68" s="9"/>
      <c r="K68" s="9">
        <f>'Base original'!K72</f>
        <v>7.9065708323920303</v>
      </c>
      <c r="L68" s="13"/>
      <c r="M68" s="9"/>
      <c r="N68" s="9">
        <f>'Base original'!N72</f>
        <v>1.74237777338487</v>
      </c>
      <c r="O68" s="13"/>
      <c r="P68" s="9"/>
      <c r="Q68" s="11">
        <f>'Base original'!Q72</f>
        <v>4.3533094044596599</v>
      </c>
      <c r="R68" s="13">
        <f>('Base original'!S72/'Base original'!S60*100-100)*'Base original'!S60/'Base original'!$V60</f>
        <v>2.9979821274142382</v>
      </c>
      <c r="S68" s="13">
        <f>('Base original'!T72/'Base original'!T60*100-100)*'Base original'!T60/'Base original'!$V60</f>
        <v>9.6764197174978346</v>
      </c>
      <c r="T68" s="13">
        <f>('Base original'!U72/'Base original'!U60*100-100)*'Base original'!U60/'Base original'!$V60</f>
        <v>3.3374171230902325</v>
      </c>
      <c r="U68" s="9">
        <f>('Base original'!V72/'Base original'!V60*100-100)*'Base original'!V60/'Base original'!$V60</f>
        <v>16.012539636782932</v>
      </c>
      <c r="V68" s="13">
        <f>('Base original'!V72/'Base original'!V60*100-100)*'Base original'!V60/('Base original'!$AC60)</f>
        <v>4.2004907724940539</v>
      </c>
      <c r="W68" s="13">
        <f>('Base original'!W72/'Base original'!W60*100-100)*'Base original'!W60/('Base original'!$AC60)</f>
        <v>2.3825908099258712</v>
      </c>
      <c r="X68" s="13">
        <f>('Base original'!X72/'Base original'!X60*100-100)*'Base original'!X60/('Base original'!$AC60)</f>
        <v>0.3913324586643282</v>
      </c>
      <c r="Y68" s="13">
        <f>('Base original'!Y72/'Base original'!Y60*100-100)*'Base original'!Y60/('Base original'!$AC60)</f>
        <v>-2.7743013675840631</v>
      </c>
      <c r="Z68" s="13">
        <f>('Base original'!Z72/'Base original'!Z60*100-100)*'Base original'!Z60/('Base original'!$AC60)</f>
        <v>0.12987700439729138</v>
      </c>
      <c r="AA68" s="13">
        <f>-('Base original'!AA72/'Base original'!AA60*100-100)*'Base original'!AA60/('Base original'!$AC60)</f>
        <v>1.9734876985492356</v>
      </c>
      <c r="AB68" s="13">
        <f>-('Base original'!AB72/'Base original'!AB60*100-100)*'Base original'!AB60/('Base original'!$AC60)</f>
        <v>3.4028909449072007E-3</v>
      </c>
      <c r="AC68" s="13">
        <f>(('Base original'!Y72-'Base original'!AA72)/('Base original'!Y60-'Base original'!AA60)*100-100)*(('Base original'!Y60-'Base original'!AA60)/'Base original'!AC60)</f>
        <v>-0.80081366903482742</v>
      </c>
      <c r="AD68" s="13">
        <f>(('Base original'!Z72-'Base original'!AB72)/('Base original'!Z60-'Base original'!AB60)*100-100)*(('Base original'!Z60-'Base original'!AB60)/'Base original'!AC60)</f>
        <v>0.13327989534219856</v>
      </c>
      <c r="AE68" s="9">
        <f>('Base original'!AC72/'Base original'!AC60*100-100)*'Base original'!AC60/('Base original'!$AC60)</f>
        <v>6.3070693168885583</v>
      </c>
      <c r="AF68" s="13">
        <f>('Base original'!AC72/'Base original'!AC60*100-100)*'Base original'!AC60/('Base original'!$AN60)</f>
        <v>3.7798098198919887</v>
      </c>
      <c r="AG68" s="13">
        <f>('Base original'!AD72/'Base original'!AD60*100-100)*'Base original'!AD60/('Base original'!$AN60)</f>
        <v>1.5996383564251213</v>
      </c>
      <c r="AH68" s="13">
        <f>('Base original'!AE72/'Base original'!AE60*100-100)*'Base original'!AE60/('Base original'!$AN60)</f>
        <v>-1.0674830083035272</v>
      </c>
      <c r="AI68" s="13">
        <f>('Base original'!AF72/'Base original'!AF60*100-100)*'Base original'!AF60/('Base original'!$AN60)</f>
        <v>4.0013051798191102</v>
      </c>
      <c r="AJ68" s="13">
        <f>('Base original'!AG72/'Base original'!AG60*100-100)*'Base original'!AG60/('Base original'!$AN60)</f>
        <v>-0.50360453957855833</v>
      </c>
      <c r="AK68" s="13">
        <f>('Base original'!AH72/'Base original'!AH60*100-100)*'Base original'!AH60/('Base original'!$AN60)</f>
        <v>-0.19385092625847319</v>
      </c>
      <c r="AL68" s="13">
        <f>('Base original'!AI72/'Base original'!AI60*100-100)*'Base original'!AI60/('Base original'!$AN60)</f>
        <v>1.1003390974998768</v>
      </c>
      <c r="AM68" s="13">
        <f>('Base original'!AJ72/'Base original'!AJ60*100-100)*'Base original'!AJ60/('Base original'!$AN60)</f>
        <v>1.6941279370794573</v>
      </c>
      <c r="AN68" s="13">
        <f>('Base original'!AK72/'Base original'!AK60*100-100)*'Base original'!AK60/('Base original'!$AN60)</f>
        <v>0.15317735377057612</v>
      </c>
      <c r="AO68" s="13">
        <f>-('Base original'!AL72/'Base original'!AL60*100-100)*'Base original'!AL60/('Base original'!$AN60)</f>
        <v>1.318322254788775</v>
      </c>
      <c r="AP68" s="13">
        <f>-('Base original'!AM72/'Base original'!AM60*100-100)*'Base original'!AM60/('Base original'!$AN60)</f>
        <v>-2.7644433668654222E-2</v>
      </c>
      <c r="AQ68" s="13">
        <f>(('Base original'!AJ72-'Base original'!AL72)/('Base original'!AJ60-'Base original'!AL60)*100-100)*(('Base original'!AJ60-'Base original'!AL60)/'Base original'!AN60)</f>
        <v>3.0124501918682323</v>
      </c>
      <c r="AR68" s="13">
        <f>(('Base original'!AK72-'Base original'!AM72)/('Base original'!AK60-'Base original'!AM60)*100-100)*(('Base original'!AK60-'Base original'!AM60)/'Base original'!AN60)</f>
        <v>0.12553292010192191</v>
      </c>
      <c r="AS68" s="9">
        <f>('Base original'!AN72/'Base original'!AN60*100-100)*'Base original'!AN60/('Base original'!$AN60)</f>
        <v>11.861501387320047</v>
      </c>
    </row>
    <row r="69" spans="1:45" x14ac:dyDescent="0.25">
      <c r="A69" s="20">
        <v>40603</v>
      </c>
      <c r="B69" s="13">
        <f>'Base original'!B73/'Base original'!B61*100-100</f>
        <v>8.2035231140571625</v>
      </c>
      <c r="C69" s="13">
        <f>'Base original'!C73/'Base original'!C61*100-100</f>
        <v>15.24757224739632</v>
      </c>
      <c r="D69" s="13">
        <f>'Base original'!D73/'Base original'!D61*100-100</f>
        <v>12.639898219269341</v>
      </c>
      <c r="E69" s="13">
        <f>'Base original'!E73/'Base original'!E61*100-100</f>
        <v>25.89001155491178</v>
      </c>
      <c r="F69" s="9">
        <f>'Base original'!F73/'Base original'!F61*100-100</f>
        <v>11.314920048241177</v>
      </c>
      <c r="G69" s="9">
        <f>'Base original'!G73</f>
        <v>25.8812617644417</v>
      </c>
      <c r="H69" s="13"/>
      <c r="I69" s="13"/>
      <c r="J69" s="9"/>
      <c r="K69" s="9">
        <f>'Base original'!K73</f>
        <v>8.2523413456186905</v>
      </c>
      <c r="L69" s="13"/>
      <c r="M69" s="9"/>
      <c r="N69" s="9">
        <f>'Base original'!N73</f>
        <v>1.89461768162144</v>
      </c>
      <c r="O69" s="13"/>
      <c r="P69" s="9"/>
      <c r="Q69" s="11">
        <f>'Base original'!Q73</f>
        <v>4.3926488605217502</v>
      </c>
      <c r="R69" s="13">
        <f>('Base original'!S73/'Base original'!S61*100-100)*'Base original'!S61/'Base original'!$V61</f>
        <v>2.142248692334225</v>
      </c>
      <c r="S69" s="13">
        <f>('Base original'!T73/'Base original'!T61*100-100)*'Base original'!T61/'Base original'!$V61</f>
        <v>7.7748914091814614</v>
      </c>
      <c r="T69" s="13">
        <f>('Base original'!U73/'Base original'!U61*100-100)*'Base original'!U61/'Base original'!$V61</f>
        <v>2.9081923588671375</v>
      </c>
      <c r="U69" s="9">
        <f>('Base original'!V73/'Base original'!V61*100-100)*'Base original'!V61/'Base original'!$V61</f>
        <v>12.825332460382825</v>
      </c>
      <c r="V69" s="13">
        <f>('Base original'!V73/'Base original'!V61*100-100)*'Base original'!V61/('Base original'!$AC61)</f>
        <v>3.4146414607722946</v>
      </c>
      <c r="W69" s="13">
        <f>('Base original'!W73/'Base original'!W61*100-100)*'Base original'!W61/('Base original'!$AC61)</f>
        <v>2.8630282310515307</v>
      </c>
      <c r="X69" s="13">
        <f>('Base original'!X73/'Base original'!X61*100-100)*'Base original'!X61/('Base original'!$AC61)</f>
        <v>0.32388299726723635</v>
      </c>
      <c r="Y69" s="13">
        <f>('Base original'!Y73/'Base original'!Y61*100-100)*'Base original'!Y61/('Base original'!$AC61)</f>
        <v>-3.0768884740387543</v>
      </c>
      <c r="Z69" s="13">
        <f>('Base original'!Z73/'Base original'!Z61*100-100)*'Base original'!Z61/('Base original'!$AC61)</f>
        <v>0.14638461855654641</v>
      </c>
      <c r="AA69" s="13">
        <f>-('Base original'!AA73/'Base original'!AA61*100-100)*'Base original'!AA61/('Base original'!$AC61)</f>
        <v>2.1858353669736825</v>
      </c>
      <c r="AB69" s="13">
        <f>-('Base original'!AB73/'Base original'!AB61*100-100)*'Base original'!AB61/('Base original'!$AC61)</f>
        <v>-1.4994583206816544E-3</v>
      </c>
      <c r="AC69" s="13">
        <f>(('Base original'!Y73-'Base original'!AA73)/('Base original'!Y61-'Base original'!AA61)*100-100)*(('Base original'!Y61-'Base original'!AA61)/'Base original'!AC61)</f>
        <v>-0.89105310706507201</v>
      </c>
      <c r="AD69" s="13">
        <f>(('Base original'!Z73-'Base original'!AB73)/('Base original'!Z61-'Base original'!AB61)*100-100)*(('Base original'!Z61-'Base original'!AB61)/'Base original'!AC61)</f>
        <v>0.14488516023586481</v>
      </c>
      <c r="AE69" s="9">
        <f>('Base original'!AC73/'Base original'!AC61*100-100)*'Base original'!AC61/('Base original'!$AC61)</f>
        <v>5.855572174551952</v>
      </c>
      <c r="AF69" s="13">
        <f>('Base original'!AC73/'Base original'!AC61*100-100)*'Base original'!AC61/('Base original'!$AN61)</f>
        <v>3.4922767708428872</v>
      </c>
      <c r="AG69" s="13">
        <f>('Base original'!AD73/'Base original'!AD61*100-100)*'Base original'!AD61/('Base original'!$AN61)</f>
        <v>1.3180575335299267</v>
      </c>
      <c r="AH69" s="13">
        <f>('Base original'!AE73/'Base original'!AE61*100-100)*'Base original'!AE61/('Base original'!$AN61)</f>
        <v>-1.0853210578442922</v>
      </c>
      <c r="AI69" s="13">
        <f>('Base original'!AF73/'Base original'!AF61*100-100)*'Base original'!AF61/('Base original'!$AN61)</f>
        <v>4.0305217902599457</v>
      </c>
      <c r="AJ69" s="13">
        <f>('Base original'!AG73/'Base original'!AG61*100-100)*'Base original'!AG61/('Base original'!$AN61)</f>
        <v>-0.48984209243729399</v>
      </c>
      <c r="AK69" s="13">
        <f>('Base original'!AH73/'Base original'!AH61*100-100)*'Base original'!AH61/('Base original'!$AN61)</f>
        <v>-0.17773823071093056</v>
      </c>
      <c r="AL69" s="13">
        <f>('Base original'!AI73/'Base original'!AI61*100-100)*'Base original'!AI61/('Base original'!$AN61)</f>
        <v>1.1422196486819418</v>
      </c>
      <c r="AM69" s="13">
        <f>('Base original'!AJ73/'Base original'!AJ61*100-100)*'Base original'!AJ61/('Base original'!$AN61)</f>
        <v>1.2113028100526073</v>
      </c>
      <c r="AN69" s="13">
        <f>('Base original'!AK73/'Base original'!AK61*100-100)*'Base original'!AK61/('Base original'!$AN61)</f>
        <v>-0.15090981852814864</v>
      </c>
      <c r="AO69" s="13">
        <f>-('Base original'!AL73/'Base original'!AL61*100-100)*'Base original'!AL61/('Base original'!$AN61)</f>
        <v>1.4236944064996306</v>
      </c>
      <c r="AP69" s="13">
        <f>-('Base original'!AM73/'Base original'!AM61*100-100)*'Base original'!AM61/('Base original'!$AN61)</f>
        <v>-3.1299814213245652E-2</v>
      </c>
      <c r="AQ69" s="13">
        <f>(('Base original'!AJ73-'Base original'!AL73)/('Base original'!AJ61-'Base original'!AL61)*100-100)*(('Base original'!AJ61-'Base original'!AL61)/'Base original'!AN61)</f>
        <v>2.6349972165522368</v>
      </c>
      <c r="AR69" s="13">
        <f>(('Base original'!AK73-'Base original'!AM73)/('Base original'!AK61-'Base original'!AM61)*100-100)*(('Base original'!AK61-'Base original'!AM61)/'Base original'!AN61)</f>
        <v>-0.18220963274139423</v>
      </c>
      <c r="AS69" s="9">
        <f>('Base original'!AN73/'Base original'!AN61*100-100)*'Base original'!AN61/('Base original'!$AN61)</f>
        <v>10.984222657935533</v>
      </c>
    </row>
    <row r="70" spans="1:45" x14ac:dyDescent="0.25">
      <c r="A70" s="20">
        <v>40634</v>
      </c>
      <c r="B70" s="13">
        <f>'Base original'!B74/'Base original'!B62*100-100</f>
        <v>8.8543120419594601</v>
      </c>
      <c r="C70" s="13">
        <f>'Base original'!C74/'Base original'!C62*100-100</f>
        <v>15.582002455314381</v>
      </c>
      <c r="D70" s="13">
        <f>'Base original'!D74/'Base original'!D62*100-100</f>
        <v>13.169709934082704</v>
      </c>
      <c r="E70" s="13">
        <f>'Base original'!E74/'Base original'!E62*100-100</f>
        <v>22.283118630898556</v>
      </c>
      <c r="F70" s="9">
        <f>'Base original'!F74/'Base original'!F62*100-100</f>
        <v>11.629987680018132</v>
      </c>
      <c r="G70" s="9">
        <f>'Base original'!G74</f>
        <v>27.117885715615099</v>
      </c>
      <c r="H70" s="13"/>
      <c r="I70" s="13"/>
      <c r="J70" s="9"/>
      <c r="K70" s="9">
        <f>'Base original'!K74</f>
        <v>8.4234255582339106</v>
      </c>
      <c r="L70" s="13"/>
      <c r="M70" s="9"/>
      <c r="N70" s="9">
        <f>'Base original'!N74</f>
        <v>1.6399518332446801</v>
      </c>
      <c r="O70" s="13"/>
      <c r="P70" s="9"/>
      <c r="Q70" s="11">
        <f>'Base original'!Q74</f>
        <v>4.3059766507292601</v>
      </c>
      <c r="R70" s="13">
        <f>('Base original'!S74/'Base original'!S62*100-100)*'Base original'!S62/'Base original'!$V62</f>
        <v>1.961796592669077</v>
      </c>
      <c r="S70" s="13">
        <f>('Base original'!T74/'Base original'!T62*100-100)*'Base original'!T62/'Base original'!$V62</f>
        <v>7.9671824638267523</v>
      </c>
      <c r="T70" s="13">
        <f>('Base original'!U74/'Base original'!U62*100-100)*'Base original'!U62/'Base original'!$V62</f>
        <v>3.7987135302571535</v>
      </c>
      <c r="U70" s="9">
        <f>('Base original'!V74/'Base original'!V62*100-100)*'Base original'!V62/'Base original'!$V62</f>
        <v>13.727692586752994</v>
      </c>
      <c r="V70" s="13">
        <f>('Base original'!V74/'Base original'!V62*100-100)*'Base original'!V62/('Base original'!$AC62)</f>
        <v>3.645846843675308</v>
      </c>
      <c r="W70" s="13">
        <f>('Base original'!W74/'Base original'!W62*100-100)*'Base original'!W62/('Base original'!$AC62)</f>
        <v>4.1639028367085897</v>
      </c>
      <c r="X70" s="13">
        <f>('Base original'!X74/'Base original'!X62*100-100)*'Base original'!X62/('Base original'!$AC62)</f>
        <v>0.26347482907487363</v>
      </c>
      <c r="Y70" s="13">
        <f>('Base original'!Y74/'Base original'!Y62*100-100)*'Base original'!Y62/('Base original'!$AC62)</f>
        <v>-3.5758092308832512</v>
      </c>
      <c r="Z70" s="13">
        <f>('Base original'!Z74/'Base original'!Z62*100-100)*'Base original'!Z62/('Base original'!$AC62)</f>
        <v>0.17490874729021158</v>
      </c>
      <c r="AA70" s="13">
        <f>-('Base original'!AA74/'Base original'!AA62*100-100)*'Base original'!AA62/('Base original'!$AC62)</f>
        <v>2.3079060977191461</v>
      </c>
      <c r="AB70" s="13">
        <f>-('Base original'!AB74/'Base original'!AB62*100-100)*'Base original'!AB62/('Base original'!$AC62)</f>
        <v>1.2969928294824979E-3</v>
      </c>
      <c r="AC70" s="13">
        <f>(('Base original'!Y74-'Base original'!AA74)/('Base original'!Y62-'Base original'!AA62)*100-100)*(('Base original'!Y62-'Base original'!AA62)/'Base original'!AC62)</f>
        <v>-1.2679031331641053</v>
      </c>
      <c r="AD70" s="13">
        <f>(('Base original'!Z74-'Base original'!AB74)/('Base original'!Z62-'Base original'!AB62)*100-100)*(('Base original'!Z62-'Base original'!AB62)/'Base original'!AC62)</f>
        <v>0.17620574011969398</v>
      </c>
      <c r="AE70" s="9">
        <f>('Base original'!AC74/'Base original'!AC62*100-100)*'Base original'!AC62/('Base original'!$AC62)</f>
        <v>6.9813418317244498</v>
      </c>
      <c r="AF70" s="13">
        <f>('Base original'!AC74/'Base original'!AC62*100-100)*'Base original'!AC62/('Base original'!$AN62)</f>
        <v>4.1591375962681596</v>
      </c>
      <c r="AG70" s="13">
        <f>('Base original'!AD74/'Base original'!AD62*100-100)*'Base original'!AD62/('Base original'!$AN62)</f>
        <v>1.0745827781966215</v>
      </c>
      <c r="AH70" s="13">
        <f>('Base original'!AE74/'Base original'!AE62*100-100)*'Base original'!AE62/('Base original'!$AN62)</f>
        <v>-1.3609174188378179</v>
      </c>
      <c r="AI70" s="13">
        <f>('Base original'!AF74/'Base original'!AF62*100-100)*'Base original'!AF62/('Base original'!$AN62)</f>
        <v>3.9192743834257064</v>
      </c>
      <c r="AJ70" s="13">
        <f>('Base original'!AG74/'Base original'!AG62*100-100)*'Base original'!AG62/('Base original'!$AN62)</f>
        <v>-0.40499683751447396</v>
      </c>
      <c r="AK70" s="13">
        <f>('Base original'!AH74/'Base original'!AH62*100-100)*'Base original'!AH62/('Base original'!$AN62)</f>
        <v>-0.20023555825872327</v>
      </c>
      <c r="AL70" s="13">
        <f>('Base original'!AI74/'Base original'!AI62*100-100)*'Base original'!AI62/('Base original'!$AN62)</f>
        <v>1.1605714771401396</v>
      </c>
      <c r="AM70" s="13">
        <f>('Base original'!AJ74/'Base original'!AJ62*100-100)*'Base original'!AJ62/('Base original'!$AN62)</f>
        <v>0.92435091778310297</v>
      </c>
      <c r="AN70" s="13">
        <f>('Base original'!AK74/'Base original'!AK62*100-100)*'Base original'!AK62/('Base original'!$AN62)</f>
        <v>0.13378472800968724</v>
      </c>
      <c r="AO70" s="13">
        <f>-('Base original'!AL74/'Base original'!AL62*100-100)*'Base original'!AL62/('Base original'!$AN62)</f>
        <v>1.495143680603312</v>
      </c>
      <c r="AP70" s="13">
        <f>-('Base original'!AM74/'Base original'!AM62*100-100)*'Base original'!AM62/('Base original'!$AN62)</f>
        <v>-3.7199218926785967E-2</v>
      </c>
      <c r="AQ70" s="13">
        <f>(('Base original'!AJ74-'Base original'!AL74)/('Base original'!AJ62-'Base original'!AL62)*100-100)*(('Base original'!AJ62-'Base original'!AL62)/'Base original'!AN62)</f>
        <v>2.419494598386414</v>
      </c>
      <c r="AR70" s="13">
        <f>(('Base original'!AK74-'Base original'!AM74)/('Base original'!AK62-'Base original'!AM62)*100-100)*(('Base original'!AK62-'Base original'!AM62)/'Base original'!AN62)</f>
        <v>9.6585509082901089E-2</v>
      </c>
      <c r="AS70" s="9">
        <f>('Base original'!AN74/'Base original'!AN62*100-100)*'Base original'!AN62/('Base original'!$AN62)</f>
        <v>10.863496527888913</v>
      </c>
    </row>
    <row r="71" spans="1:45" x14ac:dyDescent="0.25">
      <c r="A71" s="20">
        <v>40664</v>
      </c>
      <c r="B71" s="13">
        <f>'Base original'!B75/'Base original'!B63*100-100</f>
        <v>9.9920773991111389</v>
      </c>
      <c r="C71" s="13">
        <f>'Base original'!C75/'Base original'!C63*100-100</f>
        <v>16.123681239131656</v>
      </c>
      <c r="D71" s="13">
        <f>'Base original'!D75/'Base original'!D63*100-100</f>
        <v>12.939603793113434</v>
      </c>
      <c r="E71" s="13">
        <f>'Base original'!E75/'Base original'!E63*100-100</f>
        <v>23.691101925593699</v>
      </c>
      <c r="F71" s="9">
        <f>'Base original'!F75/'Base original'!F63*100-100</f>
        <v>12.427053581933407</v>
      </c>
      <c r="G71" s="9">
        <f>'Base original'!G75</f>
        <v>27.319752293923599</v>
      </c>
      <c r="H71" s="13"/>
      <c r="I71" s="13"/>
      <c r="J71" s="9"/>
      <c r="K71" s="9">
        <f>'Base original'!K75</f>
        <v>8.6587811839057807</v>
      </c>
      <c r="L71" s="13"/>
      <c r="M71" s="9"/>
      <c r="N71" s="9">
        <f>'Base original'!N75</f>
        <v>1.6287831033851501</v>
      </c>
      <c r="O71" s="13"/>
      <c r="P71" s="9"/>
      <c r="Q71" s="11">
        <f>'Base original'!Q75</f>
        <v>4.16</v>
      </c>
      <c r="R71" s="13">
        <f>('Base original'!S75/'Base original'!S63*100-100)*'Base original'!S63/'Base original'!$V63</f>
        <v>1.7868313524017403</v>
      </c>
      <c r="S71" s="13">
        <f>('Base original'!T75/'Base original'!T63*100-100)*'Base original'!T63/'Base original'!$V63</f>
        <v>6.5264264703925035</v>
      </c>
      <c r="T71" s="13">
        <f>('Base original'!U75/'Base original'!U63*100-100)*'Base original'!U63/'Base original'!$V63</f>
        <v>2.0210826134987299</v>
      </c>
      <c r="U71" s="9">
        <f>('Base original'!V75/'Base original'!V63*100-100)*'Base original'!V63/'Base original'!$V63</f>
        <v>10.334340436292976</v>
      </c>
      <c r="V71" s="13">
        <f>('Base original'!V75/'Base original'!V63*100-100)*'Base original'!V63/('Base original'!$AC63)</f>
        <v>2.8316353975394373</v>
      </c>
      <c r="W71" s="13">
        <f>('Base original'!W75/'Base original'!W63*100-100)*'Base original'!W63/('Base original'!$AC63)</f>
        <v>4.4528647310137828</v>
      </c>
      <c r="X71" s="13">
        <f>('Base original'!X75/'Base original'!X63*100-100)*'Base original'!X63/('Base original'!$AC63)</f>
        <v>0.25528299031201063</v>
      </c>
      <c r="Y71" s="13">
        <f>('Base original'!Y75/'Base original'!Y63*100-100)*'Base original'!Y63/('Base original'!$AC63)</f>
        <v>-3.1235697314605289</v>
      </c>
      <c r="Z71" s="13">
        <f>('Base original'!Z75/'Base original'!Z63*100-100)*'Base original'!Z63/('Base original'!$AC63)</f>
        <v>0.16994553355056707</v>
      </c>
      <c r="AA71" s="13">
        <f>-('Base original'!AA75/'Base original'!AA63*100-100)*'Base original'!AA63/('Base original'!$AC63)</f>
        <v>2.2840533833201735</v>
      </c>
      <c r="AB71" s="13">
        <f>-('Base original'!AB75/'Base original'!AB63*100-100)*'Base original'!AB63/('Base original'!$AC63)</f>
        <v>0</v>
      </c>
      <c r="AC71" s="13">
        <f>(('Base original'!Y75-'Base original'!AA75)/('Base original'!Y63-'Base original'!AA63)*100-100)*(('Base original'!Y63-'Base original'!AA63)/'Base original'!AC63)</f>
        <v>-0.83951634814035392</v>
      </c>
      <c r="AD71" s="13">
        <f>(('Base original'!Z75-'Base original'!AB75)/('Base original'!Z63-'Base original'!AB63)*100-100)*(('Base original'!Z63-'Base original'!AB63)/'Base original'!AC63)</f>
        <v>0.16994553355056713</v>
      </c>
      <c r="AE71" s="9">
        <f>('Base original'!AC75/'Base original'!AC63*100-100)*'Base original'!AC63/('Base original'!$AC63)</f>
        <v>6.8703946492685324</v>
      </c>
      <c r="AF71" s="13">
        <f>('Base original'!AC75/'Base original'!AC63*100-100)*'Base original'!AC63/('Base original'!$AN63)</f>
        <v>4.1086270481524432</v>
      </c>
      <c r="AG71" s="13">
        <f>('Base original'!AD75/'Base original'!AD63*100-100)*'Base original'!AD63/('Base original'!$AN63)</f>
        <v>0.91238607441720365</v>
      </c>
      <c r="AH71" s="13">
        <f>('Base original'!AE75/'Base original'!AE63*100-100)*'Base original'!AE63/('Base original'!$AN63)</f>
        <v>-0.3643219642198976</v>
      </c>
      <c r="AI71" s="13">
        <f>('Base original'!AF75/'Base original'!AF63*100-100)*'Base original'!AF63/('Base original'!$AN63)</f>
        <v>3.739943252574025</v>
      </c>
      <c r="AJ71" s="13">
        <f>('Base original'!AG75/'Base original'!AG63*100-100)*'Base original'!AG63/('Base original'!$AN63)</f>
        <v>-0.64773195673935657</v>
      </c>
      <c r="AK71" s="13">
        <f>('Base original'!AH75/'Base original'!AH63*100-100)*'Base original'!AH63/('Base original'!$AN63)</f>
        <v>-0.21536542332663791</v>
      </c>
      <c r="AL71" s="13">
        <f>('Base original'!AI75/'Base original'!AI63*100-100)*'Base original'!AI63/('Base original'!$AN63)</f>
        <v>1.1542496232468176</v>
      </c>
      <c r="AM71" s="13">
        <f>('Base original'!AJ75/'Base original'!AJ63*100-100)*'Base original'!AJ63/('Base original'!$AN63)</f>
        <v>0.84575910041589941</v>
      </c>
      <c r="AN71" s="13">
        <f>('Base original'!AK75/'Base original'!AK63*100-100)*'Base original'!AK63/('Base original'!$AN63)</f>
        <v>0.14503089267059666</v>
      </c>
      <c r="AO71" s="13">
        <f>-('Base original'!AL75/'Base original'!AL63*100-100)*'Base original'!AL63/('Base original'!$AN63)</f>
        <v>1.1792211077743098</v>
      </c>
      <c r="AP71" s="13">
        <f>-('Base original'!AM75/'Base original'!AM63*100-100)*'Base original'!AM63/('Base original'!$AN63)</f>
        <v>-3.5985108707741999E-2</v>
      </c>
      <c r="AQ71" s="13">
        <f>(('Base original'!AJ75-'Base original'!AL75)/('Base original'!AJ63-'Base original'!AL63)*100-100)*(('Base original'!AJ63-'Base original'!AL63)/'Base original'!AN63)</f>
        <v>2.0249802081902106</v>
      </c>
      <c r="AR71" s="13">
        <f>(('Base original'!AK75-'Base original'!AM75)/('Base original'!AK63-'Base original'!AM63)*100-100)*(('Base original'!AK63-'Base original'!AM63)/'Base original'!AN63)</f>
        <v>0.10904578396285466</v>
      </c>
      <c r="AS71" s="9">
        <f>('Base original'!AN75/'Base original'!AN63*100-100)*'Base original'!AN63/('Base original'!$AN63)</f>
        <v>10.821921692041613</v>
      </c>
    </row>
    <row r="72" spans="1:45" x14ac:dyDescent="0.25">
      <c r="A72" s="20">
        <v>40695</v>
      </c>
      <c r="B72" s="13">
        <f>'Base original'!B76/'Base original'!B64*100-100</f>
        <v>10.020583411672206</v>
      </c>
      <c r="C72" s="13">
        <f>'Base original'!C76/'Base original'!C64*100-100</f>
        <v>16.739563119408942</v>
      </c>
      <c r="D72" s="13">
        <f>'Base original'!D76/'Base original'!D64*100-100</f>
        <v>12.676304603767093</v>
      </c>
      <c r="E72" s="13">
        <f>'Base original'!E76/'Base original'!E64*100-100</f>
        <v>16.28320501983373</v>
      </c>
      <c r="F72" s="9">
        <f>'Base original'!F76/'Base original'!F64*100-100</f>
        <v>11.908836515628423</v>
      </c>
      <c r="G72" s="9">
        <f>'Base original'!G76</f>
        <v>26.940850667834901</v>
      </c>
      <c r="H72" s="13"/>
      <c r="I72" s="13"/>
      <c r="J72" s="9"/>
      <c r="K72" s="9">
        <f>'Base original'!K76</f>
        <v>9.0991380381480607</v>
      </c>
      <c r="L72" s="13"/>
      <c r="M72" s="9"/>
      <c r="N72" s="9">
        <f>'Base original'!N76</f>
        <v>1.7759442266732399</v>
      </c>
      <c r="O72" s="13"/>
      <c r="P72" s="9"/>
      <c r="Q72" s="11">
        <f>'Base original'!Q76</f>
        <v>4.13</v>
      </c>
      <c r="R72" s="13">
        <f>('Base original'!S76/'Base original'!S64*100-100)*'Base original'!S64/'Base original'!$V64</f>
        <v>1.8273899650185359</v>
      </c>
      <c r="S72" s="13">
        <f>('Base original'!T76/'Base original'!T64*100-100)*'Base original'!T64/'Base original'!$V64</f>
        <v>7.2527802433039241</v>
      </c>
      <c r="T72" s="13">
        <f>('Base original'!U76/'Base original'!U64*100-100)*'Base original'!U64/'Base original'!$V64</f>
        <v>-4.3726831305800011E-2</v>
      </c>
      <c r="U72" s="9">
        <f>('Base original'!V76/'Base original'!V64*100-100)*'Base original'!V64/'Base original'!$V64</f>
        <v>9.0364433770166528</v>
      </c>
      <c r="V72" s="13">
        <f>('Base original'!V76/'Base original'!V64*100-100)*'Base original'!V64/('Base original'!$AC64)</f>
        <v>2.5250112153827633</v>
      </c>
      <c r="W72" s="13">
        <f>('Base original'!W76/'Base original'!W64*100-100)*'Base original'!W64/('Base original'!$AC64)</f>
        <v>6.8846037413787542</v>
      </c>
      <c r="X72" s="13">
        <f>('Base original'!X76/'Base original'!X64*100-100)*'Base original'!X64/('Base original'!$AC64)</f>
        <v>0.21920146474722421</v>
      </c>
      <c r="Y72" s="13">
        <f>('Base original'!Y76/'Base original'!Y64*100-100)*'Base original'!Y64/('Base original'!$AC64)</f>
        <v>-2.4053804659034128</v>
      </c>
      <c r="Z72" s="13">
        <f>('Base original'!Z76/'Base original'!Z64*100-100)*'Base original'!Z64/('Base original'!$AC64)</f>
        <v>0.16139209342869748</v>
      </c>
      <c r="AA72" s="13">
        <f>-('Base original'!AA76/'Base original'!AA64*100-100)*'Base original'!AA64/('Base original'!$AC64)</f>
        <v>2.254018389580454</v>
      </c>
      <c r="AB72" s="13">
        <f>-('Base original'!AB76/'Base original'!AB64*100-100)*'Base original'!AB64/('Base original'!$AC64)</f>
        <v>-2.917823158032953E-3</v>
      </c>
      <c r="AC72" s="13">
        <f>(('Base original'!Y76-'Base original'!AA76)/('Base original'!Y64-'Base original'!AA64)*100-100)*(('Base original'!Y64-'Base original'!AA64)/'Base original'!AC64)</f>
        <v>-0.15136207632295923</v>
      </c>
      <c r="AD72" s="13">
        <f>(('Base original'!Z76-'Base original'!AB76)/('Base original'!Z64-'Base original'!AB64)*100-100)*(('Base original'!Z64-'Base original'!AB64)/'Base original'!AC64)</f>
        <v>0.15847427027066455</v>
      </c>
      <c r="AE72" s="9">
        <f>('Base original'!AC76/'Base original'!AC64*100-100)*'Base original'!AC64/('Base original'!$AC64)</f>
        <v>9.6357462515090457</v>
      </c>
      <c r="AF72" s="13">
        <f>('Base original'!AC76/'Base original'!AC64*100-100)*'Base original'!AC64/('Base original'!$AN64)</f>
        <v>5.7417380607751776</v>
      </c>
      <c r="AG72" s="13">
        <f>('Base original'!AD76/'Base original'!AD64*100-100)*'Base original'!AD64/('Base original'!$AN64)</f>
        <v>0.65352232668727051</v>
      </c>
      <c r="AH72" s="13">
        <f>('Base original'!AE76/'Base original'!AE64*100-100)*'Base original'!AE64/('Base original'!$AN64)</f>
        <v>0.91584405874963637</v>
      </c>
      <c r="AI72" s="13">
        <f>('Base original'!AF76/'Base original'!AF64*100-100)*'Base original'!AF64/('Base original'!$AN64)</f>
        <v>3.5912214586566176</v>
      </c>
      <c r="AJ72" s="13">
        <f>('Base original'!AG76/'Base original'!AG64*100-100)*'Base original'!AG64/('Base original'!$AN64)</f>
        <v>-0.8429286145848276</v>
      </c>
      <c r="AK72" s="13">
        <f>('Base original'!AH76/'Base original'!AH64*100-100)*'Base original'!AH64/('Base original'!$AN64)</f>
        <v>-0.17984360669561553</v>
      </c>
      <c r="AL72" s="13">
        <f>('Base original'!AI76/'Base original'!AI64*100-100)*'Base original'!AI64/('Base original'!$AN64)</f>
        <v>1.2702065973806931</v>
      </c>
      <c r="AM72" s="13">
        <f>('Base original'!AJ76/'Base original'!AJ64*100-100)*'Base original'!AJ64/('Base original'!$AN64)</f>
        <v>0.70296573517458338</v>
      </c>
      <c r="AN72" s="13">
        <f>('Base original'!AK76/'Base original'!AK64*100-100)*'Base original'!AK64/('Base original'!$AN64)</f>
        <v>0.1434402180291314</v>
      </c>
      <c r="AO72" s="13">
        <f>-('Base original'!AL76/'Base original'!AL64*100-100)*'Base original'!AL64/('Base original'!$AN64)</f>
        <v>0.77490317785283036</v>
      </c>
      <c r="AP72" s="13">
        <f>-('Base original'!AM76/'Base original'!AM64*100-100)*'Base original'!AM64/('Base original'!$AN64)</f>
        <v>-3.6186055002803634E-2</v>
      </c>
      <c r="AQ72" s="13">
        <f>(('Base original'!AJ76-'Base original'!AL76)/('Base original'!AJ64-'Base original'!AL64)*100-100)*(('Base original'!AJ64-'Base original'!AL64)/'Base original'!AN64)</f>
        <v>1.4778689130274159</v>
      </c>
      <c r="AR72" s="13">
        <f>(('Base original'!AK76-'Base original'!AM76)/('Base original'!AK64-'Base original'!AM64)*100-100)*(('Base original'!AK64-'Base original'!AM64)/'Base original'!AN64)</f>
        <v>0.10725416302632784</v>
      </c>
      <c r="AS72" s="9">
        <f>('Base original'!AN76/'Base original'!AN64*100-100)*'Base original'!AN64/('Base original'!$AN64)</f>
        <v>12.735100690686394</v>
      </c>
    </row>
    <row r="73" spans="1:45" x14ac:dyDescent="0.25">
      <c r="A73" s="20">
        <v>40725</v>
      </c>
      <c r="B73" s="13">
        <f>'Base original'!B77/'Base original'!B65*100-100</f>
        <v>11.248296822379118</v>
      </c>
      <c r="C73" s="13">
        <f>'Base original'!C77/'Base original'!C65*100-100</f>
        <v>17.020027254733122</v>
      </c>
      <c r="D73" s="13">
        <f>'Base original'!D77/'Base original'!D65*100-100</f>
        <v>12.826064611698868</v>
      </c>
      <c r="E73" s="13">
        <f>'Base original'!E77/'Base original'!E65*100-100</f>
        <v>24.93166533780186</v>
      </c>
      <c r="F73" s="9">
        <f>'Base original'!F77/'Base original'!F65*100-100</f>
        <v>13.309131062443598</v>
      </c>
      <c r="G73" s="9">
        <f>'Base original'!G77</f>
        <v>27.438141379244001</v>
      </c>
      <c r="H73" s="13"/>
      <c r="I73" s="13"/>
      <c r="J73" s="9"/>
      <c r="K73" s="9">
        <f>'Base original'!K77</f>
        <v>9.4809083494664108</v>
      </c>
      <c r="L73" s="13"/>
      <c r="M73" s="9"/>
      <c r="N73" s="9">
        <f>'Base original'!N77</f>
        <v>1.7864255577894801</v>
      </c>
      <c r="O73" s="13"/>
      <c r="P73" s="9"/>
      <c r="Q73" s="11">
        <f>'Base original'!Q77</f>
        <v>4.13</v>
      </c>
      <c r="R73" s="13">
        <f>('Base original'!S77/'Base original'!S65*100-100)*'Base original'!S65/'Base original'!$V65</f>
        <v>1.8679062151294479</v>
      </c>
      <c r="S73" s="13">
        <f>('Base original'!T77/'Base original'!T65*100-100)*'Base original'!T65/'Base original'!$V65</f>
        <v>6.0236509015998321</v>
      </c>
      <c r="T73" s="13">
        <f>('Base original'!U77/'Base original'!U65*100-100)*'Base original'!U65/'Base original'!$V65</f>
        <v>-0.27599321241573532</v>
      </c>
      <c r="U73" s="9">
        <f>('Base original'!V77/'Base original'!V65*100-100)*'Base original'!V65/'Base original'!$V65</f>
        <v>7.6155639043135466</v>
      </c>
      <c r="V73" s="13">
        <f>('Base original'!V77/'Base original'!V65*100-100)*'Base original'!V65/('Base original'!$AC65)</f>
        <v>2.1229796813137654</v>
      </c>
      <c r="W73" s="13">
        <f>('Base original'!W77/'Base original'!W65*100-100)*'Base original'!W65/('Base original'!$AC65)</f>
        <v>10.641219378861869</v>
      </c>
      <c r="X73" s="13">
        <f>('Base original'!X77/'Base original'!X65*100-100)*'Base original'!X65/('Base original'!$AC65)</f>
        <v>0.17559585711577366</v>
      </c>
      <c r="Y73" s="13">
        <f>('Base original'!Y77/'Base original'!Y65*100-100)*'Base original'!Y65/('Base original'!$AC65)</f>
        <v>-3.8839079465408184</v>
      </c>
      <c r="Z73" s="13">
        <f>('Base original'!Z77/'Base original'!Z65*100-100)*'Base original'!Z65/('Base original'!$AC65)</f>
        <v>0.16473615526060517</v>
      </c>
      <c r="AA73" s="13">
        <f>-('Base original'!AA77/'Base original'!AA65*100-100)*'Base original'!AA65/('Base original'!$AC65)</f>
        <v>3.5225927814273312</v>
      </c>
      <c r="AB73" s="13">
        <f>-('Base original'!AB77/'Base original'!AB65*100-100)*'Base original'!AB65/('Base original'!$AC65)</f>
        <v>-1.2884392031555702E-3</v>
      </c>
      <c r="AC73" s="13">
        <f>(('Base original'!Y77-'Base original'!AA77)/('Base original'!Y65-'Base original'!AA65)*100-100)*(('Base original'!Y65-'Base original'!AA65)/'Base original'!AC65)</f>
        <v>-0.36131516511348422</v>
      </c>
      <c r="AD73" s="13">
        <f>(('Base original'!Z77-'Base original'!AB77)/('Base original'!Z65-'Base original'!AB65)*100-100)*(('Base original'!Z65-'Base original'!AB65)/'Base original'!AC65)</f>
        <v>0.16344771605744957</v>
      </c>
      <c r="AE73" s="9">
        <f>('Base original'!AC77/'Base original'!AC65*100-100)*'Base original'!AC65/('Base original'!$AC65)</f>
        <v>12.741743405492059</v>
      </c>
      <c r="AF73" s="13">
        <f>('Base original'!AC77/'Base original'!AC65*100-100)*'Base original'!AC65/('Base original'!$AN65)</f>
        <v>7.6225890706002026</v>
      </c>
      <c r="AG73" s="13">
        <f>('Base original'!AD77/'Base original'!AD65*100-100)*'Base original'!AD65/('Base original'!$AN65)</f>
        <v>0.77266460828315808</v>
      </c>
      <c r="AH73" s="13">
        <f>('Base original'!AE77/'Base original'!AE65*100-100)*'Base original'!AE65/('Base original'!$AN65)</f>
        <v>2.1488598875083142</v>
      </c>
      <c r="AI73" s="13">
        <f>('Base original'!AF77/'Base original'!AF65*100-100)*'Base original'!AF65/('Base original'!$AN65)</f>
        <v>3.7371332678526596</v>
      </c>
      <c r="AJ73" s="13">
        <f>('Base original'!AG77/'Base original'!AG65*100-100)*'Base original'!AG65/('Base original'!$AN65)</f>
        <v>-0.69899885041776921</v>
      </c>
      <c r="AK73" s="13">
        <f>('Base original'!AH77/'Base original'!AH65*100-100)*'Base original'!AH65/('Base original'!$AN65)</f>
        <v>-0.11198516554424567</v>
      </c>
      <c r="AL73" s="13">
        <f>('Base original'!AI77/'Base original'!AI65*100-100)*'Base original'!AI65/('Base original'!$AN65)</f>
        <v>1.4014112112896921</v>
      </c>
      <c r="AM73" s="13">
        <f>('Base original'!AJ77/'Base original'!AJ65*100-100)*'Base original'!AJ65/('Base original'!$AN65)</f>
        <v>0.14490902444073533</v>
      </c>
      <c r="AN73" s="13">
        <f>('Base original'!AK77/'Base original'!AK65*100-100)*'Base original'!AK65/('Base original'!$AN65)</f>
        <v>0.10603905055959537</v>
      </c>
      <c r="AO73" s="13">
        <f>-('Base original'!AL77/'Base original'!AL65*100-100)*'Base original'!AL65/('Base original'!$AN65)</f>
        <v>1.2154299481586861</v>
      </c>
      <c r="AP73" s="13">
        <f>-('Base original'!AM77/'Base original'!AM65*100-100)*'Base original'!AM65/('Base original'!$AN65)</f>
        <v>-5.307458190002598E-2</v>
      </c>
      <c r="AQ73" s="13">
        <f>(('Base original'!AJ77-'Base original'!AL77)/('Base original'!AJ65-'Base original'!AL65)*100-100)*(('Base original'!AJ65-'Base original'!AL65)/'Base original'!AN65)</f>
        <v>1.3603389725994217</v>
      </c>
      <c r="AR73" s="13">
        <f>(('Base original'!AK77-'Base original'!AM77)/('Base original'!AK65-'Base original'!AM65)*100-100)*(('Base original'!AK65-'Base original'!AM65)/'Base original'!AN65)</f>
        <v>5.2964468659569393E-2</v>
      </c>
      <c r="AS73" s="9">
        <f>('Base original'!AN77/'Base original'!AN65*100-100)*'Base original'!AN65/('Base original'!$AN65)</f>
        <v>16.284867357590542</v>
      </c>
    </row>
    <row r="74" spans="1:45" x14ac:dyDescent="0.25">
      <c r="A74" s="20">
        <v>40756</v>
      </c>
      <c r="B74" s="13">
        <f>'Base original'!B78/'Base original'!B66*100-100</f>
        <v>11.737279838085229</v>
      </c>
      <c r="C74" s="13">
        <f>'Base original'!C78/'Base original'!C66*100-100</f>
        <v>17.274914686564429</v>
      </c>
      <c r="D74" s="13">
        <f>'Base original'!D78/'Base original'!D66*100-100</f>
        <v>12.256788858208949</v>
      </c>
      <c r="E74" s="13">
        <f>'Base original'!E78/'Base original'!E66*100-100</f>
        <v>31.110256444694727</v>
      </c>
      <c r="F74" s="9">
        <f>'Base original'!F78/'Base original'!F66*100-100</f>
        <v>13.911022206568774</v>
      </c>
      <c r="G74" s="9">
        <f>'Base original'!G78</f>
        <v>27.68</v>
      </c>
      <c r="H74" s="13"/>
      <c r="I74" s="13"/>
      <c r="J74" s="9"/>
      <c r="K74" s="9">
        <f>'Base original'!K78</f>
        <v>9.61</v>
      </c>
      <c r="L74" s="13"/>
      <c r="M74" s="9"/>
      <c r="N74" s="9">
        <f>'Base original'!N78</f>
        <v>1.75</v>
      </c>
      <c r="O74" s="13"/>
      <c r="P74" s="9"/>
      <c r="Q74" s="11">
        <f>'Base original'!Q78</f>
        <v>4.17</v>
      </c>
      <c r="R74" s="13">
        <f>('Base original'!S78/'Base original'!S66*100-100)*'Base original'!S66/'Base original'!$V66</f>
        <v>2.1394192627069319</v>
      </c>
      <c r="S74" s="13">
        <f>('Base original'!T78/'Base original'!T66*100-100)*'Base original'!T66/'Base original'!$V66</f>
        <v>7.2221928386311935</v>
      </c>
      <c r="T74" s="13">
        <f>('Base original'!U78/'Base original'!U66*100-100)*'Base original'!U66/'Base original'!$V66</f>
        <v>-6.3468556619238642E-2</v>
      </c>
      <c r="U74" s="9">
        <f>('Base original'!V78/'Base original'!V66*100-100)*'Base original'!V66/'Base original'!$V66</f>
        <v>9.2981435447188971</v>
      </c>
      <c r="V74" s="13">
        <f>('Base original'!V78/'Base original'!V66*100-100)*'Base original'!V66/('Base original'!$AC66)</f>
        <v>2.6312293850549042</v>
      </c>
      <c r="W74" s="13">
        <f>('Base original'!W78/'Base original'!W66*100-100)*'Base original'!W66/('Base original'!$AC66)</f>
        <v>14.595427902182031</v>
      </c>
      <c r="X74" s="13">
        <f>('Base original'!X78/'Base original'!X66*100-100)*'Base original'!X66/('Base original'!$AC66)</f>
        <v>0.19382491772730917</v>
      </c>
      <c r="Y74" s="13">
        <f>('Base original'!Y78/'Base original'!Y66*100-100)*'Base original'!Y66/('Base original'!$AC66)</f>
        <v>-2.7520893241010813</v>
      </c>
      <c r="Z74" s="13">
        <f>('Base original'!Z78/'Base original'!Z66*100-100)*'Base original'!Z66/('Base original'!$AC66)</f>
        <v>0.16613564376626516</v>
      </c>
      <c r="AA74" s="13">
        <f>-('Base original'!AA78/'Base original'!AA66*100-100)*'Base original'!AA66/('Base original'!$AC66)</f>
        <v>1.8490073956554047</v>
      </c>
      <c r="AB74" s="13">
        <f>-('Base original'!AB78/'Base original'!AB66*100-100)*'Base original'!AB66/('Base original'!$AC66)</f>
        <v>-5.4256009788532572E-3</v>
      </c>
      <c r="AC74" s="13">
        <f>(('Base original'!Y78-'Base original'!AA78)/('Base original'!Y66-'Base original'!AA66)*100-100)*(('Base original'!Y66-'Base original'!AA66)/'Base original'!AC66)</f>
        <v>-0.90308192844567714</v>
      </c>
      <c r="AD74" s="13">
        <f>(('Base original'!Z78-'Base original'!AB78)/('Base original'!Z66-'Base original'!AB66)*100-100)*(('Base original'!Z66-'Base original'!AB66)/'Base original'!AC66)</f>
        <v>0.16071004278741191</v>
      </c>
      <c r="AE74" s="9">
        <f>('Base original'!AC78/'Base original'!AC66*100-100)*'Base original'!AC66/('Base original'!$AC66)</f>
        <v>16.678110319305972</v>
      </c>
      <c r="AF74" s="13">
        <f>('Base original'!AC78/'Base original'!AC66*100-100)*'Base original'!AC66/('Base original'!$AN66)</f>
        <v>9.9154332391972435</v>
      </c>
      <c r="AG74" s="13">
        <f>('Base original'!AD78/'Base original'!AD66*100-100)*'Base original'!AD66/('Base original'!$AN66)</f>
        <v>0.88415254718019842</v>
      </c>
      <c r="AH74" s="13">
        <f>('Base original'!AE78/'Base original'!AE66*100-100)*'Base original'!AE66/('Base original'!$AN66)</f>
        <v>2.8910420186574104</v>
      </c>
      <c r="AI74" s="13">
        <f>('Base original'!AF78/'Base original'!AF66*100-100)*'Base original'!AF66/('Base original'!$AN66)</f>
        <v>4.1977502994817888</v>
      </c>
      <c r="AJ74" s="13">
        <f>('Base original'!AG78/'Base original'!AG66*100-100)*'Base original'!AG66/('Base original'!$AN66)</f>
        <v>-0.66558923667458925</v>
      </c>
      <c r="AK74" s="13">
        <f>('Base original'!AH78/'Base original'!AH66*100-100)*'Base original'!AH66/('Base original'!$AN66)</f>
        <v>-6.1397937607682751E-2</v>
      </c>
      <c r="AL74" s="13">
        <f>('Base original'!AI78/'Base original'!AI66*100-100)*'Base original'!AI66/('Base original'!$AN66)</f>
        <v>1.3784504361811811</v>
      </c>
      <c r="AM74" s="13">
        <f>('Base original'!AJ78/'Base original'!AJ66*100-100)*'Base original'!AJ66/('Base original'!$AN66)</f>
        <v>-0.63978430637571004</v>
      </c>
      <c r="AN74" s="13">
        <f>('Base original'!AK78/'Base original'!AK66*100-100)*'Base original'!AK66/('Base original'!$AN66)</f>
        <v>6.4178641303682893E-2</v>
      </c>
      <c r="AO74" s="13">
        <f>-('Base original'!AL78/'Base original'!AL66*100-100)*'Base original'!AL66/('Base original'!$AN66)</f>
        <v>1.3467504140467801</v>
      </c>
      <c r="AP74" s="13">
        <f>-('Base original'!AM78/'Base original'!AM66*100-100)*'Base original'!AM66/('Base original'!$AN66)</f>
        <v>-7.7192334600963475E-2</v>
      </c>
      <c r="AQ74" s="13">
        <f>(('Base original'!AJ78-'Base original'!AL78)/('Base original'!AJ66-'Base original'!AL66)*100-100)*(('Base original'!AJ66-'Base original'!AL66)/'Base original'!AN66)</f>
        <v>0.70696610767107082</v>
      </c>
      <c r="AR74" s="13">
        <f>(('Base original'!AK78-'Base original'!AM78)/('Base original'!AK66-'Base original'!AM66)*100-100)*(('Base original'!AK66-'Base original'!AM66)/'Base original'!AN66)</f>
        <v>-1.3013693297280512E-2</v>
      </c>
      <c r="AS74" s="9">
        <f>('Base original'!AN78/'Base original'!AN66*100-100)*'Base original'!AN66/('Base original'!$AN66)</f>
        <v>19.234016237085001</v>
      </c>
    </row>
    <row r="75" spans="1:45" x14ac:dyDescent="0.25">
      <c r="A75" s="20">
        <v>40787</v>
      </c>
      <c r="B75" s="13">
        <f>'Base original'!B79/'Base original'!B67*100-100</f>
        <v>13.754569266109158</v>
      </c>
      <c r="C75" s="13">
        <f>'Base original'!C79/'Base original'!C67*100-100</f>
        <v>17.352151178709292</v>
      </c>
      <c r="D75" s="13">
        <f>'Base original'!D79/'Base original'!D67*100-100</f>
        <v>12.13321307685311</v>
      </c>
      <c r="E75" s="13">
        <f>'Base original'!E79/'Base original'!E67*100-100</f>
        <v>53.739933410933929</v>
      </c>
      <c r="F75" s="9">
        <f>'Base original'!F79/'Base original'!F67*100-100</f>
        <v>16.553744090807541</v>
      </c>
      <c r="G75" s="9">
        <f>'Base original'!G79</f>
        <v>28.74</v>
      </c>
      <c r="H75" s="13"/>
      <c r="I75" s="13"/>
      <c r="J75" s="9"/>
      <c r="K75" s="9">
        <f>'Base original'!K79</f>
        <v>9.3000000000000007</v>
      </c>
      <c r="L75" s="13"/>
      <c r="M75" s="9"/>
      <c r="N75" s="9">
        <f>'Base original'!N79</f>
        <v>1.81</v>
      </c>
      <c r="O75" s="13"/>
      <c r="P75" s="9"/>
      <c r="Q75" s="11">
        <f>'Base original'!Q79</f>
        <v>4.17</v>
      </c>
      <c r="R75" s="13">
        <f>('Base original'!S79/'Base original'!S67*100-100)*'Base original'!S67/'Base original'!$V67</f>
        <v>2.1579929451459505</v>
      </c>
      <c r="S75" s="13">
        <f>('Base original'!T79/'Base original'!T67*100-100)*'Base original'!T67/'Base original'!$V67</f>
        <v>6.3519247482235057</v>
      </c>
      <c r="T75" s="13">
        <f>('Base original'!U79/'Base original'!U67*100-100)*'Base original'!U67/'Base original'!$V67</f>
        <v>-1.0767598793517716</v>
      </c>
      <c r="U75" s="9">
        <f>('Base original'!V79/'Base original'!V67*100-100)*'Base original'!V67/'Base original'!$V67</f>
        <v>7.4331578140177044</v>
      </c>
      <c r="V75" s="13">
        <f>('Base original'!V79/'Base original'!V67*100-100)*'Base original'!V67/('Base original'!$AC67)</f>
        <v>2.1516236138471969</v>
      </c>
      <c r="W75" s="13">
        <f>('Base original'!W79/'Base original'!W67*100-100)*'Base original'!W67/('Base original'!$AC67)</f>
        <v>14.070641769096316</v>
      </c>
      <c r="X75" s="13">
        <f>('Base original'!X79/'Base original'!X67*100-100)*'Base original'!X67/('Base original'!$AC67)</f>
        <v>0.17480092117310828</v>
      </c>
      <c r="Y75" s="13">
        <f>('Base original'!Y79/'Base original'!Y67*100-100)*'Base original'!Y67/('Base original'!$AC67)</f>
        <v>1.7173034414509392</v>
      </c>
      <c r="Z75" s="13">
        <f>('Base original'!Z79/'Base original'!Z67*100-100)*'Base original'!Z67/('Base original'!$AC67)</f>
        <v>0.17184132885694986</v>
      </c>
      <c r="AA75" s="13">
        <f>-('Base original'!AA79/'Base original'!AA67*100-100)*'Base original'!AA67/('Base original'!$AC67)</f>
        <v>-2.4475828454630371</v>
      </c>
      <c r="AB75" s="13">
        <f>-('Base original'!AB79/'Base original'!AB67*100-100)*'Base original'!AB67/('Base original'!$AC67)</f>
        <v>-1.1283445705354089E-2</v>
      </c>
      <c r="AC75" s="13">
        <f>(('Base original'!Y79-'Base original'!AA79)/('Base original'!Y67-'Base original'!AA67)*100-100)*(('Base original'!Y67-'Base original'!AA67)/'Base original'!AC67)</f>
        <v>-0.73027940401209768</v>
      </c>
      <c r="AD75" s="13">
        <f>(('Base original'!Z79-'Base original'!AB79)/('Base original'!Z67-'Base original'!AB67)*100-100)*(('Base original'!Z67-'Base original'!AB67)/'Base original'!AC67)</f>
        <v>0.16055788315159583</v>
      </c>
      <c r="AE75" s="9">
        <f>('Base original'!AC79/'Base original'!AC67*100-100)*'Base original'!AC67/('Base original'!$AC67)</f>
        <v>15.827344783256109</v>
      </c>
      <c r="AF75" s="13">
        <f>('Base original'!AC79/'Base original'!AC67*100-100)*'Base original'!AC67/('Base original'!$AN67)</f>
        <v>9.3049734547534602</v>
      </c>
      <c r="AG75" s="13">
        <f>('Base original'!AD79/'Base original'!AD67*100-100)*'Base original'!AD67/('Base original'!$AN67)</f>
        <v>0.7715629832463714</v>
      </c>
      <c r="AH75" s="13">
        <f>('Base original'!AE79/'Base original'!AE67*100-100)*'Base original'!AE67/('Base original'!$AN67)</f>
        <v>3.7234030984316449</v>
      </c>
      <c r="AI75" s="13">
        <f>('Base original'!AF79/'Base original'!AF67*100-100)*'Base original'!AF67/('Base original'!$AN67)</f>
        <v>4.3629467072367065</v>
      </c>
      <c r="AJ75" s="13">
        <f>('Base original'!AG79/'Base original'!AG67*100-100)*'Base original'!AG67/('Base original'!$AN67)</f>
        <v>-0.57636135464492877</v>
      </c>
      <c r="AK75" s="13">
        <f>('Base original'!AH79/'Base original'!AH67*100-100)*'Base original'!AH67/('Base original'!$AN67)</f>
        <v>-3.5560408107338029E-2</v>
      </c>
      <c r="AL75" s="13">
        <f>('Base original'!AI79/'Base original'!AI67*100-100)*'Base original'!AI67/('Base original'!$AN67)</f>
        <v>1.3024679140721354</v>
      </c>
      <c r="AM75" s="13">
        <f>('Base original'!AJ79/'Base original'!AJ67*100-100)*'Base original'!AJ67/('Base original'!$AN67)</f>
        <v>-1.1466328534671939</v>
      </c>
      <c r="AN75" s="13">
        <f>('Base original'!AK79/'Base original'!AK67*100-100)*'Base original'!AK67/('Base original'!$AN67)</f>
        <v>1.6747103512324342E-2</v>
      </c>
      <c r="AO75" s="13">
        <f>-('Base original'!AL79/'Base original'!AL67*100-100)*'Base original'!AL67/('Base original'!$AN67)</f>
        <v>0.57625260721952387</v>
      </c>
      <c r="AP75" s="13">
        <f>-('Base original'!AM79/'Base original'!AM67*100-100)*'Base original'!AM67/('Base original'!$AN67)</f>
        <v>-9.341403842264033E-2</v>
      </c>
      <c r="AQ75" s="13">
        <f>(('Base original'!AJ79-'Base original'!AL79)/('Base original'!AJ67-'Base original'!AL67)*100-100)*(('Base original'!AJ67-'Base original'!AL67)/'Base original'!AN67)</f>
        <v>-0.57038024624767047</v>
      </c>
      <c r="AR75" s="13">
        <f>(('Base original'!AK79-'Base original'!AM79)/('Base original'!AK67-'Base original'!AM67)*100-100)*(('Base original'!AK67-'Base original'!AM67)/'Base original'!AN67)</f>
        <v>-7.6666934910315981E-2</v>
      </c>
      <c r="AS75" s="9">
        <f>('Base original'!AN79/'Base original'!AN67*100-100)*'Base original'!AN67/('Base original'!$AN67)</f>
        <v>18.206276466404674</v>
      </c>
    </row>
    <row r="76" spans="1:45" x14ac:dyDescent="0.25">
      <c r="A76" s="20">
        <v>40817</v>
      </c>
      <c r="B76" s="13">
        <f>'Base original'!B80/'Base original'!B68*100-100</f>
        <v>14.015088342973428</v>
      </c>
      <c r="C76" s="13">
        <f>'Base original'!C80/'Base original'!C68*100-100</f>
        <v>17.234479025918944</v>
      </c>
      <c r="D76" s="13">
        <f>'Base original'!D80/'Base original'!D68*100-100</f>
        <v>11.884133383645917</v>
      </c>
      <c r="E76" s="13">
        <f>'Base original'!E80/'Base original'!E68*100-100</f>
        <v>35.634797748585015</v>
      </c>
      <c r="F76" s="9">
        <f>'Base original'!F80/'Base original'!F68*100-100</f>
        <v>15.454617394643861</v>
      </c>
      <c r="G76" s="9">
        <f>'Base original'!G80</f>
        <v>27.73</v>
      </c>
      <c r="H76" s="13"/>
      <c r="I76" s="13"/>
      <c r="J76" s="9"/>
      <c r="K76" s="9">
        <f>'Base original'!K80</f>
        <v>9.59</v>
      </c>
      <c r="L76" s="13"/>
      <c r="M76" s="9"/>
      <c r="N76" s="9">
        <f>'Base original'!N80</f>
        <v>2.02</v>
      </c>
      <c r="O76" s="13"/>
      <c r="P76" s="9"/>
      <c r="Q76" s="11">
        <f>'Base original'!Q80</f>
        <v>4.1100000000000003</v>
      </c>
      <c r="R76" s="13">
        <f>('Base original'!S80/'Base original'!S68*100-100)*'Base original'!S68/'Base original'!$V68</f>
        <v>2.4383455239821323</v>
      </c>
      <c r="S76" s="13">
        <f>('Base original'!T80/'Base original'!T68*100-100)*'Base original'!T68/'Base original'!$V68</f>
        <v>8.0652469415496135</v>
      </c>
      <c r="T76" s="13">
        <f>('Base original'!U80/'Base original'!U68*100-100)*'Base original'!U68/'Base original'!$V68</f>
        <v>-0.99423910932746717</v>
      </c>
      <c r="U76" s="9">
        <f>('Base original'!V80/'Base original'!V68*100-100)*'Base original'!V68/'Base original'!$V68</f>
        <v>9.5087060651174955</v>
      </c>
      <c r="V76" s="13">
        <f>('Base original'!V80/'Base original'!V68*100-100)*'Base original'!V68/('Base original'!$AC68)</f>
        <v>2.6997572240100154</v>
      </c>
      <c r="W76" s="13">
        <f>('Base original'!W80/'Base original'!W68*100-100)*'Base original'!W68/('Base original'!$AC68)</f>
        <v>17.907715718688596</v>
      </c>
      <c r="X76" s="13">
        <f>('Base original'!X80/'Base original'!X68*100-100)*'Base original'!X68/('Base original'!$AC68)</f>
        <v>0.23854900454492828</v>
      </c>
      <c r="Y76" s="13">
        <f>('Base original'!Y80/'Base original'!Y68*100-100)*'Base original'!Y68/('Base original'!$AC68)</f>
        <v>2.6106229657632567</v>
      </c>
      <c r="Z76" s="13">
        <f>('Base original'!Z80/'Base original'!Z68*100-100)*'Base original'!Z68/('Base original'!$AC68)</f>
        <v>0.1801063362511785</v>
      </c>
      <c r="AA76" s="13">
        <f>-('Base original'!AA80/'Base original'!AA68*100-100)*'Base original'!AA68/('Base original'!$AC68)</f>
        <v>-3.3659668861636045</v>
      </c>
      <c r="AB76" s="13">
        <f>-('Base original'!AB80/'Base original'!AB68*100-100)*'Base original'!AB68/('Base original'!$AC68)</f>
        <v>-1.3048520279422113E-2</v>
      </c>
      <c r="AC76" s="13">
        <f>(('Base original'!Y80-'Base original'!AA80)/('Base original'!Y68-'Base original'!AA68)*100-100)*(('Base original'!Y68-'Base original'!AA68)/'Base original'!AC68)</f>
        <v>-0.75534392040034726</v>
      </c>
      <c r="AD76" s="13">
        <f>(('Base original'!Z80-'Base original'!AB80)/('Base original'!Z68-'Base original'!AB68)*100-100)*(('Base original'!Z68-'Base original'!AB68)/'Base original'!AC68)</f>
        <v>0.1670578159717564</v>
      </c>
      <c r="AE76" s="9">
        <f>('Base original'!AC80/'Base original'!AC68*100-100)*'Base original'!AC68/('Base original'!$AC68)</f>
        <v>20.25810340676648</v>
      </c>
      <c r="AF76" s="13">
        <f>('Base original'!AC80/'Base original'!AC68*100-100)*'Base original'!AC68/('Base original'!$AN68)</f>
        <v>11.829367102191933</v>
      </c>
      <c r="AG76" s="13">
        <f>('Base original'!AD80/'Base original'!AD68*100-100)*'Base original'!AD68/('Base original'!$AN68)</f>
        <v>0.47830869530223075</v>
      </c>
      <c r="AH76" s="13">
        <f>('Base original'!AE80/'Base original'!AE68*100-100)*'Base original'!AE68/('Base original'!$AN68)</f>
        <v>4.7538969227054446</v>
      </c>
      <c r="AI76" s="13">
        <f>('Base original'!AF80/'Base original'!AF68*100-100)*'Base original'!AF68/('Base original'!$AN68)</f>
        <v>4.5376546025272981</v>
      </c>
      <c r="AJ76" s="13">
        <f>('Base original'!AG80/'Base original'!AG68*100-100)*'Base original'!AG68/('Base original'!$AN68)</f>
        <v>-0.67416092077375023</v>
      </c>
      <c r="AK76" s="13">
        <f>('Base original'!AH80/'Base original'!AH68*100-100)*'Base original'!AH68/('Base original'!$AN68)</f>
        <v>-3.1336356075443349E-2</v>
      </c>
      <c r="AL76" s="13">
        <f>('Base original'!AI80/'Base original'!AI68*100-100)*'Base original'!AI68/('Base original'!$AN68)</f>
        <v>1.4187213264293204</v>
      </c>
      <c r="AM76" s="13">
        <f>('Base original'!AJ80/'Base original'!AJ68*100-100)*'Base original'!AJ68/('Base original'!$AN68)</f>
        <v>-1.2498054892281267</v>
      </c>
      <c r="AN76" s="13">
        <f>('Base original'!AK80/'Base original'!AK68*100-100)*'Base original'!AK68/('Base original'!$AN68)</f>
        <v>-1.6097443189440015E-2</v>
      </c>
      <c r="AO76" s="13">
        <f>-('Base original'!AL80/'Base original'!AL68*100-100)*'Base original'!AL68/('Base original'!$AN68)</f>
        <v>0.32441713841118242</v>
      </c>
      <c r="AP76" s="13">
        <f>-('Base original'!AM80/'Base original'!AM68*100-100)*'Base original'!AM68/('Base original'!$AN68)</f>
        <v>-9.6477342848710818E-2</v>
      </c>
      <c r="AQ76" s="13">
        <f>(('Base original'!AJ80-'Base original'!AL80)/('Base original'!AJ68-'Base original'!AL68)*100-100)*(('Base original'!AJ68-'Base original'!AL68)/'Base original'!AN68)</f>
        <v>-0.92538835081694426</v>
      </c>
      <c r="AR76" s="13">
        <f>(('Base original'!AK80-'Base original'!AM80)/('Base original'!AK68-'Base original'!AM68)*100-100)*(('Base original'!AK68-'Base original'!AM68)/'Base original'!AN68)</f>
        <v>-0.11257478603815102</v>
      </c>
      <c r="AS76" s="9">
        <f>('Base original'!AN80/'Base original'!AN68*100-100)*'Base original'!AN68/('Base original'!$AN68)</f>
        <v>21.274488235451955</v>
      </c>
    </row>
    <row r="77" spans="1:45" x14ac:dyDescent="0.25">
      <c r="A77" s="20">
        <v>40848</v>
      </c>
      <c r="B77" s="13">
        <f>'Base original'!B81/'Base original'!B69*100-100</f>
        <v>15.287564811146126</v>
      </c>
      <c r="C77" s="13">
        <f>'Base original'!C81/'Base original'!C69*100-100</f>
        <v>18.101772472356743</v>
      </c>
      <c r="D77" s="13">
        <f>'Base original'!D81/'Base original'!D69*100-100</f>
        <v>12.247254713659288</v>
      </c>
      <c r="E77" s="13">
        <f>'Base original'!E81/'Base original'!E69*100-100</f>
        <v>38.36536602609857</v>
      </c>
      <c r="F77" s="9">
        <f>'Base original'!F81/'Base original'!F69*100-100</f>
        <v>16.585731333614319</v>
      </c>
      <c r="G77" s="9">
        <f>'Base original'!G81</f>
        <v>26.96</v>
      </c>
      <c r="H77" s="13"/>
      <c r="I77" s="13"/>
      <c r="J77" s="9"/>
      <c r="K77" s="9">
        <f>'Base original'!K81</f>
        <v>9.5</v>
      </c>
      <c r="L77" s="13"/>
      <c r="M77" s="9"/>
      <c r="N77" s="9">
        <f>'Base original'!N81</f>
        <v>2.2200000000000002</v>
      </c>
      <c r="O77" s="13"/>
      <c r="P77" s="9"/>
      <c r="Q77" s="11">
        <f>'Base original'!Q81</f>
        <v>4.1500000000000004</v>
      </c>
      <c r="R77" s="13">
        <f>('Base original'!S81/'Base original'!S69*100-100)*'Base original'!S69/'Base original'!$V69</f>
        <v>2.7586476501977395</v>
      </c>
      <c r="S77" s="13">
        <f>('Base original'!T81/'Base original'!T69*100-100)*'Base original'!T69/'Base original'!$V69</f>
        <v>8.34956769893342</v>
      </c>
      <c r="T77" s="13">
        <f>('Base original'!U81/'Base original'!U69*100-100)*'Base original'!U69/'Base original'!$V69</f>
        <v>-1.6073650810197984</v>
      </c>
      <c r="U77" s="9">
        <f>('Base original'!V81/'Base original'!V69*100-100)*'Base original'!V69/'Base original'!$V69</f>
        <v>9.5015018145568604</v>
      </c>
      <c r="V77" s="13">
        <f>('Base original'!V81/'Base original'!V69*100-100)*'Base original'!V69/('Base original'!$AC69)</f>
        <v>2.6609857124609992</v>
      </c>
      <c r="W77" s="13">
        <f>('Base original'!W81/'Base original'!W69*100-100)*'Base original'!W69/('Base original'!$AC69)</f>
        <v>17.972738718683274</v>
      </c>
      <c r="X77" s="13">
        <f>('Base original'!X81/'Base original'!X69*100-100)*'Base original'!X69/('Base original'!$AC69)</f>
        <v>0.23429374304326395</v>
      </c>
      <c r="Y77" s="13">
        <f>('Base original'!Y81/'Base original'!Y69*100-100)*'Base original'!Y69/('Base original'!$AC69)</f>
        <v>1.7603050927868893</v>
      </c>
      <c r="Z77" s="13">
        <f>('Base original'!Z81/'Base original'!Z69*100-100)*'Base original'!Z69/('Base original'!$AC69)</f>
        <v>0.17736255314490068</v>
      </c>
      <c r="AA77" s="13">
        <f>-('Base original'!AA81/'Base original'!AA69*100-100)*'Base original'!AA69/('Base original'!$AC69)</f>
        <v>-2.4418371257047959</v>
      </c>
      <c r="AB77" s="13">
        <f>-('Base original'!AB81/'Base original'!AB69*100-100)*'Base original'!AB69/('Base original'!$AC69)</f>
        <v>-7.2988704997901544E-3</v>
      </c>
      <c r="AC77" s="13">
        <f>(('Base original'!Y81-'Base original'!AA81)/('Base original'!Y69-'Base original'!AA69)*100-100)*(('Base original'!Y69-'Base original'!AA69)/'Base original'!AC69)</f>
        <v>-0.68153203291790754</v>
      </c>
      <c r="AD77" s="13">
        <f>(('Base original'!Z81-'Base original'!AB81)/('Base original'!Z69-'Base original'!AB69)*100-100)*(('Base original'!Z69-'Base original'!AB69)/'Base original'!AC69)</f>
        <v>0.17006368264511063</v>
      </c>
      <c r="AE77" s="9">
        <f>('Base original'!AC81/'Base original'!AC69*100-100)*'Base original'!AC69/('Base original'!$AC69)</f>
        <v>20.356914767439733</v>
      </c>
      <c r="AF77" s="13">
        <f>('Base original'!AC81/'Base original'!AC69*100-100)*'Base original'!AC69/('Base original'!$AN69)</f>
        <v>11.796988839800269</v>
      </c>
      <c r="AG77" s="13">
        <f>('Base original'!AD81/'Base original'!AD69*100-100)*'Base original'!AD69/('Base original'!$AN69)</f>
        <v>0.22290791196194989</v>
      </c>
      <c r="AH77" s="13">
        <f>('Base original'!AE81/'Base original'!AE69*100-100)*'Base original'!AE69/('Base original'!$AN69)</f>
        <v>4.8573410512201756</v>
      </c>
      <c r="AI77" s="13">
        <f>('Base original'!AF81/'Base original'!AF69*100-100)*'Base original'!AF69/('Base original'!$AN69)</f>
        <v>4.0733565828682368</v>
      </c>
      <c r="AJ77" s="13">
        <f>('Base original'!AG81/'Base original'!AG69*100-100)*'Base original'!AG69/('Base original'!$AN69)</f>
        <v>-0.58508039700449022</v>
      </c>
      <c r="AK77" s="13">
        <f>('Base original'!AH81/'Base original'!AH69*100-100)*'Base original'!AH69/('Base original'!$AN69)</f>
        <v>-5.3294870791661467E-2</v>
      </c>
      <c r="AL77" s="13">
        <f>('Base original'!AI81/'Base original'!AI69*100-100)*'Base original'!AI69/('Base original'!$AN69)</f>
        <v>1.5511556738946066</v>
      </c>
      <c r="AM77" s="13">
        <f>('Base original'!AJ81/'Base original'!AJ69*100-100)*'Base original'!AJ69/('Base original'!$AN69)</f>
        <v>-1.3610283372211802</v>
      </c>
      <c r="AN77" s="13">
        <f>('Base original'!AK81/'Base original'!AK69*100-100)*'Base original'!AK69/('Base original'!$AN69)</f>
        <v>-3.3415038036041761E-2</v>
      </c>
      <c r="AO77" s="13">
        <f>-('Base original'!AL81/'Base original'!AL69*100-100)*'Base original'!AL69/('Base original'!$AN69)</f>
        <v>0.289420756660273</v>
      </c>
      <c r="AP77" s="13">
        <f>-('Base original'!AM81/'Base original'!AM69*100-100)*'Base original'!AM69/('Base original'!$AN69)</f>
        <v>-8.2903132342584479E-2</v>
      </c>
      <c r="AQ77" s="13">
        <f>(('Base original'!AJ81-'Base original'!AL81)/('Base original'!AJ69-'Base original'!AL69)*100-100)*(('Base original'!AJ69-'Base original'!AL69)/'Base original'!AN69)</f>
        <v>-1.0716075805609078</v>
      </c>
      <c r="AR77" s="13">
        <f>(('Base original'!AK81-'Base original'!AM81)/('Base original'!AK69-'Base original'!AM69)*100-100)*(('Base original'!AK69-'Base original'!AM69)/'Base original'!AN69)</f>
        <v>-0.11631817037862632</v>
      </c>
      <c r="AS77" s="9">
        <f>('Base original'!AN81/'Base original'!AN69*100-100)*'Base original'!AN69/('Base original'!$AN69)</f>
        <v>20.675449041009571</v>
      </c>
    </row>
    <row r="78" spans="1:45" x14ac:dyDescent="0.25">
      <c r="A78" s="20">
        <v>40878</v>
      </c>
      <c r="B78" s="13">
        <f>'Base original'!B82/'Base original'!B70*100-100</f>
        <v>15.569854725386008</v>
      </c>
      <c r="C78" s="13">
        <f>'Base original'!C82/'Base original'!C70*100-100</f>
        <v>17.71566490830692</v>
      </c>
      <c r="D78" s="13">
        <f>'Base original'!D82/'Base original'!D70*100-100</f>
        <v>12.392925608811893</v>
      </c>
      <c r="E78" s="13">
        <f>'Base original'!E82/'Base original'!E70*100-100</f>
        <v>43.920502370324016</v>
      </c>
      <c r="F78" s="9">
        <f>'Base original'!F82/'Base original'!F70*100-100</f>
        <v>16.937997631403405</v>
      </c>
      <c r="G78" s="9">
        <f>'Base original'!G82</f>
        <v>27.48</v>
      </c>
      <c r="H78" s="13"/>
      <c r="I78" s="13"/>
      <c r="J78" s="9"/>
      <c r="K78" s="9">
        <f>'Base original'!K82</f>
        <v>9.2799999999999994</v>
      </c>
      <c r="L78" s="13"/>
      <c r="M78" s="9"/>
      <c r="N78" s="9">
        <f>'Base original'!N82</f>
        <v>2.75</v>
      </c>
      <c r="O78" s="13"/>
      <c r="P78" s="9"/>
      <c r="Q78" s="11">
        <f>'Base original'!Q82</f>
        <v>4.26</v>
      </c>
      <c r="R78" s="13">
        <f>('Base original'!S82/'Base original'!S70*100-100)*'Base original'!S70/'Base original'!$V70</f>
        <v>2.717722006283608</v>
      </c>
      <c r="S78" s="13">
        <f>('Base original'!T82/'Base original'!T70*100-100)*'Base original'!T70/'Base original'!$V70</f>
        <v>9.8948178871682764</v>
      </c>
      <c r="T78" s="13">
        <f>('Base original'!U82/'Base original'!U70*100-100)*'Base original'!U70/'Base original'!$V70</f>
        <v>-0.79228084990127845</v>
      </c>
      <c r="U78" s="9">
        <f>('Base original'!V82/'Base original'!V70*100-100)*'Base original'!V70/'Base original'!$V70</f>
        <v>11.820259043550593</v>
      </c>
      <c r="V78" s="13">
        <f>('Base original'!V82/'Base original'!V70*100-100)*'Base original'!V70/('Base original'!$AC70)</f>
        <v>3.368724673072494</v>
      </c>
      <c r="W78" s="13">
        <f>('Base original'!W82/'Base original'!W70*100-100)*'Base original'!W70/('Base original'!$AC70)</f>
        <v>15.279680062288762</v>
      </c>
      <c r="X78" s="13">
        <f>('Base original'!X82/'Base original'!X70*100-100)*'Base original'!X70/('Base original'!$AC70)</f>
        <v>0.25481764612199376</v>
      </c>
      <c r="Y78" s="13">
        <f>('Base original'!Y82/'Base original'!Y70*100-100)*'Base original'!Y70/('Base original'!$AC70)</f>
        <v>1.7099325794977986</v>
      </c>
      <c r="Z78" s="13">
        <f>('Base original'!Z82/'Base original'!Z70*100-100)*'Base original'!Z70/('Base original'!$AC70)</f>
        <v>0.16899364725451688</v>
      </c>
      <c r="AA78" s="13">
        <f>-('Base original'!AA82/'Base original'!AA70*100-100)*'Base original'!AA70/('Base original'!$AC70)</f>
        <v>-2.3039762170196947</v>
      </c>
      <c r="AB78" s="13">
        <f>-('Base original'!AB82/'Base original'!AB70*100-100)*'Base original'!AB70/('Base original'!$AC70)</f>
        <v>-1.6280016280016286E-2</v>
      </c>
      <c r="AC78" s="13">
        <f>(('Base original'!Y82-'Base original'!AA82)/('Base original'!Y70-'Base original'!AA70)*100-100)*(('Base original'!Y70-'Base original'!AA70)/'Base original'!AC70)</f>
        <v>-0.59404363752189637</v>
      </c>
      <c r="AD78" s="13">
        <f>(('Base original'!Z82-'Base original'!AB82)/('Base original'!Z70-'Base original'!AB70)*100-100)*(('Base original'!Z70-'Base original'!AB70)/'Base original'!AC70)</f>
        <v>0.15271363097450061</v>
      </c>
      <c r="AE78" s="9">
        <f>('Base original'!AC82/'Base original'!AC70*100-100)*'Base original'!AC70/('Base original'!$AC70)</f>
        <v>18.461892374935857</v>
      </c>
      <c r="AF78" s="13">
        <f>('Base original'!AC82/'Base original'!AC70*100-100)*'Base original'!AC70/('Base original'!$AN70)</f>
        <v>10.788067671264326</v>
      </c>
      <c r="AG78" s="13">
        <f>('Base original'!AD82/'Base original'!AD70*100-100)*'Base original'!AD70/('Base original'!$AN70)</f>
        <v>0.16317042830686321</v>
      </c>
      <c r="AH78" s="13">
        <f>('Base original'!AE82/'Base original'!AE70*100-100)*'Base original'!AE70/('Base original'!$AN70)</f>
        <v>4.7155012940924648</v>
      </c>
      <c r="AI78" s="13">
        <f>('Base original'!AF82/'Base original'!AF70*100-100)*'Base original'!AF70/('Base original'!$AN70)</f>
        <v>3.7799081158158478</v>
      </c>
      <c r="AJ78" s="13">
        <f>('Base original'!AG82/'Base original'!AG70*100-100)*'Base original'!AG70/('Base original'!$AN70)</f>
        <v>-0.49664611353476984</v>
      </c>
      <c r="AK78" s="13">
        <f>('Base original'!AH82/'Base original'!AH70*100-100)*'Base original'!AH70/('Base original'!$AN70)</f>
        <v>-5.1184640058236766E-2</v>
      </c>
      <c r="AL78" s="13">
        <f>('Base original'!AI82/'Base original'!AI70*100-100)*'Base original'!AI70/('Base original'!$AN70)</f>
        <v>1.639976548128556</v>
      </c>
      <c r="AM78" s="13">
        <f>('Base original'!AJ82/'Base original'!AJ70*100-100)*'Base original'!AJ70/('Base original'!$AN70)</f>
        <v>-1.4716359541592434</v>
      </c>
      <c r="AN78" s="13">
        <f>('Base original'!AK82/'Base original'!AK70*100-100)*'Base original'!AK70/('Base original'!$AN70)</f>
        <v>-5.0564220178742951E-2</v>
      </c>
      <c r="AO78" s="13">
        <f>-('Base original'!AL82/'Base original'!AL70*100-100)*'Base original'!AL70/('Base original'!$AN70)</f>
        <v>-3.443330331190439E-2</v>
      </c>
      <c r="AP78" s="13">
        <f>-('Base original'!AM82/'Base original'!AM70*100-100)*'Base original'!AM70/('Base original'!$AN70)</f>
        <v>-7.0417656322543931E-2</v>
      </c>
      <c r="AQ78" s="13">
        <f>(('Base original'!AJ82-'Base original'!AL82)/('Base original'!AJ70-'Base original'!AL70)*100-100)*(('Base original'!AJ70-'Base original'!AL70)/'Base original'!AN70)</f>
        <v>-1.5060692574711478</v>
      </c>
      <c r="AR78" s="13">
        <f>(('Base original'!AK82-'Base original'!AM82)/('Base original'!AK70-'Base original'!AM70)*100-100)*(('Base original'!AK70-'Base original'!AM70)/'Base original'!AN70)</f>
        <v>-0.12098187650128683</v>
      </c>
      <c r="AS78" s="9">
        <f>('Base original'!AN82/'Base original'!AN70*100-100)*'Base original'!AN70/('Base original'!$AN70)</f>
        <v>18.91205237998237</v>
      </c>
    </row>
    <row r="79" spans="1:45" x14ac:dyDescent="0.25">
      <c r="A79" s="21">
        <v>40909</v>
      </c>
      <c r="B79" s="13">
        <f>'Base original'!B83/'Base original'!B71*100-100</f>
        <v>15.911833996848543</v>
      </c>
      <c r="C79" s="13">
        <f>'Base original'!C83/'Base original'!C71*100-100</f>
        <v>17.2436283594445</v>
      </c>
      <c r="D79" s="13">
        <f>'Base original'!D83/'Base original'!D71*100-100</f>
        <v>12.765775694553128</v>
      </c>
      <c r="E79" s="13">
        <f>'Base original'!E83/'Base original'!E71*100-100</f>
        <v>17.367214757638337</v>
      </c>
      <c r="F79" s="9">
        <f>'Base original'!F83/'Base original'!F71*100-100</f>
        <v>15.410465404287393</v>
      </c>
      <c r="G79" s="9">
        <f>'Base original'!G83</f>
        <v>28.04</v>
      </c>
      <c r="H79" s="13"/>
      <c r="I79" s="13"/>
      <c r="J79" s="9"/>
      <c r="K79" s="9">
        <f>'Base original'!K83</f>
        <v>9.39</v>
      </c>
      <c r="L79" s="13"/>
      <c r="M79" s="9"/>
      <c r="N79" s="9">
        <f>'Base original'!N83</f>
        <v>2.7</v>
      </c>
      <c r="O79" s="13"/>
      <c r="P79" s="9"/>
      <c r="Q79" s="11">
        <f>'Base original'!Q83</f>
        <v>4.33</v>
      </c>
      <c r="R79" s="13">
        <f>('Base original'!S83/'Base original'!S71*100-100)*'Base original'!S71/'Base original'!$V71</f>
        <v>2.6733693641232827</v>
      </c>
      <c r="S79" s="13">
        <f>('Base original'!T83/'Base original'!T71*100-100)*'Base original'!T71/'Base original'!$V71</f>
        <v>9.0495453690729661</v>
      </c>
      <c r="T79" s="13">
        <f>('Base original'!U83/'Base original'!U71*100-100)*'Base original'!U71/'Base original'!$V71</f>
        <v>-1.3958291631030215</v>
      </c>
      <c r="U79" s="9">
        <f>('Base original'!V83/'Base original'!V71*100-100)*'Base original'!V71/'Base original'!$V71</f>
        <v>10.326478991137861</v>
      </c>
      <c r="V79" s="13">
        <f>('Base original'!V83/'Base original'!V71*100-100)*'Base original'!V71/('Base original'!$AC71)</f>
        <v>2.983564582358472</v>
      </c>
      <c r="W79" s="13">
        <f>('Base original'!W83/'Base original'!W71*100-100)*'Base original'!W71/('Base original'!$AC71)</f>
        <v>16.90434054157312</v>
      </c>
      <c r="X79" s="13">
        <f>('Base original'!X83/'Base original'!X71*100-100)*'Base original'!X71/('Base original'!$AC71)</f>
        <v>0.24075836360864147</v>
      </c>
      <c r="Y79" s="13">
        <f>('Base original'!Y83/'Base original'!Y71*100-100)*'Base original'!Y71/('Base original'!$AC71)</f>
        <v>1.9908414627929483</v>
      </c>
      <c r="Z79" s="13">
        <f>('Base original'!Z83/'Base original'!Z71*100-100)*'Base original'!Z71/('Base original'!$AC71)</f>
        <v>0.15332301628469849</v>
      </c>
      <c r="AA79" s="13">
        <f>-('Base original'!AA83/'Base original'!AA71*100-100)*'Base original'!AA71/('Base original'!$AC71)</f>
        <v>-2.0771004156833843</v>
      </c>
      <c r="AB79" s="13">
        <f>-('Base original'!AB83/'Base original'!AB71*100-100)*'Base original'!AB71/('Base original'!$AC71)</f>
        <v>-1.5865254138209633E-2</v>
      </c>
      <c r="AC79" s="13">
        <f>(('Base original'!Y83-'Base original'!AA83)/('Base original'!Y71-'Base original'!AA71)*100-100)*(('Base original'!Y71-'Base original'!AA71)/'Base original'!AC71)</f>
        <v>-8.6258952890435975E-2</v>
      </c>
      <c r="AD79" s="13">
        <f>(('Base original'!Z83-'Base original'!AB83)/('Base original'!Z71-'Base original'!AB71)*100-100)*(('Base original'!Z71-'Base original'!AB71)/'Base original'!AC71)</f>
        <v>0.1374577621464888</v>
      </c>
      <c r="AE79" s="9">
        <f>('Base original'!AC83/'Base original'!AC71*100-100)*'Base original'!AC71/('Base original'!$AC71)</f>
        <v>20.180037551836165</v>
      </c>
      <c r="AF79" s="13">
        <f>('Base original'!AC83/'Base original'!AC71*100-100)*'Base original'!AC71/('Base original'!$AN71)</f>
        <v>11.691906497561595</v>
      </c>
      <c r="AG79" s="13">
        <f>('Base original'!AD83/'Base original'!AD71*100-100)*'Base original'!AD71/('Base original'!$AN71)</f>
        <v>0.37933026752541699</v>
      </c>
      <c r="AH79" s="13">
        <f>('Base original'!AE83/'Base original'!AE71*100-100)*'Base original'!AE71/('Base original'!$AN71)</f>
        <v>4.8225449590339968</v>
      </c>
      <c r="AI79" s="13">
        <f>('Base original'!AF83/'Base original'!AF71*100-100)*'Base original'!AF71/('Base original'!$AN71)</f>
        <v>3.0006000968684292</v>
      </c>
      <c r="AJ79" s="13">
        <f>('Base original'!AG83/'Base original'!AG71*100-100)*'Base original'!AG71/('Base original'!$AN71)</f>
        <v>1.0523526132644753E-2</v>
      </c>
      <c r="AK79" s="13">
        <f>('Base original'!AH83/'Base original'!AH71*100-100)*'Base original'!AH71/('Base original'!$AN71)</f>
        <v>-3.3223185773134968E-2</v>
      </c>
      <c r="AL79" s="13">
        <f>('Base original'!AI83/'Base original'!AI71*100-100)*'Base original'!AI71/('Base original'!$AN71)</f>
        <v>1.606109409998163</v>
      </c>
      <c r="AM79" s="13">
        <f>('Base original'!AJ83/'Base original'!AJ71*100-100)*'Base original'!AJ71/('Base original'!$AN71)</f>
        <v>-1.3037173616496076</v>
      </c>
      <c r="AN79" s="13">
        <f>('Base original'!AK83/'Base original'!AK71*100-100)*'Base original'!AK71/('Base original'!$AN71)</f>
        <v>-5.0468208066073612E-2</v>
      </c>
      <c r="AO79" s="13">
        <f>-('Base original'!AL83/'Base original'!AL71*100-100)*'Base original'!AL71/('Base original'!$AN71)</f>
        <v>-0.45635099528386525</v>
      </c>
      <c r="AP79" s="13">
        <f>-('Base original'!AM83/'Base original'!AM71*100-100)*'Base original'!AM71/('Base original'!$AN71)</f>
        <v>-6.6243485147788855E-2</v>
      </c>
      <c r="AQ79" s="13">
        <f>(('Base original'!AJ83-'Base original'!AL83)/('Base original'!AJ71-'Base original'!AL71)*100-100)*(('Base original'!AJ71-'Base original'!AL71)/'Base original'!AN71)</f>
        <v>-1.7600683569334727</v>
      </c>
      <c r="AR79" s="13">
        <f>(('Base original'!AK83-'Base original'!AM83)/('Base original'!AK71-'Base original'!AM71)*100-100)*(('Base original'!AK71-'Base original'!AM71)/'Base original'!AN71)</f>
        <v>-0.11671169321386254</v>
      </c>
      <c r="AS79" s="9">
        <f>('Base original'!AN83/'Base original'!AN71*100-100)*'Base original'!AN71/('Base original'!$AN71)</f>
        <v>19.60101152119978</v>
      </c>
    </row>
    <row r="80" spans="1:45" x14ac:dyDescent="0.25">
      <c r="A80" s="20">
        <v>40940</v>
      </c>
      <c r="B80" s="13">
        <f>'Base original'!B84/'Base original'!B72*100-100</f>
        <v>16.240271699794803</v>
      </c>
      <c r="C80" s="13">
        <f>'Base original'!C84/'Base original'!C72*100-100</f>
        <v>16.970955632180093</v>
      </c>
      <c r="D80" s="13">
        <f>'Base original'!D84/'Base original'!D72*100-100</f>
        <v>12.821499601797683</v>
      </c>
      <c r="E80" s="13">
        <f>'Base original'!E84/'Base original'!E72*100-100</f>
        <v>15.729348735249914</v>
      </c>
      <c r="F80" s="9">
        <f>'Base original'!F84/'Base original'!F72*100-100</f>
        <v>15.453087649510294</v>
      </c>
      <c r="G80" s="9">
        <f>'Base original'!G84</f>
        <v>29.81</v>
      </c>
      <c r="H80" s="13"/>
      <c r="I80" s="13"/>
      <c r="J80" s="9"/>
      <c r="K80" s="9">
        <f>'Base original'!K84</f>
        <v>9.4600000000000009</v>
      </c>
      <c r="L80" s="13"/>
      <c r="M80" s="9"/>
      <c r="N80" s="9">
        <f>'Base original'!N84</f>
        <v>2.5</v>
      </c>
      <c r="O80" s="13"/>
      <c r="P80" s="9"/>
      <c r="Q80" s="11">
        <f>'Base original'!Q84</f>
        <v>4.32</v>
      </c>
      <c r="R80" s="13">
        <f>('Base original'!S84/'Base original'!S72*100-100)*'Base original'!S72/'Base original'!$V72</f>
        <v>2.7538871529826836</v>
      </c>
      <c r="S80" s="13">
        <f>('Base original'!T84/'Base original'!T72*100-100)*'Base original'!T72/'Base original'!$V72</f>
        <v>6.3080712391057272</v>
      </c>
      <c r="T80" s="13">
        <f>('Base original'!U84/'Base original'!U72*100-100)*'Base original'!U72/'Base original'!$V72</f>
        <v>1.1144683468029934</v>
      </c>
      <c r="U80" s="9">
        <f>('Base original'!V84/'Base original'!V72*100-100)*'Base original'!V72/'Base original'!$V72</f>
        <v>10.176426738891408</v>
      </c>
      <c r="V80" s="13">
        <f>('Base original'!V84/'Base original'!V72*100-100)*'Base original'!V72/('Base original'!$AC72)</f>
        <v>2.913251079448858</v>
      </c>
      <c r="W80" s="13">
        <f>('Base original'!W84/'Base original'!W72*100-100)*'Base original'!W72/('Base original'!$AC72)</f>
        <v>16.936456562408861</v>
      </c>
      <c r="X80" s="13">
        <f>('Base original'!X84/'Base original'!X72*100-100)*'Base original'!X72/('Base original'!$AC72)</f>
        <v>0.30616157233196578</v>
      </c>
      <c r="Y80" s="13">
        <f>('Base original'!Y84/'Base original'!Y72*100-100)*'Base original'!Y72/('Base original'!$AC72)</f>
        <v>2.140738697002289</v>
      </c>
      <c r="Z80" s="13">
        <f>('Base original'!Z84/'Base original'!Z72*100-100)*'Base original'!Z72/('Base original'!$AC72)</f>
        <v>0.1450337838932714</v>
      </c>
      <c r="AA80" s="13">
        <f>-('Base original'!AA84/'Base original'!AA72*100-100)*'Base original'!AA72/('Base original'!$AC72)</f>
        <v>-2.3133710832010506</v>
      </c>
      <c r="AB80" s="13">
        <f>-('Base original'!AB84/'Base original'!AB72*100-100)*'Base original'!AB72/('Base original'!$AC72)</f>
        <v>-2.8923224822344482E-3</v>
      </c>
      <c r="AC80" s="13">
        <f>(('Base original'!Y84-'Base original'!AA84)/('Base original'!Y72-'Base original'!AA72)*100-100)*(('Base original'!Y72-'Base original'!AA72)/'Base original'!AC72)</f>
        <v>-0.17263238619876267</v>
      </c>
      <c r="AD80" s="13">
        <f>(('Base original'!Z84-'Base original'!AB84)/('Base original'!Z72-'Base original'!AB72)*100-100)*(('Base original'!Z72-'Base original'!AB72)/'Base original'!AC72)</f>
        <v>0.14214146141103698</v>
      </c>
      <c r="AE80" s="9">
        <f>('Base original'!AC84/'Base original'!AC72*100-100)*'Base original'!AC72/('Base original'!$AC72)</f>
        <v>20.125378289401976</v>
      </c>
      <c r="AF80" s="13">
        <f>('Base original'!AC84/'Base original'!AC72*100-100)*'Base original'!AC72/('Base original'!$AN72)</f>
        <v>11.462197805203804</v>
      </c>
      <c r="AG80" s="13">
        <f>('Base original'!AD84/'Base original'!AD72*100-100)*'Base original'!AD72/('Base original'!$AN72)</f>
        <v>0.32117901696594175</v>
      </c>
      <c r="AH80" s="13">
        <f>('Base original'!AE84/'Base original'!AE72*100-100)*'Base original'!AE72/('Base original'!$AN72)</f>
        <v>4.6250963456024365</v>
      </c>
      <c r="AI80" s="13">
        <f>('Base original'!AF84/'Base original'!AF72*100-100)*'Base original'!AF72/('Base original'!$AN72)</f>
        <v>2.6383978625202693</v>
      </c>
      <c r="AJ80" s="13">
        <f>('Base original'!AG84/'Base original'!AG72*100-100)*'Base original'!AG72/('Base original'!$AN72)</f>
        <v>0.10652658530928343</v>
      </c>
      <c r="AK80" s="13">
        <f>('Base original'!AH84/'Base original'!AH72*100-100)*'Base original'!AH72/('Base original'!$AN72)</f>
        <v>-1.4439231119047222E-2</v>
      </c>
      <c r="AL80" s="13">
        <f>('Base original'!AI84/'Base original'!AI72*100-100)*'Base original'!AI72/('Base original'!$AN72)</f>
        <v>1.4813125592653327</v>
      </c>
      <c r="AM80" s="13">
        <f>('Base original'!AJ84/'Base original'!AJ72*100-100)*'Base original'!AJ72/('Base original'!$AN72)</f>
        <v>-0.89994754756980155</v>
      </c>
      <c r="AN80" s="13">
        <f>('Base original'!AK84/'Base original'!AK72*100-100)*'Base original'!AK72/('Base original'!$AN72)</f>
        <v>-3.7150386749732457E-2</v>
      </c>
      <c r="AO80" s="13">
        <f>-('Base original'!AL84/'Base original'!AL72*100-100)*'Base original'!AL72/('Base original'!$AN72)</f>
        <v>-0.70152632329206199</v>
      </c>
      <c r="AP80" s="13">
        <f>-('Base original'!AM84/'Base original'!AM72*100-100)*'Base original'!AM72/('Base original'!$AN72)</f>
        <v>-6.4866601807731322E-2</v>
      </c>
      <c r="AQ80" s="13">
        <f>(('Base original'!AJ84-'Base original'!AL84)/('Base original'!AJ72-'Base original'!AL72)*100-100)*(('Base original'!AJ72-'Base original'!AL72)/'Base original'!AN72)</f>
        <v>-1.6014738708618637</v>
      </c>
      <c r="AR80" s="13">
        <f>(('Base original'!AK84-'Base original'!AM84)/('Base original'!AK72-'Base original'!AM72)*100-100)*(('Base original'!AK72-'Base original'!AM72)/'Base original'!AN72)</f>
        <v>-0.10201698855746366</v>
      </c>
      <c r="AS80" s="9">
        <f>('Base original'!AN84/'Base original'!AN72*100-100)*'Base original'!AN72/('Base original'!$AN72)</f>
        <v>18.910196679168706</v>
      </c>
    </row>
    <row r="81" spans="1:45" x14ac:dyDescent="0.25">
      <c r="A81" s="20">
        <v>40969</v>
      </c>
      <c r="B81" s="13">
        <f>'Base original'!B85/'Base original'!B73*100-100</f>
        <v>16.926108451801497</v>
      </c>
      <c r="C81" s="13">
        <f>'Base original'!C85/'Base original'!C73*100-100</f>
        <v>15.955980044480839</v>
      </c>
      <c r="D81" s="13">
        <f>'Base original'!D85/'Base original'!D73*100-100</f>
        <v>12.863688815859575</v>
      </c>
      <c r="E81" s="13">
        <f>'Base original'!E85/'Base original'!E73*100-100</f>
        <v>15.531903240227152</v>
      </c>
      <c r="F81" s="9">
        <f>'Base original'!F85/'Base original'!F73*100-100</f>
        <v>15.713502920320039</v>
      </c>
      <c r="G81" s="9">
        <f>'Base original'!G85</f>
        <v>27.97</v>
      </c>
      <c r="H81" s="13"/>
      <c r="I81" s="13"/>
      <c r="J81" s="9"/>
      <c r="K81" s="9">
        <f>'Base original'!K85</f>
        <v>9.33</v>
      </c>
      <c r="L81" s="13"/>
      <c r="M81" s="9"/>
      <c r="N81" s="9">
        <f>'Base original'!N85</f>
        <v>2.34</v>
      </c>
      <c r="O81" s="13"/>
      <c r="P81" s="9"/>
      <c r="Q81" s="11">
        <f>'Base original'!Q85</f>
        <v>4.29</v>
      </c>
      <c r="R81" s="13">
        <f>('Base original'!S85/'Base original'!S73*100-100)*'Base original'!S73/'Base original'!$V73</f>
        <v>2.9290300439896422</v>
      </c>
      <c r="S81" s="13">
        <f>('Base original'!T85/'Base original'!T73*100-100)*'Base original'!T73/'Base original'!$V73</f>
        <v>6.882787882569497</v>
      </c>
      <c r="T81" s="13">
        <f>('Base original'!U85/'Base original'!U73*100-100)*'Base original'!U73/'Base original'!$V73</f>
        <v>1.6497238947992419</v>
      </c>
      <c r="U81" s="9">
        <f>('Base original'!V85/'Base original'!V73*100-100)*'Base original'!V73/'Base original'!$V73</f>
        <v>11.461541821358395</v>
      </c>
      <c r="V81" s="13">
        <f>('Base original'!V85/'Base original'!V73*100-100)*'Base original'!V73/('Base original'!$AC73)</f>
        <v>3.2524634052627071</v>
      </c>
      <c r="W81" s="13">
        <f>('Base original'!W85/'Base original'!W73*100-100)*'Base original'!W73/('Base original'!$AC73)</f>
        <v>18.297821933646965</v>
      </c>
      <c r="X81" s="13">
        <f>('Base original'!X85/'Base original'!X73*100-100)*'Base original'!X73/('Base original'!$AC73)</f>
        <v>0.36373761214801958</v>
      </c>
      <c r="Y81" s="13">
        <f>('Base original'!Y85/'Base original'!Y73*100-100)*'Base original'!Y73/('Base original'!$AC73)</f>
        <v>2.6196537203616383</v>
      </c>
      <c r="Z81" s="13">
        <f>('Base original'!Z85/'Base original'!Z73*100-100)*'Base original'!Z73/('Base original'!$AC73)</f>
        <v>0.12541874812090653</v>
      </c>
      <c r="AA81" s="13">
        <f>-('Base original'!AA85/'Base original'!AA73*100-100)*'Base original'!AA73/('Base original'!$AC73)</f>
        <v>-3.3568203856112118</v>
      </c>
      <c r="AB81" s="13">
        <f>-('Base original'!AB85/'Base original'!AB73*100-100)*'Base original'!AB73/('Base original'!$AC73)</f>
        <v>-6.7500694126958524E-3</v>
      </c>
      <c r="AC81" s="13">
        <f>(('Base original'!Y85-'Base original'!AA85)/('Base original'!Y73-'Base original'!AA73)*100-100)*(('Base original'!Y73-'Base original'!AA73)/'Base original'!AC73)</f>
        <v>-0.73716666524957364</v>
      </c>
      <c r="AD81" s="13">
        <f>(('Base original'!Z85-'Base original'!AB85)/('Base original'!Z73-'Base original'!AB73)*100-100)*(('Base original'!Z73-'Base original'!AB73)/'Base original'!AC73)</f>
        <v>0.11866867870821061</v>
      </c>
      <c r="AE81" s="9">
        <f>('Base original'!AC85/'Base original'!AC73*100-100)*'Base original'!AC73/('Base original'!$AC73)</f>
        <v>21.295347900346485</v>
      </c>
      <c r="AF81" s="13">
        <f>('Base original'!AC85/'Base original'!AC73*100-100)*'Base original'!AC73/('Base original'!$AN73)</f>
        <v>12.113692238833988</v>
      </c>
      <c r="AG81" s="13">
        <f>('Base original'!AD85/'Base original'!AD73*100-100)*'Base original'!AD73/('Base original'!$AN73)</f>
        <v>0.7286354443231311</v>
      </c>
      <c r="AH81" s="13">
        <f>('Base original'!AE85/'Base original'!AE73*100-100)*'Base original'!AE73/('Base original'!$AN73)</f>
        <v>4.5693347138903091</v>
      </c>
      <c r="AI81" s="13">
        <f>('Base original'!AF85/'Base original'!AF73*100-100)*'Base original'!AF73/('Base original'!$AN73)</f>
        <v>2.3599577372295126</v>
      </c>
      <c r="AJ81" s="13">
        <f>('Base original'!AG85/'Base original'!AG73*100-100)*'Base original'!AG73/('Base original'!$AN73)</f>
        <v>-0.2772159752466673</v>
      </c>
      <c r="AK81" s="13">
        <f>('Base original'!AH85/'Base original'!AH73*100-100)*'Base original'!AH73/('Base original'!$AN73)</f>
        <v>-2.2059693141666892E-2</v>
      </c>
      <c r="AL81" s="13">
        <f>('Base original'!AI85/'Base original'!AI73*100-100)*'Base original'!AI73/('Base original'!$AN73)</f>
        <v>1.4783021300169401</v>
      </c>
      <c r="AM81" s="13">
        <f>('Base original'!AJ85/'Base original'!AJ73*100-100)*'Base original'!AJ73/('Base original'!$AN73)</f>
        <v>-0.73771176537390148</v>
      </c>
      <c r="AN81" s="13">
        <f>('Base original'!AK85/'Base original'!AK73*100-100)*'Base original'!AK73/('Base original'!$AN73)</f>
        <v>0.22413002701352486</v>
      </c>
      <c r="AO81" s="13">
        <f>-('Base original'!AL85/'Base original'!AL73*100-100)*'Base original'!AL73/('Base original'!$AN73)</f>
        <v>-0.43271174549326358</v>
      </c>
      <c r="AP81" s="13">
        <f>-('Base original'!AM85/'Base original'!AM73*100-100)*'Base original'!AM73/('Base original'!$AN73)</f>
        <v>-5.4360357522273771E-2</v>
      </c>
      <c r="AQ81" s="13">
        <f>(('Base original'!AJ85-'Base original'!AL85)/('Base original'!AJ73-'Base original'!AL73)*100-100)*(('Base original'!AJ73-'Base original'!AL73)/'Base original'!AN73)</f>
        <v>-1.1704235108671655</v>
      </c>
      <c r="AR81" s="13">
        <f>(('Base original'!AK85-'Base original'!AM85)/('Base original'!AK73-'Base original'!AM73)*100-100)*(('Base original'!AK73-'Base original'!AM73)/'Base original'!AN73)</f>
        <v>0.16976966949125116</v>
      </c>
      <c r="AS81" s="9">
        <f>('Base original'!AN85/'Base original'!AN73*100-100)*'Base original'!AN73/('Base original'!$AN73)</f>
        <v>19.678447403635829</v>
      </c>
    </row>
    <row r="82" spans="1:45" x14ac:dyDescent="0.25">
      <c r="A82" s="20">
        <v>41000</v>
      </c>
      <c r="B82" s="13">
        <f>'Base original'!B86/'Base original'!B74*100-100</f>
        <v>16.603698344029112</v>
      </c>
      <c r="C82" s="13">
        <f>'Base original'!C86/'Base original'!C74*100-100</f>
        <v>15.053279950196938</v>
      </c>
      <c r="D82" s="13">
        <f>'Base original'!D86/'Base original'!D74*100-100</f>
        <v>12.603150533748746</v>
      </c>
      <c r="E82" s="13">
        <f>'Base original'!E86/'Base original'!E74*100-100</f>
        <v>17.825094983654211</v>
      </c>
      <c r="F82" s="9">
        <f>'Base original'!F86/'Base original'!F74*100-100</f>
        <v>15.543699423101074</v>
      </c>
      <c r="G82" s="9">
        <f>'Base original'!G86</f>
        <v>28.97</v>
      </c>
      <c r="H82" s="13"/>
      <c r="I82" s="13"/>
      <c r="J82" s="9"/>
      <c r="K82" s="9">
        <f>'Base original'!K86</f>
        <v>9.84</v>
      </c>
      <c r="L82" s="13"/>
      <c r="M82" s="9"/>
      <c r="N82" s="9">
        <f>'Base original'!N86</f>
        <v>2.4500000000000002</v>
      </c>
      <c r="O82" s="13"/>
      <c r="P82" s="9"/>
      <c r="Q82" s="11">
        <f>'Base original'!Q86</f>
        <v>4.37</v>
      </c>
      <c r="R82" s="13">
        <f>('Base original'!S86/'Base original'!S74*100-100)*'Base original'!S74/'Base original'!$V74</f>
        <v>2.9753642302855559</v>
      </c>
      <c r="S82" s="13">
        <f>('Base original'!T86/'Base original'!T74*100-100)*'Base original'!T74/'Base original'!$V74</f>
        <v>7.7133760696868405</v>
      </c>
      <c r="T82" s="13">
        <f>('Base original'!U86/'Base original'!U74*100-100)*'Base original'!U74/'Base original'!$V74</f>
        <v>1.385688433579735</v>
      </c>
      <c r="U82" s="9">
        <f>('Base original'!V86/'Base original'!V74*100-100)*'Base original'!V74/'Base original'!$V74</f>
        <v>12.074428733552111</v>
      </c>
      <c r="V82" s="13">
        <f>('Base original'!V86/'Base original'!V74*100-100)*'Base original'!V74/('Base original'!$AC74)</f>
        <v>3.4089894334668607</v>
      </c>
      <c r="W82" s="13">
        <f>('Base original'!W86/'Base original'!W74*100-100)*'Base original'!W74/('Base original'!$AC74)</f>
        <v>18.098515905221621</v>
      </c>
      <c r="X82" s="13">
        <f>('Base original'!X86/'Base original'!X74*100-100)*'Base original'!X74/('Base original'!$AC74)</f>
        <v>0.33433265961076469</v>
      </c>
      <c r="Y82" s="13">
        <f>('Base original'!Y86/'Base original'!Y74*100-100)*'Base original'!Y74/('Base original'!$AC74)</f>
        <v>2.5354713824554564</v>
      </c>
      <c r="Z82" s="13">
        <f>('Base original'!Z86/'Base original'!Z74*100-100)*'Base original'!Z74/('Base original'!$AC74)</f>
        <v>2.4711992477342053E-2</v>
      </c>
      <c r="AA82" s="13">
        <f>-('Base original'!AA86/'Base original'!AA74*100-100)*'Base original'!AA74/('Base original'!$AC74)</f>
        <v>-3.2148566439756916</v>
      </c>
      <c r="AB82" s="13">
        <f>-('Base original'!AB86/'Base original'!AB74*100-100)*'Base original'!AB74/('Base original'!$AC74)</f>
        <v>-1.2813304542518123E-2</v>
      </c>
      <c r="AC82" s="13">
        <f>(('Base original'!Y86-'Base original'!AA86)/('Base original'!Y74-'Base original'!AA74)*100-100)*(('Base original'!Y74-'Base original'!AA74)/'Base original'!AC74)</f>
        <v>-0.67938526152023504</v>
      </c>
      <c r="AD82" s="13">
        <f>(('Base original'!Z86-'Base original'!AB86)/('Base original'!Z74-'Base original'!AB74)*100-100)*(('Base original'!Z74-'Base original'!AB74)/'Base original'!AC74)</f>
        <v>1.1898687934823833E-2</v>
      </c>
      <c r="AE82" s="9">
        <f>('Base original'!AC86/'Base original'!AC74*100-100)*'Base original'!AC74/('Base original'!$AC74)</f>
        <v>21.174524618176076</v>
      </c>
      <c r="AF82" s="13">
        <f>('Base original'!AC86/'Base original'!AC74*100-100)*'Base original'!AC74/('Base original'!$AN74)</f>
        <v>12.172997229811617</v>
      </c>
      <c r="AG82" s="13">
        <f>('Base original'!AD86/'Base original'!AD74*100-100)*'Base original'!AD74/('Base original'!$AN74)</f>
        <v>0.90497426691319505</v>
      </c>
      <c r="AH82" s="13">
        <f>('Base original'!AE86/'Base original'!AE74*100-100)*'Base original'!AE74/('Base original'!$AN74)</f>
        <v>4.5194548906804313</v>
      </c>
      <c r="AI82" s="13">
        <f>('Base original'!AF86/'Base original'!AF74*100-100)*'Base original'!AF74/('Base original'!$AN74)</f>
        <v>2.211701310998468</v>
      </c>
      <c r="AJ82" s="13">
        <f>('Base original'!AG86/'Base original'!AG74*100-100)*'Base original'!AG74/('Base original'!$AN74)</f>
        <v>-0.27491738429569768</v>
      </c>
      <c r="AK82" s="13">
        <f>('Base original'!AH86/'Base original'!AH74*100-100)*'Base original'!AH74/('Base original'!$AN74)</f>
        <v>-2.2261576404218015E-2</v>
      </c>
      <c r="AL82" s="13">
        <f>('Base original'!AI86/'Base original'!AI74*100-100)*'Base original'!AI74/('Base original'!$AN74)</f>
        <v>1.55014968209009</v>
      </c>
      <c r="AM82" s="13">
        <f>('Base original'!AJ86/'Base original'!AJ74*100-100)*'Base original'!AJ74/('Base original'!$AN74)</f>
        <v>-0.93705033215218081</v>
      </c>
      <c r="AN82" s="13">
        <f>('Base original'!AK86/'Base original'!AK74*100-100)*'Base original'!AK74/('Base original'!$AN74)</f>
        <v>-5.8296809176889584E-2</v>
      </c>
      <c r="AO82" s="13">
        <f>-('Base original'!AL86/'Base original'!AL74*100-100)*'Base original'!AL74/('Base original'!$AN74)</f>
        <v>9.0518287319574842E-2</v>
      </c>
      <c r="AP82" s="13">
        <f>-('Base original'!AM86/'Base original'!AM74*100-100)*'Base original'!AM74/('Base original'!$AN74)</f>
        <v>-4.4375197923340361E-2</v>
      </c>
      <c r="AQ82" s="13">
        <f>(('Base original'!AJ86-'Base original'!AL86)/('Base original'!AJ74-'Base original'!AL74)*100-100)*(('Base original'!AJ74-'Base original'!AL74)/'Base original'!AN74)</f>
        <v>-0.84653204483260558</v>
      </c>
      <c r="AR82" s="13">
        <f>(('Base original'!AK86-'Base original'!AM86)/('Base original'!AK74-'Base original'!AM74)*100-100)*(('Base original'!AK74-'Base original'!AM74)/'Base original'!AN74)</f>
        <v>-0.10267200710022995</v>
      </c>
      <c r="AS82" s="9">
        <f>('Base original'!AN86/'Base original'!AN74*100-100)*'Base original'!AN74/('Base original'!$AN74)</f>
        <v>20.112993934844241</v>
      </c>
    </row>
    <row r="83" spans="1:45" x14ac:dyDescent="0.25">
      <c r="A83" s="20">
        <v>41030</v>
      </c>
      <c r="B83" s="13">
        <f>'Base original'!B87/'Base original'!B75*100-100</f>
        <v>17.101473200796008</v>
      </c>
      <c r="C83" s="13">
        <f>'Base original'!C87/'Base original'!C75*100-100</f>
        <v>14.970362393794389</v>
      </c>
      <c r="D83" s="13">
        <f>'Base original'!D87/'Base original'!D75*100-100</f>
        <v>12.317496470118812</v>
      </c>
      <c r="E83" s="13">
        <f>'Base original'!E87/'Base original'!E75*100-100</f>
        <v>23.031683635036956</v>
      </c>
      <c r="F83" s="9">
        <f>'Base original'!F87/'Base original'!F75*100-100</f>
        <v>16.185675971790218</v>
      </c>
      <c r="G83" s="9">
        <f>'Base original'!G87</f>
        <v>27.931544579865701</v>
      </c>
      <c r="H83" s="13"/>
      <c r="I83" s="13"/>
      <c r="J83" s="9"/>
      <c r="K83" s="9">
        <f>'Base original'!K87</f>
        <v>9.9690185256623103</v>
      </c>
      <c r="L83" s="13"/>
      <c r="M83" s="9"/>
      <c r="N83" s="9">
        <f>'Base original'!N87</f>
        <v>2.2949663942874898</v>
      </c>
      <c r="O83" s="13"/>
      <c r="P83" s="9"/>
      <c r="Q83" s="11">
        <f>'Base original'!Q87</f>
        <v>4.3499999999999996</v>
      </c>
      <c r="R83" s="13">
        <f>('Base original'!S87/'Base original'!S75*100-100)*'Base original'!S75/'Base original'!$V75</f>
        <v>3.0108447178744826</v>
      </c>
      <c r="S83" s="13">
        <f>('Base original'!T87/'Base original'!T75*100-100)*'Base original'!T75/'Base original'!$V75</f>
        <v>8.007081033806811</v>
      </c>
      <c r="T83" s="13">
        <f>('Base original'!U87/'Base original'!U75*100-100)*'Base original'!U75/'Base original'!$V75</f>
        <v>2.0054826743870513</v>
      </c>
      <c r="U83" s="9">
        <f>('Base original'!V87/'Base original'!V75*100-100)*'Base original'!V75/'Base original'!$V75</f>
        <v>13.024011580566366</v>
      </c>
      <c r="V83" s="13">
        <f>('Base original'!V87/'Base original'!V75*100-100)*'Base original'!V75/('Base original'!$AC75)</f>
        <v>3.6842800325547835</v>
      </c>
      <c r="W83" s="13">
        <f>('Base original'!W87/'Base original'!W75*100-100)*'Base original'!W75/('Base original'!$AC75)</f>
        <v>18.398681770174843</v>
      </c>
      <c r="X83" s="13">
        <f>('Base original'!X87/'Base original'!X75*100-100)*'Base original'!X75/('Base original'!$AC75)</f>
        <v>0.37388007623415587</v>
      </c>
      <c r="Y83" s="13">
        <f>('Base original'!Y87/'Base original'!Y75*100-100)*'Base original'!Y75/('Base original'!$AC75)</f>
        <v>1.6005732352012845</v>
      </c>
      <c r="Z83" s="13">
        <f>('Base original'!Z87/'Base original'!Z75*100-100)*'Base original'!Z75/('Base original'!$AC75)</f>
        <v>2.3329712448962495E-2</v>
      </c>
      <c r="AA83" s="13">
        <f>-('Base original'!AA87/'Base original'!AA75*100-100)*'Base original'!AA75/('Base original'!$AC75)</f>
        <v>-2.5139188097792862</v>
      </c>
      <c r="AB83" s="13">
        <f>-('Base original'!AB87/'Base original'!AB75*100-100)*'Base original'!AB75/('Base original'!$AC75)</f>
        <v>-7.3140048107028077E-3</v>
      </c>
      <c r="AC83" s="13">
        <f>(('Base original'!Y87-'Base original'!AA87)/('Base original'!Y75-'Base original'!AA75)*100-100)*(('Base original'!Y75-'Base original'!AA75)/'Base original'!AC75)</f>
        <v>-0.91334557457800158</v>
      </c>
      <c r="AD83" s="13">
        <f>(('Base original'!Z87-'Base original'!AB87)/('Base original'!Z75-'Base original'!AB75)*100-100)*(('Base original'!Z75-'Base original'!AB75)/'Base original'!AC75)</f>
        <v>1.6015707638259689E-2</v>
      </c>
      <c r="AE83" s="9">
        <f>('Base original'!AC87/'Base original'!AC75*100-100)*'Base original'!AC75/('Base original'!$AC75)</f>
        <v>21.559341389473502</v>
      </c>
      <c r="AF83" s="13">
        <f>('Base original'!AC87/'Base original'!AC75*100-100)*'Base original'!AC75/('Base original'!$AN75)</f>
        <v>12.433181180546395</v>
      </c>
      <c r="AG83" s="13">
        <f>('Base original'!AD87/'Base original'!AD75*100-100)*'Base original'!AD75/('Base original'!$AN75)</f>
        <v>0.91671061746276683</v>
      </c>
      <c r="AH83" s="13">
        <f>('Base original'!AE87/'Base original'!AE75*100-100)*'Base original'!AE75/('Base original'!$AN75)</f>
        <v>4.221569082779685</v>
      </c>
      <c r="AI83" s="13">
        <f>('Base original'!AF87/'Base original'!AF75*100-100)*'Base original'!AF75/('Base original'!$AN75)</f>
        <v>2.0789087345319421</v>
      </c>
      <c r="AJ83" s="13">
        <f>('Base original'!AG87/'Base original'!AG75*100-100)*'Base original'!AG75/('Base original'!$AN75)</f>
        <v>-0.14148056456437541</v>
      </c>
      <c r="AK83" s="13">
        <f>('Base original'!AH87/'Base original'!AH75*100-100)*'Base original'!AH75/('Base original'!$AN75)</f>
        <v>-5.851972078780826E-3</v>
      </c>
      <c r="AL83" s="13">
        <f>('Base original'!AI87/'Base original'!AI75*100-100)*'Base original'!AI75/('Base original'!$AN75)</f>
        <v>1.571124039155732</v>
      </c>
      <c r="AM83" s="13">
        <f>('Base original'!AJ87/'Base original'!AJ75*100-100)*'Base original'!AJ75/('Base original'!$AN75)</f>
        <v>-1.156643099919531</v>
      </c>
      <c r="AN83" s="13">
        <f>('Base original'!AK87/'Base original'!AK75*100-100)*'Base original'!AK75/('Base original'!$AN75)</f>
        <v>-7.6516107146792911E-2</v>
      </c>
      <c r="AO83" s="13">
        <f>-('Base original'!AL87/'Base original'!AL75*100-100)*'Base original'!AL75/('Base original'!$AN75)</f>
        <v>0.26793393020410783</v>
      </c>
      <c r="AP83" s="13">
        <f>-('Base original'!AM87/'Base original'!AM75*100-100)*'Base original'!AM75/('Base original'!$AN75)</f>
        <v>-4.5664373890954547E-2</v>
      </c>
      <c r="AQ83" s="13">
        <f>(('Base original'!AJ87-'Base original'!AL87)/('Base original'!AJ75-'Base original'!AL75)*100-100)*(('Base original'!AJ75-'Base original'!AL75)/'Base original'!AN75)</f>
        <v>-0.88870916971542357</v>
      </c>
      <c r="AR83" s="13">
        <f>(('Base original'!AK87-'Base original'!AM87)/('Base original'!AK75-'Base original'!AM75)*100-100)*(('Base original'!AK75-'Base original'!AM75)/'Base original'!AN75)</f>
        <v>-0.12218048103774741</v>
      </c>
      <c r="AS83" s="9">
        <f>('Base original'!AN87/'Base original'!AN75*100-100)*'Base original'!AN75/('Base original'!$AN75)</f>
        <v>20.063271467080199</v>
      </c>
    </row>
    <row r="84" spans="1:45" x14ac:dyDescent="0.25">
      <c r="A84" s="20">
        <v>41061</v>
      </c>
      <c r="B84" s="13">
        <f>'Base original'!B88/'Base original'!B76*100-100</f>
        <v>17.778368808158334</v>
      </c>
      <c r="C84" s="13">
        <f>'Base original'!C88/'Base original'!C76*100-100</f>
        <v>14.42767446945372</v>
      </c>
      <c r="D84" s="13">
        <f>'Base original'!D88/'Base original'!D76*100-100</f>
        <v>11.972170696872951</v>
      </c>
      <c r="E84" s="13">
        <f>'Base original'!E88/'Base original'!E76*100-100</f>
        <v>22.1899436231447</v>
      </c>
      <c r="F84" s="9">
        <f>'Base original'!F88/'Base original'!F76*100-100</f>
        <v>16.32617140211714</v>
      </c>
      <c r="G84" s="9">
        <f>'Base original'!G88</f>
        <v>28.013292606401102</v>
      </c>
      <c r="H84" s="13"/>
      <c r="I84" s="13"/>
      <c r="J84" s="9"/>
      <c r="K84" s="9">
        <f>'Base original'!K88</f>
        <v>9.4490771800013693</v>
      </c>
      <c r="L84" s="13"/>
      <c r="M84" s="9"/>
      <c r="N84" s="9">
        <f>'Base original'!N88</f>
        <v>2.3694759377230001</v>
      </c>
      <c r="O84" s="13"/>
      <c r="P84" s="9"/>
      <c r="Q84" s="11">
        <f>'Base original'!Q88</f>
        <v>4.3</v>
      </c>
      <c r="R84" s="13">
        <f>('Base original'!S88/'Base original'!S76*100-100)*'Base original'!S76/'Base original'!$V76</f>
        <v>2.9862752139821636</v>
      </c>
      <c r="S84" s="13">
        <f>('Base original'!T88/'Base original'!T76*100-100)*'Base original'!T76/'Base original'!$V76</f>
        <v>5.788435984916501</v>
      </c>
      <c r="T84" s="13">
        <f>('Base original'!U88/'Base original'!U76*100-100)*'Base original'!U76/'Base original'!$V76</f>
        <v>1.5407015023642776</v>
      </c>
      <c r="U84" s="9">
        <f>('Base original'!V88/'Base original'!V76*100-100)*'Base original'!V76/'Base original'!$V76</f>
        <v>10.315412701262943</v>
      </c>
      <c r="V84" s="13">
        <f>('Base original'!V88/'Base original'!V76*100-100)*'Base original'!V76/('Base original'!$AC76)</f>
        <v>2.8666316251713262</v>
      </c>
      <c r="W84" s="13">
        <f>('Base original'!W88/'Base original'!W76*100-100)*'Base original'!W76/('Base original'!$AC76)</f>
        <v>16.134777242544811</v>
      </c>
      <c r="X84" s="13">
        <f>('Base original'!X88/'Base original'!X76*100-100)*'Base original'!X76/('Base original'!$AC76)</f>
        <v>0.45874861940944056</v>
      </c>
      <c r="Y84" s="13">
        <f>('Base original'!Y88/'Base original'!Y76*100-100)*'Base original'!Y76/('Base original'!$AC76)</f>
        <v>3.38237465165711</v>
      </c>
      <c r="Z84" s="13">
        <f>('Base original'!Z88/'Base original'!Z76*100-100)*'Base original'!Z76/('Base original'!$AC76)</f>
        <v>0.10122055600623452</v>
      </c>
      <c r="AA84" s="13">
        <f>-('Base original'!AA88/'Base original'!AA76*100-100)*'Base original'!AA76/('Base original'!$AC76)</f>
        <v>-4.1085902931932106</v>
      </c>
      <c r="AB84" s="13">
        <f>-('Base original'!AB88/'Base original'!AB76*100-100)*'Base original'!AB76/('Base original'!$AC76)</f>
        <v>-6.6495713083341186E-3</v>
      </c>
      <c r="AC84" s="13">
        <f>(('Base original'!Y88-'Base original'!AA88)/('Base original'!Y76-'Base original'!AA76)*100-100)*(('Base original'!Y76-'Base original'!AA76)/'Base original'!AC76)</f>
        <v>-0.72621564153609919</v>
      </c>
      <c r="AD84" s="13">
        <f>(('Base original'!Z88-'Base original'!AB88)/('Base original'!Z76-'Base original'!AB76)*100-100)*(('Base original'!Z76-'Base original'!AB76)/'Base original'!AC76)</f>
        <v>9.4570984697900373E-2</v>
      </c>
      <c r="AE84" s="9">
        <f>('Base original'!AC88/'Base original'!AC76*100-100)*'Base original'!AC76/('Base original'!$AC76)</f>
        <v>18.828679166499438</v>
      </c>
      <c r="AF84" s="13">
        <f>('Base original'!AC88/'Base original'!AC76*100-100)*'Base original'!AC76/('Base original'!$AN76)</f>
        <v>10.91115930346308</v>
      </c>
      <c r="AG84" s="13">
        <f>('Base original'!AD88/'Base original'!AD76*100-100)*'Base original'!AD76/('Base original'!$AN76)</f>
        <v>0.8215777713945317</v>
      </c>
      <c r="AH84" s="13">
        <f>('Base original'!AE88/'Base original'!AE76*100-100)*'Base original'!AE76/('Base original'!$AN76)</f>
        <v>3.6863224597518118</v>
      </c>
      <c r="AI84" s="13">
        <f>('Base original'!AF88/'Base original'!AF76*100-100)*'Base original'!AF76/('Base original'!$AN76)</f>
        <v>1.9700743562506853</v>
      </c>
      <c r="AJ84" s="13">
        <f>('Base original'!AG88/'Base original'!AG76*100-100)*'Base original'!AG76/('Base original'!$AN76)</f>
        <v>-0.14755002226639077</v>
      </c>
      <c r="AK84" s="13">
        <f>('Base original'!AH88/'Base original'!AH76*100-100)*'Base original'!AH76/('Base original'!$AN76)</f>
        <v>-3.2292445428064129E-2</v>
      </c>
      <c r="AL84" s="13">
        <f>('Base original'!AI88/'Base original'!AI76*100-100)*'Base original'!AI76/('Base original'!$AN76)</f>
        <v>1.2656644647733173</v>
      </c>
      <c r="AM84" s="13">
        <f>('Base original'!AJ88/'Base original'!AJ76*100-100)*'Base original'!AJ76/('Base original'!$AN76)</f>
        <v>-1.2136595794257907</v>
      </c>
      <c r="AN84" s="13">
        <f>('Base original'!AK88/'Base original'!AK76*100-100)*'Base original'!AK76/('Base original'!$AN76)</f>
        <v>-7.9990343037367087E-2</v>
      </c>
      <c r="AO84" s="13">
        <f>-('Base original'!AL88/'Base original'!AL76*100-100)*'Base original'!AL76/('Base original'!$AN76)</f>
        <v>0.1484746980804709</v>
      </c>
      <c r="AP84" s="13">
        <f>-('Base original'!AM88/'Base original'!AM76*100-100)*'Base original'!AM76/('Base original'!$AN76)</f>
        <v>-4.5409556167507692E-2</v>
      </c>
      <c r="AQ84" s="13">
        <f>(('Base original'!AJ88-'Base original'!AL88)/('Base original'!AJ76-'Base original'!AL76)*100-100)*(('Base original'!AJ76-'Base original'!AL76)/'Base original'!AN76)</f>
        <v>-1.0651848813453204</v>
      </c>
      <c r="AR84" s="13">
        <f>(('Base original'!AK88-'Base original'!AM88)/('Base original'!AK76-'Base original'!AM76)*100-100)*(('Base original'!AK76-'Base original'!AM76)/'Base original'!AN76)</f>
        <v>-0.12539989920487474</v>
      </c>
      <c r="AS84" s="9">
        <f>('Base original'!AN88/'Base original'!AN76*100-100)*'Base original'!AN76/('Base original'!$AN76)</f>
        <v>17.284274716086358</v>
      </c>
    </row>
    <row r="85" spans="1:45" x14ac:dyDescent="0.25">
      <c r="A85" s="20">
        <v>41091</v>
      </c>
      <c r="B85" s="13">
        <f>'Base original'!B89/'Base original'!B77*100-100</f>
        <v>17.357014848829351</v>
      </c>
      <c r="C85" s="13">
        <f>'Base original'!C89/'Base original'!C77*100-100</f>
        <v>13.990203975613014</v>
      </c>
      <c r="D85" s="13">
        <f>'Base original'!D89/'Base original'!D77*100-100</f>
        <v>11.406169053728647</v>
      </c>
      <c r="E85" s="13">
        <f>'Base original'!E89/'Base original'!E77*100-100</f>
        <v>16.608365350408533</v>
      </c>
      <c r="F85" s="9">
        <f>'Base original'!F89/'Base original'!F77*100-100</f>
        <v>15.450783858350832</v>
      </c>
      <c r="G85" s="9">
        <f>'Base original'!G89</f>
        <v>28.0070344328368</v>
      </c>
      <c r="H85" s="13"/>
      <c r="I85" s="13"/>
      <c r="J85" s="9"/>
      <c r="K85" s="9">
        <f>'Base original'!K89</f>
        <v>9.4289346983885807</v>
      </c>
      <c r="L85" s="13"/>
      <c r="M85" s="9"/>
      <c r="N85" s="9">
        <f>'Base original'!N89</f>
        <v>2.17729347799188</v>
      </c>
      <c r="O85" s="13"/>
      <c r="P85" s="9"/>
      <c r="Q85" s="11">
        <f>'Base original'!Q89</f>
        <v>4.3499999999999996</v>
      </c>
      <c r="R85" s="13">
        <f>('Base original'!S89/'Base original'!S77*100-100)*'Base original'!S77/'Base original'!$V77</f>
        <v>3.2749728505954492</v>
      </c>
      <c r="S85" s="13">
        <f>('Base original'!T89/'Base original'!T77*100-100)*'Base original'!T77/'Base original'!$V77</f>
        <v>7.9588924270033816</v>
      </c>
      <c r="T85" s="13">
        <f>('Base original'!U89/'Base original'!U77*100-100)*'Base original'!U77/'Base original'!$V77</f>
        <v>1.2893298238509843</v>
      </c>
      <c r="U85" s="9">
        <f>('Base original'!V89/'Base original'!V77*100-100)*'Base original'!V77/'Base original'!$V77</f>
        <v>12.523195101449787</v>
      </c>
      <c r="V85" s="13">
        <f>('Base original'!V89/'Base original'!V77*100-100)*'Base original'!V77/('Base original'!$AC77)</f>
        <v>3.332339621039702</v>
      </c>
      <c r="W85" s="13">
        <f>('Base original'!W89/'Base original'!W77*100-100)*'Base original'!W77/('Base original'!$AC77)</f>
        <v>15.136830264579981</v>
      </c>
      <c r="X85" s="13">
        <f>('Base original'!X89/'Base original'!X77*100-100)*'Base original'!X77/('Base original'!$AC77)</f>
        <v>0.37381758576890789</v>
      </c>
      <c r="Y85" s="13">
        <f>('Base original'!Y89/'Base original'!Y77*100-100)*'Base original'!Y77/('Base original'!$AC77)</f>
        <v>4.4250126312624065</v>
      </c>
      <c r="Z85" s="13">
        <f>('Base original'!Z89/'Base original'!Z77*100-100)*'Base original'!Z77/('Base original'!$AC77)</f>
        <v>9.5682377690125012E-2</v>
      </c>
      <c r="AA85" s="13">
        <f>-('Base original'!AA89/'Base original'!AA77*100-100)*'Base original'!AA77/('Base original'!$AC77)</f>
        <v>-4.9537017424440846</v>
      </c>
      <c r="AB85" s="13">
        <f>-('Base original'!AB89/'Base original'!AB77*100-100)*'Base original'!AB77/('Base original'!$AC77)</f>
        <v>-1.068102130141476E-2</v>
      </c>
      <c r="AC85" s="13">
        <f>(('Base original'!Y89-'Base original'!AA89)/('Base original'!Y77-'Base original'!AA77)*100-100)*(('Base original'!Y77-'Base original'!AA77)/'Base original'!AC77)</f>
        <v>-0.52868911118167761</v>
      </c>
      <c r="AD85" s="13">
        <f>(('Base original'!Z89-'Base original'!AB89)/('Base original'!Z77-'Base original'!AB77)*100-100)*(('Base original'!Z77-'Base original'!AB77)/'Base original'!AC77)</f>
        <v>8.5001356388710314E-2</v>
      </c>
      <c r="AE85" s="9">
        <f>('Base original'!AC89/'Base original'!AC77*100-100)*'Base original'!AC77/('Base original'!$AC77)</f>
        <v>18.399299716595635</v>
      </c>
      <c r="AF85" s="13">
        <f>('Base original'!AC89/'Base original'!AC77*100-100)*'Base original'!AC77/('Base original'!$AN77)</f>
        <v>10.671770851144764</v>
      </c>
      <c r="AG85" s="13">
        <f>('Base original'!AD89/'Base original'!AD77*100-100)*'Base original'!AD77/('Base original'!$AN77)</f>
        <v>0.71444669181703824</v>
      </c>
      <c r="AH85" s="13">
        <f>('Base original'!AE89/'Base original'!AE77*100-100)*'Base original'!AE77/('Base original'!$AN77)</f>
        <v>2.9899322758056441</v>
      </c>
      <c r="AI85" s="13">
        <f>('Base original'!AF89/'Base original'!AF77*100-100)*'Base original'!AF77/('Base original'!$AN77)</f>
        <v>1.7238799751526437</v>
      </c>
      <c r="AJ85" s="13">
        <f>('Base original'!AG89/'Base original'!AG77*100-100)*'Base original'!AG77/('Base original'!$AN77)</f>
        <v>-0.30110373770889226</v>
      </c>
      <c r="AK85" s="13">
        <f>('Base original'!AH89/'Base original'!AH77*100-100)*'Base original'!AH77/('Base original'!$AN77)</f>
        <v>-8.4518130331197081E-2</v>
      </c>
      <c r="AL85" s="13">
        <f>('Base original'!AI89/'Base original'!AI77*100-100)*'Base original'!AI77/('Base original'!$AN77)</f>
        <v>1.0036748612563067</v>
      </c>
      <c r="AM85" s="13">
        <f>('Base original'!AJ89/'Base original'!AJ77*100-100)*'Base original'!AJ77/('Base original'!$AN77)</f>
        <v>-1.0663135652582072</v>
      </c>
      <c r="AN85" s="13">
        <f>('Base original'!AK89/'Base original'!AK77*100-100)*'Base original'!AK77/('Base original'!$AN77)</f>
        <v>-6.9285547626623006E-2</v>
      </c>
      <c r="AO85" s="13">
        <f>-('Base original'!AL89/'Base original'!AL77*100-100)*'Base original'!AL77/('Base original'!$AN77)</f>
        <v>0.20678150684218383</v>
      </c>
      <c r="AP85" s="13">
        <f>-('Base original'!AM89/'Base original'!AM77*100-100)*'Base original'!AM77/('Base original'!$AN77)</f>
        <v>-3.3918288802327487E-2</v>
      </c>
      <c r="AQ85" s="13">
        <f>(('Base original'!AJ89-'Base original'!AL89)/('Base original'!AJ77-'Base original'!AL77)*100-100)*(('Base original'!AJ77-'Base original'!AL77)/'Base original'!AN77)</f>
        <v>-0.85953205841602387</v>
      </c>
      <c r="AR85" s="13">
        <f>(('Base original'!AK89-'Base original'!AM89)/('Base original'!AK77-'Base original'!AM77)*100-100)*(('Base original'!AK77-'Base original'!AM77)/'Base original'!AN77)</f>
        <v>-0.10320383642895042</v>
      </c>
      <c r="AS85" s="9">
        <f>('Base original'!AN89/'Base original'!AN77*100-100)*'Base original'!AN77/('Base original'!$AN77)</f>
        <v>15.755536277622298</v>
      </c>
    </row>
    <row r="86" spans="1:45" x14ac:dyDescent="0.25">
      <c r="A86" s="20">
        <v>41122</v>
      </c>
      <c r="B86" s="13">
        <f>'Base original'!B90/'Base original'!B78*100-100</f>
        <v>16.353560309777521</v>
      </c>
      <c r="C86" s="13">
        <f>'Base original'!C90/'Base original'!C78*100-100</f>
        <v>13.657751759824606</v>
      </c>
      <c r="D86" s="13">
        <f>'Base original'!D90/'Base original'!D78*100-100</f>
        <v>11.263214832546069</v>
      </c>
      <c r="E86" s="13">
        <f>'Base original'!E90/'Base original'!E78*100-100</f>
        <v>16.080273022699274</v>
      </c>
      <c r="F86" s="9">
        <f>'Base original'!F90/'Base original'!F78*100-100</f>
        <v>14.777438494206379</v>
      </c>
      <c r="G86" s="9">
        <f>'Base original'!G90</f>
        <v>27.7289703324582</v>
      </c>
      <c r="H86" s="13"/>
      <c r="I86" s="13"/>
      <c r="J86" s="9"/>
      <c r="K86" s="9">
        <f>'Base original'!K90</f>
        <v>9.6431246179204493</v>
      </c>
      <c r="L86" s="13"/>
      <c r="M86" s="9"/>
      <c r="N86" s="9">
        <f>'Base original'!N90</f>
        <v>1.77855340825422</v>
      </c>
      <c r="O86" s="13"/>
      <c r="P86" s="9"/>
      <c r="Q86" s="11">
        <f>'Base original'!Q90</f>
        <v>4.2699999999999996</v>
      </c>
      <c r="R86" s="13">
        <f>('Base original'!S90/'Base original'!S78*100-100)*'Base original'!S78/'Base original'!$V78</f>
        <v>3.2737055407694147</v>
      </c>
      <c r="S86" s="13">
        <f>('Base original'!T90/'Base original'!T78*100-100)*'Base original'!T78/'Base original'!$V78</f>
        <v>4.9594180982337246</v>
      </c>
      <c r="T86" s="13">
        <f>('Base original'!U90/'Base original'!U78*100-100)*'Base original'!U78/'Base original'!$V78</f>
        <v>-0.51409387853859412</v>
      </c>
      <c r="U86" s="9">
        <f>('Base original'!V90/'Base original'!V78*100-100)*'Base original'!V78/'Base original'!$V78</f>
        <v>7.7190297604645508</v>
      </c>
      <c r="V86" s="13">
        <f>('Base original'!V90/'Base original'!V78*100-100)*'Base original'!V78/('Base original'!$AC78)</f>
        <v>2.0462023449125137</v>
      </c>
      <c r="W86" s="13">
        <f>('Base original'!W90/'Base original'!W78*100-100)*'Base original'!W78/('Base original'!$AC78)</f>
        <v>11.850734709323222</v>
      </c>
      <c r="X86" s="13">
        <f>('Base original'!X90/'Base original'!X78*100-100)*'Base original'!X78/('Base original'!$AC78)</f>
        <v>0.44719296782800538</v>
      </c>
      <c r="Y86" s="13">
        <f>('Base original'!Y90/'Base original'!Y78*100-100)*'Base original'!Y78/('Base original'!$AC78)</f>
        <v>4.7592877503403201</v>
      </c>
      <c r="Z86" s="13">
        <f>('Base original'!Z90/'Base original'!Z78*100-100)*'Base original'!Z78/('Base original'!$AC78)</f>
        <v>9.7780410282723315E-2</v>
      </c>
      <c r="AA86" s="13">
        <f>-('Base original'!AA90/'Base original'!AA78*100-100)*'Base original'!AA78/('Base original'!$AC78)</f>
        <v>-5.2934438217122386</v>
      </c>
      <c r="AB86" s="13">
        <f>-('Base original'!AB90/'Base original'!AB78*100-100)*'Base original'!AB78/('Base original'!$AC78)</f>
        <v>-1.1471508910475077E-2</v>
      </c>
      <c r="AC86" s="13">
        <f>(('Base original'!Y90-'Base original'!AA90)/('Base original'!Y78-'Base original'!AA78)*100-100)*(('Base original'!Y78-'Base original'!AA78)/'Base original'!AC78)</f>
        <v>-0.53415607137191956</v>
      </c>
      <c r="AD86" s="13">
        <f>(('Base original'!Z90-'Base original'!AB90)/('Base original'!Z78-'Base original'!AB78)*100-100)*(('Base original'!Z78-'Base original'!AB78)/'Base original'!AC78)</f>
        <v>8.6308901372248323E-2</v>
      </c>
      <c r="AE86" s="9">
        <f>('Base original'!AC90/'Base original'!AC78*100-100)*'Base original'!AC78/('Base original'!$AC78)</f>
        <v>13.896282852064076</v>
      </c>
      <c r="AF86" s="13">
        <f>('Base original'!AC90/'Base original'!AC78*100-100)*'Base original'!AC78/('Base original'!$AN78)</f>
        <v>8.0844915591697006</v>
      </c>
      <c r="AG86" s="13">
        <f>('Base original'!AD90/'Base original'!AD78*100-100)*'Base original'!AD78/('Base original'!$AN78)</f>
        <v>0.50191375374658254</v>
      </c>
      <c r="AH86" s="13">
        <f>('Base original'!AE90/'Base original'!AE78*100-100)*'Base original'!AE78/('Base original'!$AN78)</f>
        <v>2.9127773199051856</v>
      </c>
      <c r="AI86" s="13">
        <f>('Base original'!AF90/'Base original'!AF78*100-100)*'Base original'!AF78/('Base original'!$AN78)</f>
        <v>1.3173416966968501</v>
      </c>
      <c r="AJ86" s="13">
        <f>('Base original'!AG90/'Base original'!AG78*100-100)*'Base original'!AG78/('Base original'!$AN78)</f>
        <v>-0.31567841474210728</v>
      </c>
      <c r="AK86" s="13">
        <f>('Base original'!AH90/'Base original'!AH78*100-100)*'Base original'!AH78/('Base original'!$AN78)</f>
        <v>-0.1146057825867533</v>
      </c>
      <c r="AL86" s="13">
        <f>('Base original'!AI90/'Base original'!AI78*100-100)*'Base original'!AI78/('Base original'!$AN78)</f>
        <v>0.98164288821495438</v>
      </c>
      <c r="AM86" s="13">
        <f>('Base original'!AJ90/'Base original'!AJ78*100-100)*'Base original'!AJ78/('Base original'!$AN78)</f>
        <v>-0.76251258377652409</v>
      </c>
      <c r="AN86" s="13">
        <f>('Base original'!AK90/'Base original'!AK78*100-100)*'Base original'!AK78/('Base original'!$AN78)</f>
        <v>-4.812445882700845E-2</v>
      </c>
      <c r="AO86" s="13">
        <f>-('Base original'!AL90/'Base original'!AL78*100-100)*'Base original'!AL78/('Base original'!$AN78)</f>
        <v>0.1910997523019651</v>
      </c>
      <c r="AP86" s="13">
        <f>-('Base original'!AM90/'Base original'!AM78*100-100)*'Base original'!AM78/('Base original'!$AN78)</f>
        <v>-1.5302112871527723E-2</v>
      </c>
      <c r="AQ86" s="13">
        <f>(('Base original'!AJ90-'Base original'!AL90)/('Base original'!AJ78-'Base original'!AL78)*100-100)*(('Base original'!AJ78-'Base original'!AL78)/'Base original'!AN78)</f>
        <v>-0.57141283147455935</v>
      </c>
      <c r="AR86" s="13">
        <f>(('Base original'!AK90-'Base original'!AM90)/('Base original'!AK78-'Base original'!AM78)*100-100)*(('Base original'!AK78-'Base original'!AM78)/'Base original'!AN78)</f>
        <v>-6.3426571698536258E-2</v>
      </c>
      <c r="AS86" s="9">
        <f>('Base original'!AN90/'Base original'!AN78*100-100)*'Base original'!AN78/('Base original'!$AN78)</f>
        <v>12.732950331647757</v>
      </c>
    </row>
    <row r="87" spans="1:45" x14ac:dyDescent="0.25">
      <c r="A87" s="20">
        <v>41153</v>
      </c>
      <c r="B87" s="13">
        <f>'Base original'!B91/'Base original'!B79*100-100</f>
        <v>14.547131813598725</v>
      </c>
      <c r="C87" s="13">
        <f>'Base original'!C91/'Base original'!C79*100-100</f>
        <v>13.319415348940595</v>
      </c>
      <c r="D87" s="13">
        <f>'Base original'!D91/'Base original'!D79*100-100</f>
        <v>11.186938571416334</v>
      </c>
      <c r="E87" s="13">
        <f>'Base original'!E91/'Base original'!E79*100-100</f>
        <v>0.3244158312569283</v>
      </c>
      <c r="F87" s="9">
        <f>'Base original'!F91/'Base original'!F79*100-100</f>
        <v>12.30486469608465</v>
      </c>
      <c r="G87" s="9">
        <f>'Base original'!G91</f>
        <v>28.481981974524398</v>
      </c>
      <c r="H87" s="13"/>
      <c r="I87" s="13"/>
      <c r="J87" s="9"/>
      <c r="K87" s="9">
        <f>'Base original'!K91</f>
        <v>9.5346932300959608</v>
      </c>
      <c r="L87" s="13"/>
      <c r="M87" s="9"/>
      <c r="N87" s="9">
        <f>'Base original'!N91</f>
        <v>1.79598059436146</v>
      </c>
      <c r="O87" s="13"/>
      <c r="P87" s="9"/>
      <c r="Q87" s="11">
        <f>'Base original'!Q91</f>
        <v>4.3099999999999996</v>
      </c>
      <c r="R87" s="13">
        <f>('Base original'!S91/'Base original'!S79*100-100)*'Base original'!S79/'Base original'!$V79</f>
        <v>3.6184570544848906</v>
      </c>
      <c r="S87" s="13">
        <f>('Base original'!T91/'Base original'!T79*100-100)*'Base original'!T79/'Base original'!$V79</f>
        <v>7.0103021651201516</v>
      </c>
      <c r="T87" s="13">
        <f>('Base original'!U91/'Base original'!U79*100-100)*'Base original'!U79/'Base original'!$V79</f>
        <v>0.23691410896978629</v>
      </c>
      <c r="U87" s="9">
        <f>('Base original'!V91/'Base original'!V79*100-100)*'Base original'!V79/'Base original'!$V79</f>
        <v>10.865673328574843</v>
      </c>
      <c r="V87" s="13">
        <f>('Base original'!V91/'Base original'!V79*100-100)*'Base original'!V79/('Base original'!$AC79)</f>
        <v>2.9172713916126396</v>
      </c>
      <c r="W87" s="13">
        <f>('Base original'!W91/'Base original'!W79*100-100)*'Base original'!W79/('Base original'!$AC79)</f>
        <v>10.954018013989581</v>
      </c>
      <c r="X87" s="13">
        <f>('Base original'!X91/'Base original'!X79*100-100)*'Base original'!X79/('Base original'!$AC79)</f>
        <v>0.32236896738956788</v>
      </c>
      <c r="Y87" s="13">
        <f>('Base original'!Y91/'Base original'!Y79*100-100)*'Base original'!Y79/('Base original'!$AC79)</f>
        <v>2.7601078726285855</v>
      </c>
      <c r="Z87" s="13">
        <f>('Base original'!Z91/'Base original'!Z79*100-100)*'Base original'!Z79/('Base original'!$AC79)</f>
        <v>8.8109479640039554E-2</v>
      </c>
      <c r="AA87" s="13">
        <f>-('Base original'!AA91/'Base original'!AA79*100-100)*'Base original'!AA79/('Base original'!$AC79)</f>
        <v>-3.3090628368725792</v>
      </c>
      <c r="AB87" s="13">
        <f>-('Base original'!AB91/'Base original'!AB79*100-100)*'Base original'!AB79/('Base original'!$AC79)</f>
        <v>-3.295481077326004E-3</v>
      </c>
      <c r="AC87" s="13">
        <f>(('Base original'!Y91-'Base original'!AA91)/('Base original'!Y79-'Base original'!AA79)*100-100)*(('Base original'!Y79-'Base original'!AA79)/'Base original'!AC79)</f>
        <v>-0.54895496424399359</v>
      </c>
      <c r="AD87" s="13">
        <f>(('Base original'!Z91-'Base original'!AB91)/('Base original'!Z79-'Base original'!AB79)*100-100)*(('Base original'!Z79-'Base original'!AB79)/'Base original'!AC79)</f>
        <v>8.4813998562713683E-2</v>
      </c>
      <c r="AE87" s="9">
        <f>('Base original'!AC91/'Base original'!AC79*100-100)*'Base original'!AC79/('Base original'!$AC79)</f>
        <v>13.729517407310524</v>
      </c>
      <c r="AF87" s="13">
        <f>('Base original'!AC91/'Base original'!AC79*100-100)*'Base original'!AC79/('Base original'!$AN79)</f>
        <v>7.909206434441943</v>
      </c>
      <c r="AG87" s="13">
        <f>('Base original'!AD91/'Base original'!AD79*100-100)*'Base original'!AD79/('Base original'!$AN79)</f>
        <v>0.12727925076818267</v>
      </c>
      <c r="AH87" s="13">
        <f>('Base original'!AE91/'Base original'!AE79*100-100)*'Base original'!AE79/('Base original'!$AN79)</f>
        <v>2.0038767962612019</v>
      </c>
      <c r="AI87" s="13">
        <f>('Base original'!AF91/'Base original'!AF79*100-100)*'Base original'!AF79/('Base original'!$AN79)</f>
        <v>1.0567443743215137</v>
      </c>
      <c r="AJ87" s="13">
        <f>('Base original'!AG91/'Base original'!AG79*100-100)*'Base original'!AG79/('Base original'!$AN79)</f>
        <v>-0.45093745975086941</v>
      </c>
      <c r="AK87" s="13">
        <f>('Base original'!AH91/'Base original'!AH79*100-100)*'Base original'!AH79/('Base original'!$AN79)</f>
        <v>-0.1231886446852748</v>
      </c>
      <c r="AL87" s="13">
        <f>('Base original'!AI91/'Base original'!AI79*100-100)*'Base original'!AI79/('Base original'!$AN79)</f>
        <v>0.90671121667970123</v>
      </c>
      <c r="AM87" s="13">
        <f>('Base original'!AJ91/'Base original'!AJ79*100-100)*'Base original'!AJ79/('Base original'!$AN79)</f>
        <v>-0.42503891269282923</v>
      </c>
      <c r="AN87" s="13">
        <f>('Base original'!AK91/'Base original'!AK79*100-100)*'Base original'!AK79/('Base original'!$AN79)</f>
        <v>-1.7304230528620665E-2</v>
      </c>
      <c r="AO87" s="13">
        <f>-('Base original'!AL91/'Base original'!AL79*100-100)*'Base original'!AL79/('Base original'!$AN79)</f>
        <v>0.31027173631552635</v>
      </c>
      <c r="AP87" s="13">
        <f>-('Base original'!AM91/'Base original'!AM79*100-100)*'Base original'!AM79/('Base original'!$AN79)</f>
        <v>-2.6375243065395416E-3</v>
      </c>
      <c r="AQ87" s="13">
        <f>(('Base original'!AJ91-'Base original'!AL91)/('Base original'!AJ79-'Base original'!AL79)*100-100)*(('Base original'!AJ79-'Base original'!AL79)/'Base original'!AN79)</f>
        <v>-0.11476717637730273</v>
      </c>
      <c r="AR87" s="13">
        <f>(('Base original'!AK91-'Base original'!AM91)/('Base original'!AK79-'Base original'!AM79)*100-100)*(('Base original'!AK79-'Base original'!AM79)/'Base original'!AN79)</f>
        <v>-1.994175483516018E-2</v>
      </c>
      <c r="AS87" s="9">
        <f>('Base original'!AN91/'Base original'!AN79*100-100)*'Base original'!AN79/('Base original'!$AN79)</f>
        <v>11.294983036823922</v>
      </c>
    </row>
    <row r="88" spans="1:45" x14ac:dyDescent="0.25">
      <c r="A88" s="20">
        <v>41183</v>
      </c>
      <c r="B88" s="13">
        <f>'Base original'!B92/'Base original'!B80*100-100</f>
        <v>14.320998170273597</v>
      </c>
      <c r="C88" s="13">
        <f>'Base original'!C92/'Base original'!C80*100-100</f>
        <v>13.246211443462158</v>
      </c>
      <c r="D88" s="13">
        <f>'Base original'!D92/'Base original'!D80*100-100</f>
        <v>11.516184283929533</v>
      </c>
      <c r="E88" s="13">
        <f>'Base original'!E92/'Base original'!E80*100-100</f>
        <v>5.302834566766478</v>
      </c>
      <c r="F88" s="9">
        <f>'Base original'!F92/'Base original'!F80*100-100</f>
        <v>12.751338683889628</v>
      </c>
      <c r="G88" s="9">
        <f>'Base original'!G92</f>
        <v>27.4284071406062</v>
      </c>
      <c r="H88" s="13"/>
      <c r="I88" s="13"/>
      <c r="J88" s="9"/>
      <c r="K88" s="9">
        <f>'Base original'!K92</f>
        <v>9.4280744323333803</v>
      </c>
      <c r="L88" s="13"/>
      <c r="M88" s="9"/>
      <c r="N88" s="9">
        <f>'Base original'!N92</f>
        <v>1.8064579251033399</v>
      </c>
      <c r="O88" s="13"/>
      <c r="P88" s="9"/>
      <c r="Q88" s="11">
        <f>'Base original'!Q92</f>
        <v>4.34</v>
      </c>
      <c r="R88" s="13">
        <f>('Base original'!S92/'Base original'!S80*100-100)*'Base original'!S80/'Base original'!$V80</f>
        <v>3.0455845844662504</v>
      </c>
      <c r="S88" s="13">
        <f>('Base original'!T92/'Base original'!T80*100-100)*'Base original'!T80/'Base original'!$V80</f>
        <v>4.5385092800567453</v>
      </c>
      <c r="T88" s="13">
        <f>('Base original'!U92/'Base original'!U80*100-100)*'Base original'!U80/'Base original'!$V80</f>
        <v>0.65977065847026972</v>
      </c>
      <c r="U88" s="9">
        <f>('Base original'!V92/'Base original'!V80*100-100)*'Base original'!V80/'Base original'!$V80</f>
        <v>8.244455609410096</v>
      </c>
      <c r="V88" s="13">
        <f>('Base original'!V92/'Base original'!V80*100-100)*'Base original'!V80/('Base original'!$AC80)</f>
        <v>2.1315698584248235</v>
      </c>
      <c r="W88" s="13">
        <f>('Base original'!W92/'Base original'!W80*100-100)*'Base original'!W80/('Base original'!$AC80)</f>
        <v>7.7305853730102392</v>
      </c>
      <c r="X88" s="13">
        <f>('Base original'!X92/'Base original'!X80*100-100)*'Base original'!X80/('Base original'!$AC80)</f>
        <v>0.31183522018729931</v>
      </c>
      <c r="Y88" s="13">
        <f>('Base original'!Y92/'Base original'!Y80*100-100)*'Base original'!Y80/('Base original'!$AC80)</f>
        <v>0.76912540545031405</v>
      </c>
      <c r="Z88" s="13">
        <f>('Base original'!Z92/'Base original'!Z80*100-100)*'Base original'!Z80/('Base original'!$AC80)</f>
        <v>5.5237309188326963E-2</v>
      </c>
      <c r="AA88" s="13">
        <f>-('Base original'!AA92/'Base original'!AA80*100-100)*'Base original'!AA80/('Base original'!$AC80)</f>
        <v>-1.2435858725137148</v>
      </c>
      <c r="AB88" s="13">
        <f>-('Base original'!AB92/'Base original'!AB80*100-100)*'Base original'!AB80/('Base original'!$AC80)</f>
        <v>2.5610401144950581E-3</v>
      </c>
      <c r="AC88" s="13">
        <f>(('Base original'!Y92-'Base original'!AA92)/('Base original'!Y80-'Base original'!AA80)*100-100)*(('Base original'!Y80-'Base original'!AA80)/'Base original'!AC80)</f>
        <v>-0.47446046706340045</v>
      </c>
      <c r="AD88" s="13">
        <f>(('Base original'!Z92-'Base original'!AB92)/('Base original'!Z80-'Base original'!AB80)*100-100)*(('Base original'!Z80-'Base original'!AB80)/'Base original'!AC80)</f>
        <v>5.7798349302821996E-2</v>
      </c>
      <c r="AE88" s="9">
        <f>('Base original'!AC92/'Base original'!AC80*100-100)*'Base original'!AC80/('Base original'!$AC80)</f>
        <v>9.7573283338618069</v>
      </c>
      <c r="AF88" s="13">
        <f>('Base original'!AC92/'Base original'!AC80*100-100)*'Base original'!AC80/('Base original'!$AN80)</f>
        <v>5.6498711667452524</v>
      </c>
      <c r="AG88" s="13">
        <f>('Base original'!AD92/'Base original'!AD80*100-100)*'Base original'!AD80/('Base original'!$AN80)</f>
        <v>8.9463801229308748E-2</v>
      </c>
      <c r="AH88" s="13">
        <f>('Base original'!AE92/'Base original'!AE80*100-100)*'Base original'!AE80/('Base original'!$AN80)</f>
        <v>1.1488001585748082</v>
      </c>
      <c r="AI88" s="13">
        <f>('Base original'!AF92/'Base original'!AF80*100-100)*'Base original'!AF80/('Base original'!$AN80)</f>
        <v>0.75372588857641909</v>
      </c>
      <c r="AJ88" s="13">
        <f>('Base original'!AG92/'Base original'!AG80*100-100)*'Base original'!AG80/('Base original'!$AN80)</f>
        <v>-0.45804404344525035</v>
      </c>
      <c r="AK88" s="13">
        <f>('Base original'!AH92/'Base original'!AH80*100-100)*'Base original'!AH80/('Base original'!$AN80)</f>
        <v>-0.11019653144152641</v>
      </c>
      <c r="AL88" s="13">
        <f>('Base original'!AI92/'Base original'!AI80*100-100)*'Base original'!AI80/('Base original'!$AN80)</f>
        <v>0.66073577101381364</v>
      </c>
      <c r="AM88" s="13">
        <f>('Base original'!AJ92/'Base original'!AJ80*100-100)*'Base original'!AJ80/('Base original'!$AN80)</f>
        <v>-0.23290232469481204</v>
      </c>
      <c r="AN88" s="13">
        <f>('Base original'!AK92/'Base original'!AK80*100-100)*'Base original'!AK80/('Base original'!$AN80)</f>
        <v>-5.1870957094542133E-3</v>
      </c>
      <c r="AO88" s="13">
        <f>-('Base original'!AL92/'Base original'!AL80*100-100)*'Base original'!AL80/('Base original'!$AN80)</f>
        <v>0.24078955680164926</v>
      </c>
      <c r="AP88" s="13">
        <f>-('Base original'!AM92/'Base original'!AM80*100-100)*'Base original'!AM80/('Base original'!$AN80)</f>
        <v>-1.8128221201120247E-3</v>
      </c>
      <c r="AQ88" s="13">
        <f>(('Base original'!AJ92-'Base original'!AL92)/('Base original'!AJ80-'Base original'!AL80)*100-100)*(('Base original'!AJ80-'Base original'!AL80)/'Base original'!AN80)</f>
        <v>7.8872321068373386E-3</v>
      </c>
      <c r="AR88" s="13">
        <f>(('Base original'!AK92-'Base original'!AM92)/('Base original'!AK80-'Base original'!AM80)*100-100)*(('Base original'!AK80-'Base original'!AM80)/'Base original'!AN80)</f>
        <v>-6.9999178295662009E-3</v>
      </c>
      <c r="AS88" s="9">
        <f>('Base original'!AN92/'Base original'!AN80*100-100)*'Base original'!AN80/('Base original'!$AN80)</f>
        <v>7.7351550351233129</v>
      </c>
    </row>
    <row r="89" spans="1:45" x14ac:dyDescent="0.25">
      <c r="A89" s="20">
        <v>41214</v>
      </c>
      <c r="B89" s="13">
        <f>'Base original'!B93/'Base original'!B81*100-100</f>
        <v>14.426238309818643</v>
      </c>
      <c r="C89" s="13">
        <f>'Base original'!C93/'Base original'!C81*100-100</f>
        <v>11.933243645897335</v>
      </c>
      <c r="D89" s="13">
        <f>'Base original'!D93/'Base original'!D81*100-100</f>
        <v>11.629699800585882</v>
      </c>
      <c r="E89" s="13">
        <f>'Base original'!E93/'Base original'!E81*100-100</f>
        <v>1.3854213203778869</v>
      </c>
      <c r="F89" s="9">
        <f>'Base original'!F93/'Base original'!F81*100-100</f>
        <v>12.321201152703253</v>
      </c>
      <c r="G89" s="9">
        <f>'Base original'!G93</f>
        <v>25.904770674609601</v>
      </c>
      <c r="H89" s="13"/>
      <c r="I89" s="13"/>
      <c r="J89" s="9"/>
      <c r="K89" s="9">
        <f>'Base original'!K93</f>
        <v>9.1915253581540899</v>
      </c>
      <c r="L89" s="13"/>
      <c r="M89" s="9"/>
      <c r="N89" s="9">
        <f>'Base original'!N93</f>
        <v>1.99207197945793</v>
      </c>
      <c r="O89" s="13"/>
      <c r="P89" s="9"/>
      <c r="Q89" s="11">
        <f>'Base original'!Q93</f>
        <v>4.34</v>
      </c>
      <c r="R89" s="13">
        <f>('Base original'!S93/'Base original'!S81*100-100)*'Base original'!S81/'Base original'!$V81</f>
        <v>2.9673695734958128</v>
      </c>
      <c r="S89" s="13">
        <f>('Base original'!T93/'Base original'!T81*100-100)*'Base original'!T81/'Base original'!$V81</f>
        <v>4.4419149847677071</v>
      </c>
      <c r="T89" s="13">
        <f>('Base original'!U93/'Base original'!U81*100-100)*'Base original'!U81/'Base original'!$V81</f>
        <v>1.3114051789794336</v>
      </c>
      <c r="U89" s="9">
        <f>('Base original'!V93/'Base original'!V81*100-100)*'Base original'!V81/'Base original'!$V81</f>
        <v>8.7206897372429353</v>
      </c>
      <c r="V89" s="13">
        <f>('Base original'!V93/'Base original'!V81*100-100)*'Base original'!V81/('Base original'!$AC81)</f>
        <v>2.2220311950417786</v>
      </c>
      <c r="W89" s="13">
        <f>('Base original'!W93/'Base original'!W81*100-100)*'Base original'!W81/('Base original'!$AC81)</f>
        <v>6.3412109303933244</v>
      </c>
      <c r="X89" s="13">
        <f>('Base original'!X93/'Base original'!X81*100-100)*'Base original'!X81/('Base original'!$AC81)</f>
        <v>0.3135468592705799</v>
      </c>
      <c r="Y89" s="13">
        <f>('Base original'!Y93/'Base original'!Y81*100-100)*'Base original'!Y81/('Base original'!$AC81)</f>
        <v>3.0464001351601775</v>
      </c>
      <c r="Z89" s="13">
        <f>('Base original'!Z93/'Base original'!Z81*100-100)*'Base original'!Z81/('Base original'!$AC81)</f>
        <v>4.5995467485203237E-2</v>
      </c>
      <c r="AA89" s="13">
        <f>-('Base original'!AA93/'Base original'!AA81*100-100)*'Base original'!AA81/('Base original'!$AC81)</f>
        <v>-3.3906157792660374</v>
      </c>
      <c r="AB89" s="13">
        <f>-('Base original'!AB93/'Base original'!AB81*100-100)*'Base original'!AB81/('Base original'!$AC81)</f>
        <v>-3.0689042870439983E-3</v>
      </c>
      <c r="AC89" s="13">
        <f>(('Base original'!Y93-'Base original'!AA93)/('Base original'!Y81-'Base original'!AA81)*100-100)*(('Base original'!Y81-'Base original'!AA81)/'Base original'!AC81)</f>
        <v>-0.34421564410585864</v>
      </c>
      <c r="AD89" s="13">
        <f>(('Base original'!Z93-'Base original'!AB93)/('Base original'!Z81-'Base original'!AB81)*100-100)*(('Base original'!Z81-'Base original'!AB81)/'Base original'!AC81)</f>
        <v>4.2926563198159226E-2</v>
      </c>
      <c r="AE89" s="9">
        <f>('Base original'!AC93/'Base original'!AC81*100-100)*'Base original'!AC81/('Base original'!$AC81)</f>
        <v>8.5753482949246376</v>
      </c>
      <c r="AF89" s="13">
        <f>('Base original'!AC93/'Base original'!AC81*100-100)*'Base original'!AC81/('Base original'!$AN81)</f>
        <v>4.9563629463444201</v>
      </c>
      <c r="AG89" s="13">
        <f>('Base original'!AD93/'Base original'!AD81*100-100)*'Base original'!AD81/('Base original'!$AN81)</f>
        <v>0.47609283512354555</v>
      </c>
      <c r="AH89" s="13">
        <f>('Base original'!AE93/'Base original'!AE81*100-100)*'Base original'!AE81/('Base original'!$AN81)</f>
        <v>1.3068630904499301</v>
      </c>
      <c r="AI89" s="13">
        <f>('Base original'!AF93/'Base original'!AF81*100-100)*'Base original'!AF81/('Base original'!$AN81)</f>
        <v>0.73685206702383199</v>
      </c>
      <c r="AJ89" s="13">
        <f>('Base original'!AG93/'Base original'!AG81*100-100)*'Base original'!AG81/('Base original'!$AN81)</f>
        <v>-0.60930279020615019</v>
      </c>
      <c r="AK89" s="13">
        <f>('Base original'!AH93/'Base original'!AH81*100-100)*'Base original'!AH81/('Base original'!$AN81)</f>
        <v>-8.0551183572466337E-2</v>
      </c>
      <c r="AL89" s="13">
        <f>('Base original'!AI93/'Base original'!AI81*100-100)*'Base original'!AI81/('Base original'!$AN81)</f>
        <v>0.50248125623244022</v>
      </c>
      <c r="AM89" s="13">
        <f>('Base original'!AJ93/'Base original'!AJ81*100-100)*'Base original'!AJ81/('Base original'!$AN81)</f>
        <v>-0.10637896028857115</v>
      </c>
      <c r="AN89" s="13">
        <f>('Base original'!AK93/'Base original'!AK81*100-100)*'Base original'!AK81/('Base original'!$AN81)</f>
        <v>-1.3482754209143742E-3</v>
      </c>
      <c r="AO89" s="13">
        <f>-('Base original'!AL93/'Base original'!AL81*100-100)*'Base original'!AL81/('Base original'!$AN81)</f>
        <v>-9.074356290039079E-2</v>
      </c>
      <c r="AP89" s="13">
        <f>-('Base original'!AM93/'Base original'!AM81*100-100)*'Base original'!AM81/('Base original'!$AN81)</f>
        <v>-2.1980026537599881E-3</v>
      </c>
      <c r="AQ89" s="13">
        <f>(('Base original'!AJ93-'Base original'!AL93)/('Base original'!AJ81-'Base original'!AL81)*100-100)*(('Base original'!AJ81-'Base original'!AL81)/'Base original'!AN81)</f>
        <v>-0.19712252318896159</v>
      </c>
      <c r="AR89" s="13">
        <f>(('Base original'!AK93-'Base original'!AM93)/('Base original'!AK81-'Base original'!AM81)*100-100)*(('Base original'!AK81-'Base original'!AM81)/'Base original'!AN81)</f>
        <v>-3.5462780746743318E-3</v>
      </c>
      <c r="AS89" s="9">
        <f>('Base original'!AN93/'Base original'!AN81*100-100)*'Base original'!AN81/('Base original'!$AN81)</f>
        <v>7.0881294201319065</v>
      </c>
    </row>
    <row r="90" spans="1:45" x14ac:dyDescent="0.25">
      <c r="A90" s="20">
        <v>41244</v>
      </c>
      <c r="B90" s="13">
        <f>'Base original'!B94/'Base original'!B82*100-100</f>
        <v>14.126870693979726</v>
      </c>
      <c r="C90" s="13">
        <f>'Base original'!C94/'Base original'!C82*100-100</f>
        <v>11.565110643533203</v>
      </c>
      <c r="D90" s="13">
        <f>'Base original'!D94/'Base original'!D82*100-100</f>
        <v>10.951721531361343</v>
      </c>
      <c r="E90" s="13">
        <f>'Base original'!E94/'Base original'!E82*100-100</f>
        <v>5.8853330726463611</v>
      </c>
      <c r="F90" s="9">
        <f>'Base original'!F94/'Base original'!F82*100-100</f>
        <v>12.388964337547947</v>
      </c>
      <c r="G90" s="9">
        <f>'Base original'!G94</f>
        <v>25.6580552670092</v>
      </c>
      <c r="H90" s="13"/>
      <c r="I90" s="13"/>
      <c r="J90" s="9"/>
      <c r="K90" s="9">
        <f>'Base original'!K94</f>
        <v>8.9380054820874104</v>
      </c>
      <c r="L90" s="13"/>
      <c r="M90" s="9"/>
      <c r="N90" s="9">
        <f>'Base original'!N94</f>
        <v>1.93347585976437</v>
      </c>
      <c r="O90" s="13"/>
      <c r="P90" s="9"/>
      <c r="Q90" s="11">
        <f>'Base original'!Q94</f>
        <v>4.38</v>
      </c>
      <c r="R90" s="13">
        <f>('Base original'!S94/'Base original'!S82*100-100)*'Base original'!S82/'Base original'!$V82</f>
        <v>3.06612212714683</v>
      </c>
      <c r="S90" s="13">
        <f>('Base original'!T94/'Base original'!T82*100-100)*'Base original'!T82/'Base original'!$V82</f>
        <v>4.5923838503867369</v>
      </c>
      <c r="T90" s="13">
        <f>('Base original'!U94/'Base original'!U82*100-100)*'Base original'!U82/'Base original'!$V82</f>
        <v>1.1665657917386216</v>
      </c>
      <c r="U90" s="9">
        <f>('Base original'!V94/'Base original'!V82*100-100)*'Base original'!V82/'Base original'!$V82</f>
        <v>8.825071769272185</v>
      </c>
      <c r="V90" s="13">
        <f>('Base original'!V94/'Base original'!V82*100-100)*'Base original'!V82/('Base original'!$AC82)</f>
        <v>2.3740977533460756</v>
      </c>
      <c r="W90" s="13">
        <f>('Base original'!W94/'Base original'!W82*100-100)*'Base original'!W82/('Base original'!$AC82)</f>
        <v>5.1698658580305903</v>
      </c>
      <c r="X90" s="13">
        <f>('Base original'!X94/'Base original'!X82*100-100)*'Base original'!X82/('Base original'!$AC82)</f>
        <v>0.30619472992351887</v>
      </c>
      <c r="Y90" s="13">
        <f>('Base original'!Y94/'Base original'!Y82*100-100)*'Base original'!Y82/('Base original'!$AC82)</f>
        <v>2.5689843658870788</v>
      </c>
      <c r="Z90" s="13">
        <f>('Base original'!Z94/'Base original'!Z82*100-100)*'Base original'!Z82/('Base original'!$AC82)</f>
        <v>3.4676918229415758E-2</v>
      </c>
      <c r="AA90" s="13">
        <f>-('Base original'!AA94/'Base original'!AA82*100-100)*'Base original'!AA82/('Base original'!$AC82)</f>
        <v>-2.8859271291224604</v>
      </c>
      <c r="AB90" s="13">
        <f>-('Base original'!AB94/'Base original'!AB82*100-100)*'Base original'!AB82/('Base original'!$AC82)</f>
        <v>9.0174111511113764E-3</v>
      </c>
      <c r="AC90" s="13">
        <f>(('Base original'!Y94-'Base original'!AA94)/('Base original'!Y82-'Base original'!AA82)*100-100)*(('Base original'!Y82-'Base original'!AA82)/'Base original'!AC82)</f>
        <v>-0.31694276323538112</v>
      </c>
      <c r="AD90" s="13">
        <f>(('Base original'!Z94-'Base original'!AB94)/('Base original'!Z82-'Base original'!AB82)*100-100)*(('Base original'!Z82-'Base original'!AB82)/'Base original'!AC82)</f>
        <v>4.3694329380527183E-2</v>
      </c>
      <c r="AE90" s="9">
        <f>('Base original'!AC94/'Base original'!AC82*100-100)*'Base original'!AC82/('Base original'!$AC82)</f>
        <v>7.576909907445355</v>
      </c>
      <c r="AF90" s="13">
        <f>('Base original'!AC94/'Base original'!AC82*100-100)*'Base original'!AC82/('Base original'!$AN82)</f>
        <v>4.4107491749358196</v>
      </c>
      <c r="AG90" s="13">
        <f>('Base original'!AD94/'Base original'!AD82*100-100)*'Base original'!AD82/('Base original'!$AN82)</f>
        <v>0.85496916041367588</v>
      </c>
      <c r="AH90" s="13">
        <f>('Base original'!AE94/'Base original'!AE82*100-100)*'Base original'!AE82/('Base original'!$AN82)</f>
        <v>0.42711935741658846</v>
      </c>
      <c r="AI90" s="13">
        <f>('Base original'!AF94/'Base original'!AF82*100-100)*'Base original'!AF82/('Base original'!$AN82)</f>
        <v>0.63882683483147018</v>
      </c>
      <c r="AJ90" s="13">
        <f>('Base original'!AG94/'Base original'!AG82*100-100)*'Base original'!AG82/('Base original'!$AN82)</f>
        <v>-0.52442514367603721</v>
      </c>
      <c r="AK90" s="13">
        <f>('Base original'!AH94/'Base original'!AH82*100-100)*'Base original'!AH82/('Base original'!$AN82)</f>
        <v>-5.781735599569731E-2</v>
      </c>
      <c r="AL90" s="13">
        <f>('Base original'!AI94/'Base original'!AI82*100-100)*'Base original'!AI82/('Base original'!$AN82)</f>
        <v>0.46712969480505512</v>
      </c>
      <c r="AM90" s="13">
        <f>('Base original'!AJ94/'Base original'!AJ82*100-100)*'Base original'!AJ82/('Base original'!$AN82)</f>
        <v>-9.6415289168588006E-3</v>
      </c>
      <c r="AN90" s="13">
        <f>('Base original'!AK94/'Base original'!AK82*100-100)*'Base original'!AK82/('Base original'!$AN82)</f>
        <v>1.055859564880538E-2</v>
      </c>
      <c r="AO90" s="13">
        <f>-('Base original'!AL94/'Base original'!AL82*100-100)*'Base original'!AL82/('Base original'!$AN82)</f>
        <v>2.047806791384681E-2</v>
      </c>
      <c r="AP90" s="13">
        <f>-('Base original'!AM94/'Base original'!AM82*100-100)*'Base original'!AM82/('Base original'!$AN82)</f>
        <v>1.0228215504731804E-4</v>
      </c>
      <c r="AQ90" s="13">
        <f>(('Base original'!AJ94-'Base original'!AL94)/('Base original'!AJ82-'Base original'!AL82)*100-100)*(('Base original'!AJ82-'Base original'!AL82)/'Base original'!AN82)</f>
        <v>1.0836538996987874E-2</v>
      </c>
      <c r="AR90" s="13">
        <f>(('Base original'!AK94-'Base original'!AM94)/('Base original'!AK82-'Base original'!AM82)*100-100)*(('Base original'!AK82-'Base original'!AM82)/'Base original'!AN82)</f>
        <v>1.0660877803852619E-2</v>
      </c>
      <c r="AS90" s="9">
        <f>('Base original'!AN94/'Base original'!AN82*100-100)*'Base original'!AN82/('Base original'!$AN82)</f>
        <v>6.2379621817244981</v>
      </c>
    </row>
    <row r="91" spans="1:45" x14ac:dyDescent="0.25">
      <c r="A91" s="21">
        <v>41275</v>
      </c>
      <c r="B91" s="13">
        <f>'Base original'!B95/'Base original'!B83*100-100</f>
        <v>12.873180930696833</v>
      </c>
      <c r="C91" s="13">
        <f>'Base original'!C95/'Base original'!C83*100-100</f>
        <v>11.42271621760915</v>
      </c>
      <c r="D91" s="13">
        <f>'Base original'!D95/'Base original'!D83*100-100</f>
        <v>10.584707149563584</v>
      </c>
      <c r="E91" s="13">
        <f>'Base original'!E95/'Base original'!E83*100-100</f>
        <v>12.581433479378902</v>
      </c>
      <c r="F91" s="9">
        <f>'Base original'!F95/'Base original'!F83*100-100</f>
        <v>12.130276420488542</v>
      </c>
      <c r="G91" s="9">
        <f>'Base original'!G95</f>
        <v>25.89170232802476</v>
      </c>
      <c r="H91" s="13">
        <f>'Base original'!H95</f>
        <v>34.276679850088797</v>
      </c>
      <c r="I91" s="13">
        <f>'Base original'!I95</f>
        <v>17.879241495422065</v>
      </c>
      <c r="J91" s="9">
        <f>'Base original'!J95</f>
        <v>35.487278086287489</v>
      </c>
      <c r="K91" s="9">
        <f>'Base original'!K95</f>
        <v>9.3112663279834216</v>
      </c>
      <c r="L91" s="13">
        <f>'Base original'!L95</f>
        <v>7.9345490200935469</v>
      </c>
      <c r="M91" s="9">
        <f>'Base original'!M95</f>
        <v>13.885975581647898</v>
      </c>
      <c r="N91" s="9">
        <f>'Base original'!N95</f>
        <v>1.8710290952025586</v>
      </c>
      <c r="O91" s="13">
        <f>'Base original'!O95</f>
        <v>1.5992605766579482</v>
      </c>
      <c r="P91" s="9">
        <f>'Base original'!P95</f>
        <v>2.1423179466952456</v>
      </c>
      <c r="Q91" s="11">
        <f>'Base original'!Q95</f>
        <v>4.43</v>
      </c>
      <c r="R91" s="13">
        <f>('Base original'!S95/'Base original'!S83*100-100)*'Base original'!S83/'Base original'!$V83</f>
        <v>2.9938235613165425</v>
      </c>
      <c r="S91" s="13">
        <f>('Base original'!T95/'Base original'!T83*100-100)*'Base original'!T83/'Base original'!$V83</f>
        <v>5.516718345456229</v>
      </c>
      <c r="T91" s="13">
        <f>('Base original'!U95/'Base original'!U83*100-100)*'Base original'!U83/'Base original'!$V83</f>
        <v>2.0744969585689472</v>
      </c>
      <c r="U91" s="9">
        <f>('Base original'!V95/'Base original'!V83*100-100)*'Base original'!V83/'Base original'!$V83</f>
        <v>10.585038865341716</v>
      </c>
      <c r="V91" s="13">
        <f>('Base original'!V95/'Base original'!V83*100-100)*'Base original'!V83/('Base original'!$AC83)</f>
        <v>2.8075212812727153</v>
      </c>
      <c r="W91" s="13">
        <f>('Base original'!W95/'Base original'!W83*100-100)*'Base original'!W83/('Base original'!$AC83)</f>
        <v>5.0774218655067207</v>
      </c>
      <c r="X91" s="13">
        <f>('Base original'!X95/'Base original'!X83*100-100)*'Base original'!X83/('Base original'!$AC83)</f>
        <v>0.27391867114318413</v>
      </c>
      <c r="Y91" s="13">
        <f>('Base original'!Y95/'Base original'!Y83*100-100)*'Base original'!Y83/('Base original'!$AC83)</f>
        <v>0.68586575182931064</v>
      </c>
      <c r="Z91" s="13">
        <f>('Base original'!Z95/'Base original'!Z83*100-100)*'Base original'!Z83/('Base original'!$AC83)</f>
        <v>2.8827565585889999E-2</v>
      </c>
      <c r="AA91" s="13">
        <f>-('Base original'!AA95/'Base original'!AA83*100-100)*'Base original'!AA83/('Base original'!$AC83)</f>
        <v>-1.0732840876917236</v>
      </c>
      <c r="AB91" s="13">
        <f>-('Base original'!AB95/'Base original'!AB83*100-100)*'Base original'!AB83/('Base original'!$AC83)</f>
        <v>6.7343932251308237E-3</v>
      </c>
      <c r="AC91" s="13">
        <f>(('Base original'!Y95-'Base original'!AA95)/('Base original'!Y83-'Base original'!AA83)*100-100)*(('Base original'!Y83-'Base original'!AA83)/'Base original'!AC83)</f>
        <v>-0.38741833586241392</v>
      </c>
      <c r="AD91" s="13">
        <f>(('Base original'!Z95-'Base original'!AB95)/('Base original'!Z83-'Base original'!AB83)*100-100)*(('Base original'!Z83-'Base original'!AB83)/'Base original'!AC83)</f>
        <v>3.5561958811020894E-2</v>
      </c>
      <c r="AE91" s="9">
        <f>('Base original'!AC95/'Base original'!AC83*100-100)*'Base original'!AC83/('Base original'!$AC83)</f>
        <v>7.8070054408712508</v>
      </c>
      <c r="AF91" s="13">
        <f>('Base original'!AC95/'Base original'!AC83*100-100)*'Base original'!AC83/('Base original'!$AN83)</f>
        <v>4.5451197309815452</v>
      </c>
      <c r="AG91" s="13">
        <f>('Base original'!AD95/'Base original'!AD83*100-100)*'Base original'!AD83/('Base original'!$AN83)</f>
        <v>0.57011759706823717</v>
      </c>
      <c r="AH91" s="13">
        <f>('Base original'!AE95/'Base original'!AE83*100-100)*'Base original'!AE83/('Base original'!$AN83)</f>
        <v>-3.4876224275256482E-2</v>
      </c>
      <c r="AI91" s="13">
        <f>('Base original'!AF95/'Base original'!AF83*100-100)*'Base original'!AF83/('Base original'!$AN83)</f>
        <v>0.99137110773626314</v>
      </c>
      <c r="AJ91" s="13">
        <f>('Base original'!AG95/'Base original'!AG83*100-100)*'Base original'!AG83/('Base original'!$AN83)</f>
        <v>-0.73432280743762601</v>
      </c>
      <c r="AK91" s="13">
        <f>('Base original'!AH95/'Base original'!AH83*100-100)*'Base original'!AH83/('Base original'!$AN83)</f>
        <v>-4.3931966651719029E-2</v>
      </c>
      <c r="AL91" s="13">
        <f>('Base original'!AI95/'Base original'!AI83*100-100)*'Base original'!AI83/('Base original'!$AN83)</f>
        <v>0.4878124099805064</v>
      </c>
      <c r="AM91" s="13">
        <f>('Base original'!AJ95/'Base original'!AJ83*100-100)*'Base original'!AJ83/('Base original'!$AN83)</f>
        <v>-4.9552640485924976E-2</v>
      </c>
      <c r="AN91" s="13">
        <f>('Base original'!AK95/'Base original'!AK83*100-100)*'Base original'!AK83/('Base original'!$AN83)</f>
        <v>1.5586796320909932E-2</v>
      </c>
      <c r="AO91" s="13">
        <f>-('Base original'!AL95/'Base original'!AL83*100-100)*'Base original'!AL83/('Base original'!$AN83)</f>
        <v>0.11347648940010027</v>
      </c>
      <c r="AP91" s="13">
        <f>-('Base original'!AM95/'Base original'!AM83*100-100)*'Base original'!AM83/('Base original'!$AN83)</f>
        <v>4.6298284801381141E-3</v>
      </c>
      <c r="AQ91" s="13">
        <f>(('Base original'!AJ95-'Base original'!AL95)/('Base original'!AJ83-'Base original'!AL83)*100-100)*(('Base original'!AJ83-'Base original'!AL83)/'Base original'!AN83)</f>
        <v>6.3923848914175532E-2</v>
      </c>
      <c r="AR91" s="13">
        <f>(('Base original'!AK95-'Base original'!AM95)/('Base original'!AK83-'Base original'!AM83)*100-100)*(('Base original'!AK83-'Base original'!AM83)/'Base original'!AN83)</f>
        <v>2.0216624801048147E-2</v>
      </c>
      <c r="AS91" s="9">
        <f>('Base original'!AN95/'Base original'!AN83*100-100)*'Base original'!AN83/('Base original'!$AN83)</f>
        <v>5.865430321117187</v>
      </c>
    </row>
    <row r="92" spans="1:45" x14ac:dyDescent="0.25">
      <c r="A92" s="20">
        <v>41306</v>
      </c>
      <c r="B92" s="13">
        <f>'Base original'!B96/'Base original'!B84*100-100</f>
        <v>12.887861446613627</v>
      </c>
      <c r="C92" s="13">
        <f>'Base original'!C96/'Base original'!C84*100-100</f>
        <v>11.001522577444405</v>
      </c>
      <c r="D92" s="13">
        <f>'Base original'!D96/'Base original'!D84*100-100</f>
        <v>10.598185467217718</v>
      </c>
      <c r="E92" s="13">
        <f>'Base original'!E96/'Base original'!E84*100-100</f>
        <v>12.259796341476843</v>
      </c>
      <c r="F92" s="9">
        <f>'Base original'!F96/'Base original'!F84*100-100</f>
        <v>12.065884751131264</v>
      </c>
      <c r="G92" s="9">
        <f>'Base original'!G96</f>
        <v>26.686751233779432</v>
      </c>
      <c r="H92" s="13">
        <f>'Base original'!H96</f>
        <v>35.737984214140184</v>
      </c>
      <c r="I92" s="13">
        <f>'Base original'!I96</f>
        <v>18.011629898911512</v>
      </c>
      <c r="J92" s="9">
        <f>'Base original'!J96</f>
        <v>36.97620386546766</v>
      </c>
      <c r="K92" s="9">
        <f>'Base original'!K96</f>
        <v>9.676705483834187</v>
      </c>
      <c r="L92" s="13">
        <f>'Base original'!L96</f>
        <v>8.7479265635799894</v>
      </c>
      <c r="M92" s="9">
        <f>'Base original'!M96</f>
        <v>12.841079076939385</v>
      </c>
      <c r="N92" s="9">
        <f>'Base original'!N96</f>
        <v>1.8413967970039411</v>
      </c>
      <c r="O92" s="13">
        <f>'Base original'!O96</f>
        <v>1.5201833489137551</v>
      </c>
      <c r="P92" s="9">
        <f>'Base original'!P96</f>
        <v>2.0953665672094592</v>
      </c>
      <c r="Q92" s="11">
        <f>'Base original'!Q96</f>
        <v>4.5199999999999996</v>
      </c>
      <c r="R92" s="13">
        <f>('Base original'!S96/'Base original'!S84*100-100)*'Base original'!S84/'Base original'!$V84</f>
        <v>3.1076588863042045</v>
      </c>
      <c r="S92" s="13">
        <f>('Base original'!T96/'Base original'!T84*100-100)*'Base original'!T84/'Base original'!$V84</f>
        <v>5.4944519623856243</v>
      </c>
      <c r="T92" s="13">
        <f>('Base original'!U96/'Base original'!U84*100-100)*'Base original'!U84/'Base original'!$V84</f>
        <v>2.1091036914503891</v>
      </c>
      <c r="U92" s="9">
        <f>('Base original'!V96/'Base original'!V84*100-100)*'Base original'!V84/'Base original'!$V84</f>
        <v>10.711214540140219</v>
      </c>
      <c r="V92" s="13">
        <f>('Base original'!V96/'Base original'!V84*100-100)*'Base original'!V84/('Base original'!$AC84)</f>
        <v>2.8123880151847227</v>
      </c>
      <c r="W92" s="13">
        <f>('Base original'!W96/'Base original'!W84*100-100)*'Base original'!W84/('Base original'!$AC84)</f>
        <v>6.1132578908631672</v>
      </c>
      <c r="X92" s="13">
        <f>('Base original'!X96/'Base original'!X84*100-100)*'Base original'!X84/('Base original'!$AC84)</f>
        <v>0.26694100138486887</v>
      </c>
      <c r="Y92" s="13">
        <f>('Base original'!Y96/'Base original'!Y84*100-100)*'Base original'!Y84/('Base original'!$AC84)</f>
        <v>0.76780929439071632</v>
      </c>
      <c r="Z92" s="13">
        <f>('Base original'!Z96/'Base original'!Z84*100-100)*'Base original'!Z84/('Base original'!$AC84)</f>
        <v>3.2711096587869457E-2</v>
      </c>
      <c r="AA92" s="13">
        <f>-('Base original'!AA96/'Base original'!AA84*100-100)*'Base original'!AA84/('Base original'!$AC84)</f>
        <v>-0.87278761991682385</v>
      </c>
      <c r="AB92" s="13">
        <f>-('Base original'!AB96/'Base original'!AB84*100-100)*'Base original'!AB84/('Base original'!$AC84)</f>
        <v>-7.8837696031366263E-3</v>
      </c>
      <c r="AC92" s="13">
        <f>(('Base original'!Y96-'Base original'!AA96)/('Base original'!Y84-'Base original'!AA84)*100-100)*(('Base original'!Y84-'Base original'!AA84)/'Base original'!AC84)</f>
        <v>-0.10497832552610646</v>
      </c>
      <c r="AD92" s="13">
        <f>(('Base original'!Z96-'Base original'!AB96)/('Base original'!Z84-'Base original'!AB84)*100-100)*(('Base original'!Z84-'Base original'!AB84)/'Base original'!AC84)</f>
        <v>2.4827326984732705E-2</v>
      </c>
      <c r="AE92" s="9">
        <f>('Base original'!AC96/'Base original'!AC84*100-100)*'Base original'!AC84/('Base original'!$AC84)</f>
        <v>9.1124359088913707</v>
      </c>
      <c r="AF92" s="13">
        <f>('Base original'!AC96/'Base original'!AC84*100-100)*'Base original'!AC84/('Base original'!$AN84)</f>
        <v>5.2429293337202241</v>
      </c>
      <c r="AG92" s="13">
        <f>('Base original'!AD96/'Base original'!AD84*100-100)*'Base original'!AD84/('Base original'!$AN84)</f>
        <v>0.58979730792345242</v>
      </c>
      <c r="AH92" s="13">
        <f>('Base original'!AE96/'Base original'!AE84*100-100)*'Base original'!AE84/('Base original'!$AN84)</f>
        <v>6.9383659770517608E-2</v>
      </c>
      <c r="AI92" s="13">
        <f>('Base original'!AF96/'Base original'!AF84*100-100)*'Base original'!AF84/('Base original'!$AN84)</f>
        <v>1.0875276891157257</v>
      </c>
      <c r="AJ92" s="13">
        <f>('Base original'!AG96/'Base original'!AG84*100-100)*'Base original'!AG84/('Base original'!$AN84)</f>
        <v>-0.83781584734768766</v>
      </c>
      <c r="AK92" s="13">
        <f>('Base original'!AH96/'Base original'!AH84*100-100)*'Base original'!AH84/('Base original'!$AN84)</f>
        <v>-5.230334841436448E-2</v>
      </c>
      <c r="AL92" s="13">
        <f>('Base original'!AI96/'Base original'!AI84*100-100)*'Base original'!AI84/('Base original'!$AN84)</f>
        <v>0.5151876435813173</v>
      </c>
      <c r="AM92" s="13">
        <f>('Base original'!AJ96/'Base original'!AJ84*100-100)*'Base original'!AJ84/('Base original'!$AN84)</f>
        <v>-0.1283435497600543</v>
      </c>
      <c r="AN92" s="13">
        <f>('Base original'!AK96/'Base original'!AK84*100-100)*'Base original'!AK84/('Base original'!$AN84)</f>
        <v>1.4031039240753034E-2</v>
      </c>
      <c r="AO92" s="13">
        <f>-('Base original'!AL96/'Base original'!AL84*100-100)*'Base original'!AL84/('Base original'!$AN84)</f>
        <v>4.4704964604867316E-2</v>
      </c>
      <c r="AP92" s="13">
        <f>-('Base original'!AM96/'Base original'!AM84*100-100)*'Base original'!AM84/('Base original'!$AN84)</f>
        <v>7.1895746947164612E-3</v>
      </c>
      <c r="AQ92" s="13">
        <f>(('Base original'!AJ96-'Base original'!AL96)/('Base original'!AJ84-'Base original'!AL84)*100-100)*(('Base original'!AJ84-'Base original'!AL84)/'Base original'!AN84)</f>
        <v>-8.3638585155186532E-2</v>
      </c>
      <c r="AR92" s="13">
        <f>(('Base original'!AK96-'Base original'!AM96)/('Base original'!AK84-'Base original'!AM84)*100-100)*(('Base original'!AK84-'Base original'!AM84)/'Base original'!AN84)</f>
        <v>2.1220613935469444E-2</v>
      </c>
      <c r="AS92" s="9">
        <f>('Base original'!AN96/'Base original'!AN84*100-100)*'Base original'!AN84/('Base original'!$AN84)</f>
        <v>6.5522884671295003</v>
      </c>
    </row>
    <row r="93" spans="1:45" x14ac:dyDescent="0.25">
      <c r="A93" s="20">
        <v>41334</v>
      </c>
      <c r="B93" s="13">
        <f>'Base original'!B97/'Base original'!B85*100-100</f>
        <v>11.733207654473148</v>
      </c>
      <c r="C93" s="13">
        <f>'Base original'!C97/'Base original'!C85*100-100</f>
        <v>10.897038368448577</v>
      </c>
      <c r="D93" s="13">
        <f>'Base original'!D97/'Base original'!D85*100-100</f>
        <v>10.514497389348193</v>
      </c>
      <c r="E93" s="13">
        <f>'Base original'!E97/'Base original'!E85*100-100</f>
        <v>9.8541480675197022</v>
      </c>
      <c r="F93" s="9">
        <f>'Base original'!F97/'Base original'!F85*100-100</f>
        <v>11.196389610344355</v>
      </c>
      <c r="G93" s="9">
        <f>'Base original'!G97</f>
        <v>26.561767147938347</v>
      </c>
      <c r="H93" s="13">
        <f>'Base original'!H97</f>
        <v>26.173268304710046</v>
      </c>
      <c r="I93" s="13">
        <f>'Base original'!I97</f>
        <v>15.956792963243938</v>
      </c>
      <c r="J93" s="9">
        <f>'Base original'!J97</f>
        <v>35.536686807848625</v>
      </c>
      <c r="K93" s="9">
        <f>'Base original'!K97</f>
        <v>9.2852544936548362</v>
      </c>
      <c r="L93" s="13">
        <f>'Base original'!L97</f>
        <v>6.8424892073433661</v>
      </c>
      <c r="M93" s="9">
        <f>'Base original'!M97</f>
        <v>10.993208854277523</v>
      </c>
      <c r="N93" s="9">
        <f>'Base original'!N97</f>
        <v>1.7211954079737886</v>
      </c>
      <c r="O93" s="13">
        <f>'Base original'!O97</f>
        <v>1.4536419258085347</v>
      </c>
      <c r="P93" s="9">
        <f>'Base original'!P97</f>
        <v>2.0507794838662039</v>
      </c>
      <c r="Q93" s="11">
        <f>'Base original'!Q97</f>
        <v>4.53</v>
      </c>
      <c r="R93" s="13">
        <f>('Base original'!S97/'Base original'!S85*100-100)*'Base original'!S85/'Base original'!$V85</f>
        <v>3.1396678445679749</v>
      </c>
      <c r="S93" s="13">
        <f>('Base original'!T97/'Base original'!T85*100-100)*'Base original'!T85/'Base original'!$V85</f>
        <v>5.392606462470944</v>
      </c>
      <c r="T93" s="13">
        <f>('Base original'!U97/'Base original'!U85*100-100)*'Base original'!U85/'Base original'!$V85</f>
        <v>3.0161499635231475</v>
      </c>
      <c r="U93" s="9">
        <f>('Base original'!V97/'Base original'!V85*100-100)*'Base original'!V85/'Base original'!$V85</f>
        <v>11.548424270562066</v>
      </c>
      <c r="V93" s="13">
        <f>('Base original'!V97/'Base original'!V85*100-100)*'Base original'!V85/('Base original'!$AC85)</f>
        <v>3.0114316325803867</v>
      </c>
      <c r="W93" s="13">
        <f>('Base original'!W97/'Base original'!W85*100-100)*'Base original'!W85/('Base original'!$AC85)</f>
        <v>6.2279593961795499</v>
      </c>
      <c r="X93" s="13">
        <f>('Base original'!X97/'Base original'!X85*100-100)*'Base original'!X85/('Base original'!$AC85)</f>
        <v>0.26431745811212704</v>
      </c>
      <c r="Y93" s="13">
        <f>('Base original'!Y97/'Base original'!Y85*100-100)*'Base original'!Y85/('Base original'!$AC85)</f>
        <v>0.53121052095175536</v>
      </c>
      <c r="Z93" s="13">
        <f>('Base original'!Z97/'Base original'!Z85*100-100)*'Base original'!Z85/('Base original'!$AC85)</f>
        <v>4.0307786112618933E-2</v>
      </c>
      <c r="AA93" s="13">
        <f>-('Base original'!AA97/'Base original'!AA85*100-100)*'Base original'!AA85/('Base original'!$AC85)</f>
        <v>-0.36509475939687269</v>
      </c>
      <c r="AB93" s="13">
        <f>-('Base original'!AB97/'Base original'!AB85*100-100)*'Base original'!AB85/('Base original'!$AC85)</f>
        <v>-5.1960016130724882E-3</v>
      </c>
      <c r="AC93" s="13">
        <f>(('Base original'!Y97-'Base original'!AA97)/('Base original'!Y85-'Base original'!AA85)*100-100)*(('Base original'!Y85-'Base original'!AA85)/'Base original'!AC85)</f>
        <v>0.16611576155488231</v>
      </c>
      <c r="AD93" s="13">
        <f>(('Base original'!Z97-'Base original'!AB97)/('Base original'!Z85-'Base original'!AB85)*100-100)*(('Base original'!Z85-'Base original'!AB85)/'Base original'!AC85)</f>
        <v>3.5111784499546474E-2</v>
      </c>
      <c r="AE93" s="9">
        <f>('Base original'!AC97/'Base original'!AC85*100-100)*'Base original'!AC85/('Base original'!$AC85)</f>
        <v>9.7049360329264971</v>
      </c>
      <c r="AF93" s="13">
        <f>('Base original'!AC97/'Base original'!AC85*100-100)*'Base original'!AC85/('Base original'!$AN85)</f>
        <v>5.5951620785285305</v>
      </c>
      <c r="AG93" s="13">
        <f>('Base original'!AD97/'Base original'!AD85*100-100)*'Base original'!AD85/('Base original'!$AN85)</f>
        <v>0.44548033064886916</v>
      </c>
      <c r="AH93" s="13">
        <f>('Base original'!AE97/'Base original'!AE85*100-100)*'Base original'!AE85/('Base original'!$AN85)</f>
        <v>-0.18663356433472017</v>
      </c>
      <c r="AI93" s="13">
        <f>('Base original'!AF97/'Base original'!AF85*100-100)*'Base original'!AF85/('Base original'!$AN85)</f>
        <v>1.1041635872217761</v>
      </c>
      <c r="AJ93" s="13">
        <f>('Base original'!AG97/'Base original'!AG85*100-100)*'Base original'!AG85/('Base original'!$AN85)</f>
        <v>-0.58820038742298708</v>
      </c>
      <c r="AK93" s="13">
        <f>('Base original'!AH97/'Base original'!AH85*100-100)*'Base original'!AH85/('Base original'!$AN85)</f>
        <v>-5.5803986985110042E-2</v>
      </c>
      <c r="AL93" s="13">
        <f>('Base original'!AI97/'Base original'!AI85*100-100)*'Base original'!AI85/('Base original'!$AN85)</f>
        <v>0.48682605453974165</v>
      </c>
      <c r="AM93" s="13">
        <f>('Base original'!AJ97/'Base original'!AJ85*100-100)*'Base original'!AJ85/('Base original'!$AN85)</f>
        <v>-0.1710218357014085</v>
      </c>
      <c r="AN93" s="13">
        <f>('Base original'!AK97/'Base original'!AK85*100-100)*'Base original'!AK85/('Base original'!$AN85)</f>
        <v>1.3331501614845677E-2</v>
      </c>
      <c r="AO93" s="13">
        <f>-('Base original'!AL97/'Base original'!AL85*100-100)*'Base original'!AL85/('Base original'!$AN85)</f>
        <v>0.11737153358374161</v>
      </c>
      <c r="AP93" s="13">
        <f>-('Base original'!AM97/'Base original'!AM85*100-100)*'Base original'!AM85/('Base original'!$AN85)</f>
        <v>1.4534655672910019E-3</v>
      </c>
      <c r="AQ93" s="13">
        <f>(('Base original'!AJ97-'Base original'!AL97)/('Base original'!AJ85-'Base original'!AL85)*100-100)*(('Base original'!AJ85-'Base original'!AL85)/'Base original'!AN85)</f>
        <v>-5.3650302117666596E-2</v>
      </c>
      <c r="AR93" s="13">
        <f>(('Base original'!AK97-'Base original'!AM97)/('Base original'!AK85-'Base original'!AM85)*100-100)*(('Base original'!AK85-'Base original'!AM85)/'Base original'!AN85)</f>
        <v>1.4784967182136651E-2</v>
      </c>
      <c r="AS93" s="9">
        <f>('Base original'!AN97/'Base original'!AN85*100-100)*'Base original'!AN85/('Base original'!$AN85)</f>
        <v>6.7621287772605854</v>
      </c>
    </row>
    <row r="94" spans="1:45" x14ac:dyDescent="0.25">
      <c r="A94" s="20">
        <v>41365</v>
      </c>
      <c r="B94" s="13">
        <f>'Base original'!B98/'Base original'!B86*100-100</f>
        <v>10.771729540869288</v>
      </c>
      <c r="C94" s="13">
        <f>'Base original'!C98/'Base original'!C86*100-100</f>
        <v>10.999970817742692</v>
      </c>
      <c r="D94" s="13">
        <f>'Base original'!D98/'Base original'!D86*100-100</f>
        <v>10.638889810491037</v>
      </c>
      <c r="E94" s="13">
        <f>'Base original'!E98/'Base original'!E86*100-100</f>
        <v>9.6686401332793253</v>
      </c>
      <c r="F94" s="9">
        <f>'Base original'!F98/'Base original'!F86*100-100</f>
        <v>10.679277218685627</v>
      </c>
      <c r="G94" s="9">
        <f>'Base original'!G98</f>
        <v>25.74</v>
      </c>
      <c r="H94" s="13">
        <f>'Base original'!H98</f>
        <v>25.099909679211386</v>
      </c>
      <c r="I94" s="13">
        <f>'Base original'!I98</f>
        <v>16.218474186202549</v>
      </c>
      <c r="J94" s="9">
        <f>'Base original'!J98</f>
        <v>35.47639021779635</v>
      </c>
      <c r="K94" s="9">
        <f>'Base original'!K98</f>
        <v>9.2200000000000006</v>
      </c>
      <c r="L94" s="13">
        <f>'Base original'!L98</f>
        <v>7.1537193513329651</v>
      </c>
      <c r="M94" s="9">
        <f>'Base original'!M98</f>
        <v>11.11862965641018</v>
      </c>
      <c r="N94" s="9">
        <f>'Base original'!N98</f>
        <v>1.52</v>
      </c>
      <c r="O94" s="13">
        <f>'Base original'!O98</f>
        <v>1.2766490627366318</v>
      </c>
      <c r="P94" s="9">
        <f>'Base original'!P98</f>
        <v>1.8876556355107634</v>
      </c>
      <c r="Q94" s="11">
        <f>'Base original'!Q98</f>
        <v>4.53</v>
      </c>
      <c r="R94" s="13">
        <f>('Base original'!S98/'Base original'!S86*100-100)*'Base original'!S86/'Base original'!$V86</f>
        <v>2.8651579520819395</v>
      </c>
      <c r="S94" s="13">
        <f>('Base original'!T98/'Base original'!T86*100-100)*'Base original'!T86/'Base original'!$V86</f>
        <v>4.3175264027059344</v>
      </c>
      <c r="T94" s="13">
        <f>('Base original'!U98/'Base original'!U86*100-100)*'Base original'!U86/'Base original'!$V86</f>
        <v>2.2435150266726915</v>
      </c>
      <c r="U94" s="9">
        <f>('Base original'!V98/'Base original'!V86*100-100)*'Base original'!V86/'Base original'!$V86</f>
        <v>9.4261993814605631</v>
      </c>
      <c r="V94" s="13">
        <f>('Base original'!V98/'Base original'!V86*100-100)*'Base original'!V86/('Base original'!$AC86)</f>
        <v>2.4614492925355993</v>
      </c>
      <c r="W94" s="13">
        <f>('Base original'!W98/'Base original'!W86*100-100)*'Base original'!W86/('Base original'!$AC86)</f>
        <v>6.0521029499112036</v>
      </c>
      <c r="X94" s="13">
        <f>('Base original'!X98/'Base original'!X86*100-100)*'Base original'!X86/('Base original'!$AC86)</f>
        <v>0.25599144678555419</v>
      </c>
      <c r="Y94" s="13">
        <f>('Base original'!Y98/'Base original'!Y86*100-100)*'Base original'!Y86/('Base original'!$AC86)</f>
        <v>1.137018514524369</v>
      </c>
      <c r="Z94" s="13">
        <f>('Base original'!Z98/'Base original'!Z86*100-100)*'Base original'!Z86/('Base original'!$AC86)</f>
        <v>8.310406219802538E-2</v>
      </c>
      <c r="AA94" s="13">
        <f>-('Base original'!AA98/'Base original'!AA86*100-100)*'Base original'!AA86/('Base original'!$AC86)</f>
        <v>-0.7932294614311115</v>
      </c>
      <c r="AB94" s="13">
        <f>-('Base original'!AB98/'Base original'!AB86*100-100)*'Base original'!AB86/('Base original'!$AC86)</f>
        <v>-4.0279626150535094E-3</v>
      </c>
      <c r="AC94" s="13">
        <f>(('Base original'!Y98-'Base original'!AA98)/('Base original'!Y86-'Base original'!AA86)*100-100)*(('Base original'!Y86-'Base original'!AA86)/'Base original'!AC86)</f>
        <v>0.34378905309325719</v>
      </c>
      <c r="AD94" s="13">
        <f>(('Base original'!Z98-'Base original'!AB98)/('Base original'!Z86-'Base original'!AB86)*100-100)*(('Base original'!Z86-'Base original'!AB86)/'Base original'!AC86)</f>
        <v>7.9076099582971904E-2</v>
      </c>
      <c r="AE94" s="9">
        <f>('Base original'!AC98/'Base original'!AC86*100-100)*'Base original'!AC86/('Base original'!$AC86)</f>
        <v>9.1924088419086161</v>
      </c>
      <c r="AF94" s="13">
        <f>('Base original'!AC98/'Base original'!AC86*100-100)*'Base original'!AC86/('Base original'!$AN86)</f>
        <v>5.3313171464024345</v>
      </c>
      <c r="AG94" s="13">
        <f>('Base original'!AD98/'Base original'!AD86*100-100)*'Base original'!AD86/('Base original'!$AN86)</f>
        <v>0.4859437349248496</v>
      </c>
      <c r="AH94" s="13">
        <f>('Base original'!AE98/'Base original'!AE86*100-100)*'Base original'!AE86/('Base original'!$AN86)</f>
        <v>0.32128223667253525</v>
      </c>
      <c r="AI94" s="13">
        <f>('Base original'!AF98/'Base original'!AF86*100-100)*'Base original'!AF86/('Base original'!$AN86)</f>
        <v>1.2637753411978943</v>
      </c>
      <c r="AJ94" s="13">
        <f>('Base original'!AG98/'Base original'!AG86*100-100)*'Base original'!AG86/('Base original'!$AN86)</f>
        <v>-0.62764098888556297</v>
      </c>
      <c r="AK94" s="13">
        <f>('Base original'!AH98/'Base original'!AH86*100-100)*'Base original'!AH86/('Base original'!$AN86)</f>
        <v>-4.3288768472206855E-2</v>
      </c>
      <c r="AL94" s="13">
        <f>('Base original'!AI98/'Base original'!AI86*100-100)*'Base original'!AI86/('Base original'!$AN86)</f>
        <v>0.48905444373876716</v>
      </c>
      <c r="AM94" s="13">
        <f>('Base original'!AJ98/'Base original'!AJ86*100-100)*'Base original'!AJ86/('Base original'!$AN86)</f>
        <v>-0.16979345828193845</v>
      </c>
      <c r="AN94" s="13">
        <f>('Base original'!AK98/'Base original'!AK86*100-100)*'Base original'!AK86/('Base original'!$AN86)</f>
        <v>1.7662358329982503E-2</v>
      </c>
      <c r="AO94" s="13">
        <f>-('Base original'!AL98/'Base original'!AL86*100-100)*'Base original'!AL86/('Base original'!$AN86)</f>
        <v>-0.13200568680753427</v>
      </c>
      <c r="AP94" s="13">
        <f>-('Base original'!AM98/'Base original'!AM86*100-100)*'Base original'!AM86/('Base original'!$AN86)</f>
        <v>-7.9097691720104134E-3</v>
      </c>
      <c r="AQ94" s="13">
        <f>(('Base original'!AJ98-'Base original'!AL98)/('Base original'!AJ86-'Base original'!AL86)*100-100)*(('Base original'!AJ86-'Base original'!AL86)/'Base original'!AN86)</f>
        <v>-0.30179914508947225</v>
      </c>
      <c r="AR94" s="13">
        <f>(('Base original'!AK98-'Base original'!AM98)/('Base original'!AK86-'Base original'!AM86)*100-100)*(('Base original'!AK86-'Base original'!AM86)/'Base original'!AN86)</f>
        <v>9.7525891579720528E-3</v>
      </c>
      <c r="AS94" s="9">
        <f>('Base original'!AN98/'Base original'!AN86*100-100)*'Base original'!AN86/('Base original'!$AN86)</f>
        <v>6.9283965896472068</v>
      </c>
    </row>
    <row r="95" spans="1:45" x14ac:dyDescent="0.25">
      <c r="A95" s="20">
        <v>41395</v>
      </c>
      <c r="B95" s="13">
        <f>'Base original'!B99/'Base original'!B87*100-100</f>
        <v>9.8147731043772239</v>
      </c>
      <c r="C95" s="13">
        <f>'Base original'!C99/'Base original'!C87*100-100</f>
        <v>10.7789133143946</v>
      </c>
      <c r="D95" s="13">
        <f>'Base original'!D99/'Base original'!D87*100-100</f>
        <v>10.285565812562993</v>
      </c>
      <c r="E95" s="13">
        <f>'Base original'!E99/'Base original'!E87*100-100</f>
        <v>6.6982561280424022</v>
      </c>
      <c r="F95" s="9">
        <f>'Base original'!F99/'Base original'!F87*100-100</f>
        <v>9.7660467132638047</v>
      </c>
      <c r="G95" s="9">
        <f>'Base original'!G99</f>
        <v>26.62</v>
      </c>
      <c r="H95" s="13">
        <f>'Base original'!H99</f>
        <v>27.214571884394715</v>
      </c>
      <c r="I95" s="13">
        <f>'Base original'!I99</f>
        <v>16.350231273634741</v>
      </c>
      <c r="J95" s="9">
        <f>'Base original'!J99</f>
        <v>35.79288413008841</v>
      </c>
      <c r="K95" s="9">
        <f>'Base original'!K99</f>
        <v>9.1300000000000008</v>
      </c>
      <c r="L95" s="13">
        <f>'Base original'!L99</f>
        <v>7.0924092152010729</v>
      </c>
      <c r="M95" s="9">
        <f>'Base original'!M99</f>
        <v>10.892780111542804</v>
      </c>
      <c r="N95" s="9">
        <f>'Base original'!N99</f>
        <v>1.44</v>
      </c>
      <c r="O95" s="13">
        <f>'Base original'!O99</f>
        <v>1.1652457123381132</v>
      </c>
      <c r="P95" s="9">
        <f>'Base original'!P99</f>
        <v>1.9833324124911127</v>
      </c>
      <c r="Q95" s="11">
        <f>'Base original'!Q99</f>
        <v>4.51</v>
      </c>
      <c r="R95" s="13">
        <f>('Base original'!S99/'Base original'!S87*100-100)*'Base original'!S87/'Base original'!$V87</f>
        <v>3.1317613663531367</v>
      </c>
      <c r="S95" s="13">
        <f>('Base original'!T99/'Base original'!T87*100-100)*'Base original'!T87/'Base original'!$V87</f>
        <v>4.4123865670061599</v>
      </c>
      <c r="T95" s="13">
        <f>('Base original'!U99/'Base original'!U87*100-100)*'Base original'!U87/'Base original'!$V87</f>
        <v>1.1635420295497849</v>
      </c>
      <c r="U95" s="9">
        <f>('Base original'!V99/'Base original'!V87*100-100)*'Base original'!V87/'Base original'!$V87</f>
        <v>8.7076899629090718</v>
      </c>
      <c r="V95" s="13">
        <f>('Base original'!V99/'Base original'!V87*100-100)*'Base original'!V87/('Base original'!$AC87)</f>
        <v>2.2903043375725547</v>
      </c>
      <c r="W95" s="13">
        <f>('Base original'!W99/'Base original'!W87*100-100)*'Base original'!W87/('Base original'!$AC87)</f>
        <v>6.1005513918878318</v>
      </c>
      <c r="X95" s="13">
        <f>('Base original'!X99/'Base original'!X87*100-100)*'Base original'!X87/('Base original'!$AC87)</f>
        <v>0.2391662205062397</v>
      </c>
      <c r="Y95" s="13">
        <f>('Base original'!Y99/'Base original'!Y87*100-100)*'Base original'!Y87/('Base original'!$AC87)</f>
        <v>4.0827207511908243</v>
      </c>
      <c r="Z95" s="13">
        <f>('Base original'!Z99/'Base original'!Z87*100-100)*'Base original'!Z87/('Base original'!$AC87)</f>
        <v>6.1716615594888412E-2</v>
      </c>
      <c r="AA95" s="13">
        <f>-('Base original'!AA99/'Base original'!AA87*100-100)*'Base original'!AA87/('Base original'!$AC87)</f>
        <v>-3.1178688144685367</v>
      </c>
      <c r="AB95" s="13">
        <f>-('Base original'!AB99/'Base original'!AB87*100-100)*'Base original'!AB87/('Base original'!$AC87)</f>
        <v>-6.8640694449381024E-3</v>
      </c>
      <c r="AC95" s="13">
        <f>(('Base original'!Y99-'Base original'!AA99)/('Base original'!Y87-'Base original'!AA87)*100-100)*(('Base original'!Y87-'Base original'!AA87)/'Base original'!AC87)</f>
        <v>0.96485193672228842</v>
      </c>
      <c r="AD95" s="13">
        <f>(('Base original'!Z99-'Base original'!AB99)/('Base original'!Z87-'Base original'!AB87)*100-100)*(('Base original'!Z87-'Base original'!AB87)/'Base original'!AC87)</f>
        <v>5.4852546149950353E-2</v>
      </c>
      <c r="AE95" s="9">
        <f>('Base original'!AC99/'Base original'!AC87*100-100)*'Base original'!AC87/('Base original'!$AC87)</f>
        <v>9.649726432838861</v>
      </c>
      <c r="AF95" s="13">
        <f>('Base original'!AC99/'Base original'!AC87*100-100)*'Base original'!AC87/('Base original'!$AN87)</f>
        <v>5.6342996421178979</v>
      </c>
      <c r="AG95" s="13">
        <f>('Base original'!AD99/'Base original'!AD87*100-100)*'Base original'!AD87/('Base original'!$AN87)</f>
        <v>0.6615272315713312</v>
      </c>
      <c r="AH95" s="13">
        <f>('Base original'!AE99/'Base original'!AE87*100-100)*'Base original'!AE87/('Base original'!$AN87)</f>
        <v>0.62119084490121379</v>
      </c>
      <c r="AI95" s="13">
        <f>('Base original'!AF99/'Base original'!AF87*100-100)*'Base original'!AF87/('Base original'!$AN87)</f>
        <v>1.5808293634819333</v>
      </c>
      <c r="AJ95" s="13">
        <f>('Base original'!AG99/'Base original'!AG87*100-100)*'Base original'!AG87/('Base original'!$AN87)</f>
        <v>-0.5180879328561504</v>
      </c>
      <c r="AK95" s="13">
        <f>('Base original'!AH99/'Base original'!AH87*100-100)*'Base original'!AH87/('Base original'!$AN87)</f>
        <v>-3.7618954754458415E-2</v>
      </c>
      <c r="AL95" s="13">
        <f>('Base original'!AI99/'Base original'!AI87*100-100)*'Base original'!AI87/('Base original'!$AN87)</f>
        <v>0.48153767762303951</v>
      </c>
      <c r="AM95" s="13">
        <f>('Base original'!AJ99/'Base original'!AJ87*100-100)*'Base original'!AJ87/('Base original'!$AN87)</f>
        <v>-2.3293756091978254E-2</v>
      </c>
      <c r="AN95" s="13">
        <f>('Base original'!AK99/'Base original'!AK87*100-100)*'Base original'!AK87/('Base original'!$AN87)</f>
        <v>3.0695024011903698E-2</v>
      </c>
      <c r="AO95" s="13">
        <f>-('Base original'!AL99/'Base original'!AL87*100-100)*'Base original'!AL87/('Base original'!$AN87)</f>
        <v>-0.37005472008526236</v>
      </c>
      <c r="AP95" s="13">
        <f>-('Base original'!AM99/'Base original'!AM87*100-100)*'Base original'!AM87/('Base original'!$AN87)</f>
        <v>-1.2390657567404042E-2</v>
      </c>
      <c r="AQ95" s="13">
        <f>(('Base original'!AJ99-'Base original'!AL99)/('Base original'!AJ87-'Base original'!AL87)*100-100)*(('Base original'!AJ87-'Base original'!AL87)/'Base original'!AN87)</f>
        <v>-0.39334847617724039</v>
      </c>
      <c r="AR95" s="13">
        <f>(('Base original'!AK99-'Base original'!AM99)/('Base original'!AK87-'Base original'!AM87)*100-100)*(('Base original'!AK87-'Base original'!AM87)/'Base original'!AN87)</f>
        <v>1.8304366444499686E-2</v>
      </c>
      <c r="AS95" s="9">
        <f>('Base original'!AN99/'Base original'!AN87*100-100)*'Base original'!AN87/('Base original'!$AN87)</f>
        <v>8.0486337623520967</v>
      </c>
    </row>
    <row r="96" spans="1:45" x14ac:dyDescent="0.25">
      <c r="A96" s="20">
        <v>41426</v>
      </c>
      <c r="B96" s="13">
        <f>'Base original'!B100/'Base original'!B88*100-100</f>
        <v>9.40134325108788</v>
      </c>
      <c r="C96" s="13">
        <f>'Base original'!C100/'Base original'!C88*100-100</f>
        <v>10.647731451508307</v>
      </c>
      <c r="D96" s="13">
        <f>'Base original'!D100/'Base original'!D88*100-100</f>
        <v>10.078986304374553</v>
      </c>
      <c r="E96" s="13">
        <f>'Base original'!E100/'Base original'!E88*100-100</f>
        <v>11.627699676451769</v>
      </c>
      <c r="F96" s="9">
        <f>'Base original'!F100/'Base original'!F88*100-100</f>
        <v>9.8922242248196284</v>
      </c>
      <c r="G96" s="9">
        <f>'Base original'!G100</f>
        <v>26.36</v>
      </c>
      <c r="H96" s="13">
        <f>'Base original'!H100</f>
        <v>28.022812697517871</v>
      </c>
      <c r="I96" s="13">
        <f>'Base original'!I100</f>
        <v>15.956952948129221</v>
      </c>
      <c r="J96" s="9">
        <f>'Base original'!J100</f>
        <v>36.183460757486131</v>
      </c>
      <c r="K96" s="9">
        <f>'Base original'!K100</f>
        <v>9.0359999999999996</v>
      </c>
      <c r="L96" s="13">
        <f>'Base original'!L100</f>
        <v>7.004507965268493</v>
      </c>
      <c r="M96" s="9">
        <f>'Base original'!M100</f>
        <v>11.069089415975037</v>
      </c>
      <c r="N96" s="9">
        <f>'Base original'!N100</f>
        <v>1.43</v>
      </c>
      <c r="O96" s="13">
        <f>'Base original'!O100</f>
        <v>1.1594420622293382</v>
      </c>
      <c r="P96" s="9">
        <f>'Base original'!P100</f>
        <v>1.8839872119990264</v>
      </c>
      <c r="Q96" s="11">
        <f>'Base original'!Q100</f>
        <v>4.45</v>
      </c>
      <c r="R96" s="13">
        <f>('Base original'!S100/'Base original'!S88*100-100)*'Base original'!S88/'Base original'!$V88</f>
        <v>2.9669411335491698</v>
      </c>
      <c r="S96" s="13">
        <f>('Base original'!T100/'Base original'!T88*100-100)*'Base original'!T88/'Base original'!$V88</f>
        <v>5.5070927396242597</v>
      </c>
      <c r="T96" s="13">
        <f>('Base original'!U100/'Base original'!U88*100-100)*'Base original'!U88/'Base original'!$V88</f>
        <v>4.2418621933028469</v>
      </c>
      <c r="U96" s="9">
        <f>('Base original'!V100/'Base original'!V88*100-100)*'Base original'!V88/'Base original'!$V88</f>
        <v>12.715896066476276</v>
      </c>
      <c r="V96" s="13">
        <f>('Base original'!V100/'Base original'!V88*100-100)*'Base original'!V88/('Base original'!$AC88)</f>
        <v>3.2805538692596428</v>
      </c>
      <c r="W96" s="13">
        <f>('Base original'!W100/'Base original'!W88*100-100)*'Base original'!W88/('Base original'!$AC88)</f>
        <v>6.4979614269867012</v>
      </c>
      <c r="X96" s="13">
        <f>('Base original'!X100/'Base original'!X88*100-100)*'Base original'!X88/('Base original'!$AC88)</f>
        <v>0.1436935199164997</v>
      </c>
      <c r="Y96" s="13">
        <f>('Base original'!Y100/'Base original'!Y88*100-100)*'Base original'!Y88/('Base original'!$AC88)</f>
        <v>2.8123561669738608</v>
      </c>
      <c r="Z96" s="13">
        <f>('Base original'!Z100/'Base original'!Z88*100-100)*'Base original'!Z88/('Base original'!$AC88)</f>
        <v>4.4325782029254451E-3</v>
      </c>
      <c r="AA96" s="13">
        <f>-('Base original'!AA100/'Base original'!AA88*100-100)*'Base original'!AA88/('Base original'!$AC88)</f>
        <v>-2.0549908179295215</v>
      </c>
      <c r="AB96" s="13">
        <f>-('Base original'!AB100/'Base original'!AB88*100-100)*'Base original'!AB88/('Base original'!$AC88)</f>
        <v>-1.3283954495683051E-2</v>
      </c>
      <c r="AC96" s="13">
        <f>(('Base original'!Y100-'Base original'!AA100)/('Base original'!Y88-'Base original'!AA88)*100-100)*(('Base original'!Y88-'Base original'!AA88)/'Base original'!AC88)</f>
        <v>0.75736534904434105</v>
      </c>
      <c r="AD96" s="13">
        <f>(('Base original'!Z100-'Base original'!AB100)/('Base original'!Z88-'Base original'!AB88)*100-100)*(('Base original'!Z88-'Base original'!AB88)/'Base original'!AC88)</f>
        <v>-8.8513762927575866E-3</v>
      </c>
      <c r="AE96" s="9">
        <f>('Base original'!AC100/'Base original'!AC88*100-100)*'Base original'!AC88/('Base original'!$AC88)</f>
        <v>10.67072278891446</v>
      </c>
      <c r="AF96" s="13">
        <f>('Base original'!AC100/'Base original'!AC88*100-100)*'Base original'!AC88/('Base original'!$AN88)</f>
        <v>6.2650762667488751</v>
      </c>
      <c r="AG96" s="13">
        <f>('Base original'!AD100/'Base original'!AD88*100-100)*'Base original'!AD88/('Base original'!$AN88)</f>
        <v>0.97482014153526286</v>
      </c>
      <c r="AH96" s="13">
        <f>('Base original'!AE100/'Base original'!AE88*100-100)*'Base original'!AE88/('Base original'!$AN88)</f>
        <v>0.45600842811964076</v>
      </c>
      <c r="AI96" s="13">
        <f>('Base original'!AF100/'Base original'!AF88*100-100)*'Base original'!AF88/('Base original'!$AN88)</f>
        <v>1.8376387897502025</v>
      </c>
      <c r="AJ96" s="13">
        <f>('Base original'!AG100/'Base original'!AG88*100-100)*'Base original'!AG88/('Base original'!$AN88)</f>
        <v>-0.53647431554470493</v>
      </c>
      <c r="AK96" s="13">
        <f>('Base original'!AH100/'Base original'!AH88*100-100)*'Base original'!AH88/('Base original'!$AN88)</f>
        <v>-3.7641531125052786E-2</v>
      </c>
      <c r="AL96" s="13">
        <f>('Base original'!AI100/'Base original'!AI88*100-100)*'Base original'!AI88/('Base original'!$AN88)</f>
        <v>0.50344082260768996</v>
      </c>
      <c r="AM96" s="13">
        <f>('Base original'!AJ100/'Base original'!AJ88*100-100)*'Base original'!AJ88/('Base original'!$AN88)</f>
        <v>0.11235123616712676</v>
      </c>
      <c r="AN96" s="13">
        <f>('Base original'!AK100/'Base original'!AK88*100-100)*'Base original'!AK88/('Base original'!$AN88)</f>
        <v>3.4885716868060822E-2</v>
      </c>
      <c r="AO96" s="13">
        <f>-('Base original'!AL100/'Base original'!AL88*100-100)*'Base original'!AL88/('Base original'!$AN88)</f>
        <v>-0.17470054230070736</v>
      </c>
      <c r="AP96" s="13">
        <f>-('Base original'!AM100/'Base original'!AM88*100-100)*'Base original'!AM88/('Base original'!$AN88)</f>
        <v>-1.1770066582125961E-2</v>
      </c>
      <c r="AQ96" s="13">
        <f>(('Base original'!AJ100-'Base original'!AL100)/('Base original'!AJ88-'Base original'!AL88)*100-100)*(('Base original'!AJ88-'Base original'!AL88)/'Base original'!AN88)</f>
        <v>-6.2349306133581493E-2</v>
      </c>
      <c r="AR96" s="13">
        <f>(('Base original'!AK100-'Base original'!AM100)/('Base original'!AK88-'Base original'!AM88)*100-100)*(('Base original'!AK88-'Base original'!AM88)/'Base original'!AN88)</f>
        <v>2.3115650285934784E-2</v>
      </c>
      <c r="AS96" s="9">
        <f>('Base original'!AN100/'Base original'!AN88*100-100)*'Base original'!AN88/('Base original'!$AN88)</f>
        <v>9.423634946244249</v>
      </c>
    </row>
    <row r="97" spans="1:45" x14ac:dyDescent="0.25">
      <c r="A97" s="20">
        <v>41456</v>
      </c>
      <c r="B97" s="13">
        <f>'Base original'!B101/'Base original'!B89*100-100</f>
        <v>9.8928127275763558</v>
      </c>
      <c r="C97" s="13">
        <f>'Base original'!C101/'Base original'!C89*100-100</f>
        <v>10.485660187884463</v>
      </c>
      <c r="D97" s="13">
        <f>'Base original'!D101/'Base original'!D89*100-100</f>
        <v>10.80702455788385</v>
      </c>
      <c r="E97" s="13">
        <f>'Base original'!E101/'Base original'!E89*100-100</f>
        <v>17.663241534745879</v>
      </c>
      <c r="F97" s="9">
        <f>'Base original'!F101/'Base original'!F89*100-100</f>
        <v>10.813367315449767</v>
      </c>
      <c r="G97" s="9">
        <f>'Base original'!G101</f>
        <v>26.99</v>
      </c>
      <c r="H97" s="13">
        <f>'Base original'!H101</f>
        <v>28.251789521882767</v>
      </c>
      <c r="I97" s="13">
        <f>'Base original'!I101</f>
        <v>16.277407031945078</v>
      </c>
      <c r="J97" s="9">
        <f>'Base original'!J101</f>
        <v>36.195445698235588</v>
      </c>
      <c r="K97" s="9">
        <f>'Base original'!K101</f>
        <v>9.2200000000000006</v>
      </c>
      <c r="L97" s="13">
        <f>'Base original'!L101</f>
        <v>7.2360119466197137</v>
      </c>
      <c r="M97" s="9">
        <f>'Base original'!M101</f>
        <v>11.11571503580709</v>
      </c>
      <c r="N97" s="9">
        <f>'Base original'!N101</f>
        <v>1.48</v>
      </c>
      <c r="O97" s="13">
        <f>'Base original'!O101</f>
        <v>1.282517036762912</v>
      </c>
      <c r="P97" s="9">
        <f>'Base original'!P101</f>
        <v>1.7922752793318626</v>
      </c>
      <c r="Q97" s="11">
        <f>'Base original'!Q101</f>
        <v>4.46</v>
      </c>
      <c r="R97" s="13">
        <f>('Base original'!S101/'Base original'!S89*100-100)*'Base original'!S89/'Base original'!$V89</f>
        <v>2.8628964584054168</v>
      </c>
      <c r="S97" s="13">
        <f>('Base original'!T101/'Base original'!T89*100-100)*'Base original'!T89/'Base original'!$V89</f>
        <v>5.7899538588660038</v>
      </c>
      <c r="T97" s="13">
        <f>('Base original'!U101/'Base original'!U89*100-100)*'Base original'!U89/'Base original'!$V89</f>
        <v>5.0273538701420222</v>
      </c>
      <c r="U97" s="9">
        <f>('Base original'!V101/'Base original'!V89*100-100)*'Base original'!V89/'Base original'!$V89</f>
        <v>13.680204187413452</v>
      </c>
      <c r="V97" s="13">
        <f>('Base original'!V101/'Base original'!V89*100-100)*'Base original'!V89/('Base original'!$AC89)</f>
        <v>3.4595499990794156</v>
      </c>
      <c r="W97" s="13">
        <f>('Base original'!W101/'Base original'!W89*100-100)*'Base original'!W89/('Base original'!$AC89)</f>
        <v>5.4704328168386605</v>
      </c>
      <c r="X97" s="13">
        <f>('Base original'!X101/'Base original'!X89*100-100)*'Base original'!X89/('Base original'!$AC89)</f>
        <v>0.2139359600738773</v>
      </c>
      <c r="Y97" s="13">
        <f>('Base original'!Y101/'Base original'!Y89*100-100)*'Base original'!Y89/('Base original'!$AC89)</f>
        <v>0.8594180289841532</v>
      </c>
      <c r="Z97" s="13">
        <f>('Base original'!Z101/'Base original'!Z89*100-100)*'Base original'!Z89/('Base original'!$AC89)</f>
        <v>7.4001799681669093E-3</v>
      </c>
      <c r="AA97" s="13">
        <f>-('Base original'!AA101/'Base original'!AA89*100-100)*'Base original'!AA89/('Base original'!$AC89)</f>
        <v>-0.29105722942297185</v>
      </c>
      <c r="AB97" s="13">
        <f>-('Base original'!AB101/'Base original'!AB89*100-100)*'Base original'!AB89/('Base original'!$AC89)</f>
        <v>-1.3938628129405439E-2</v>
      </c>
      <c r="AC97" s="13">
        <f>(('Base original'!Y101-'Base original'!AA101)/('Base original'!Y89-'Base original'!AA89)*100-100)*(('Base original'!Y89-'Base original'!AA89)/'Base original'!AC89)</f>
        <v>0.5683607995611839</v>
      </c>
      <c r="AD97" s="13">
        <f>(('Base original'!Z101-'Base original'!AB101)/('Base original'!Z89-'Base original'!AB89)*100-100)*(('Base original'!Z89-'Base original'!AB89)/'Base original'!AC89)</f>
        <v>-6.5384481612386271E-3</v>
      </c>
      <c r="AE97" s="9">
        <f>('Base original'!AC101/'Base original'!AC89*100-100)*'Base original'!AC89/('Base original'!$AC89)</f>
        <v>9.7057411273918888</v>
      </c>
      <c r="AF97" s="13">
        <f>('Base original'!AC101/'Base original'!AC89*100-100)*'Base original'!AC89/('Base original'!$AN89)</f>
        <v>5.7579947339816018</v>
      </c>
      <c r="AG97" s="13">
        <f>('Base original'!AD101/'Base original'!AD89*100-100)*'Base original'!AD89/('Base original'!$AN89)</f>
        <v>1.4579909041780894</v>
      </c>
      <c r="AH97" s="13">
        <f>('Base original'!AE101/'Base original'!AE89*100-100)*'Base original'!AE89/('Base original'!$AN89)</f>
        <v>0.66278259843389786</v>
      </c>
      <c r="AI97" s="13">
        <f>('Base original'!AF101/'Base original'!AF89*100-100)*'Base original'!AF89/('Base original'!$AN89)</f>
        <v>2.0085991949507052</v>
      </c>
      <c r="AJ97" s="13">
        <f>('Base original'!AG101/'Base original'!AG89*100-100)*'Base original'!AG89/('Base original'!$AN89)</f>
        <v>-0.58146859873637669</v>
      </c>
      <c r="AK97" s="13">
        <f>('Base original'!AH101/'Base original'!AH89*100-100)*'Base original'!AH89/('Base original'!$AN89)</f>
        <v>-3.1942789285557938E-2</v>
      </c>
      <c r="AL97" s="13">
        <f>('Base original'!AI101/'Base original'!AI89*100-100)*'Base original'!AI89/('Base original'!$AN89)</f>
        <v>0.44460770820490103</v>
      </c>
      <c r="AM97" s="13">
        <f>('Base original'!AJ101/'Base original'!AJ89*100-100)*'Base original'!AJ89/('Base original'!$AN89)</f>
        <v>0.31124374361917539</v>
      </c>
      <c r="AN97" s="13">
        <f>('Base original'!AK101/'Base original'!AK89*100-100)*'Base original'!AK89/('Base original'!$AN89)</f>
        <v>3.4128710933446077E-2</v>
      </c>
      <c r="AO97" s="13">
        <f>-('Base original'!AL101/'Base original'!AL89*100-100)*'Base original'!AL89/('Base original'!$AN89)</f>
        <v>-0.18763110769522784</v>
      </c>
      <c r="AP97" s="13">
        <f>-('Base original'!AM101/'Base original'!AM89*100-100)*'Base original'!AM89/('Base original'!$AN89)</f>
        <v>-1.0923563348361949E-2</v>
      </c>
      <c r="AQ97" s="13">
        <f>(('Base original'!AJ101-'Base original'!AL101)/('Base original'!AJ89-'Base original'!AL89)*100-100)*(('Base original'!AJ89-'Base original'!AL89)/'Base original'!AN89)</f>
        <v>0.12361263592394829</v>
      </c>
      <c r="AR97" s="13">
        <f>(('Base original'!AK101-'Base original'!AM101)/('Base original'!AK89-'Base original'!AM89)*100-100)*(('Base original'!AK89-'Base original'!AM89)/'Base original'!AN89)</f>
        <v>2.3205147585084202E-2</v>
      </c>
      <c r="AS97" s="9">
        <f>('Base original'!AN101/'Base original'!AN89*100-100)*'Base original'!AN89/('Base original'!$AN89)</f>
        <v>9.8653815352363097</v>
      </c>
    </row>
    <row r="98" spans="1:45" x14ac:dyDescent="0.25">
      <c r="A98" s="20">
        <v>41487</v>
      </c>
      <c r="B98" s="13">
        <f>'Base original'!B102/'Base original'!B90*100-100</f>
        <v>11.054962735275069</v>
      </c>
      <c r="C98" s="13">
        <f>'Base original'!C102/'Base original'!C90*100-100</f>
        <v>10.263818164196707</v>
      </c>
      <c r="D98" s="13">
        <f>'Base original'!D102/'Base original'!D90*100-100</f>
        <v>11.129304272929048</v>
      </c>
      <c r="E98" s="13">
        <f>'Base original'!E102/'Base original'!E90*100-100</f>
        <v>12.924569093994293</v>
      </c>
      <c r="F98" s="9">
        <f>'Base original'!F102/'Base original'!F90*100-100</f>
        <v>11.135056436796376</v>
      </c>
      <c r="G98" s="9">
        <f>'Base original'!G102</f>
        <v>27.410764499772498</v>
      </c>
      <c r="H98" s="13">
        <f>'Base original'!H102</f>
        <v>31.846919797108157</v>
      </c>
      <c r="I98" s="13">
        <f>'Base original'!I102</f>
        <v>15.591562672046479</v>
      </c>
      <c r="J98" s="9">
        <f>'Base original'!J102</f>
        <v>35.902965937685209</v>
      </c>
      <c r="K98" s="9">
        <f>'Base original'!K102</f>
        <v>8.8965493557184914</v>
      </c>
      <c r="L98" s="13">
        <f>'Base original'!L102</f>
        <v>7.125036704190963</v>
      </c>
      <c r="M98" s="9">
        <f>'Base original'!M102</f>
        <v>10.6665350824013</v>
      </c>
      <c r="N98" s="9">
        <f>'Base original'!N102</f>
        <v>1.6821505055583721</v>
      </c>
      <c r="O98" s="13">
        <f>'Base original'!O102</f>
        <v>1.5204008062693743</v>
      </c>
      <c r="P98" s="9">
        <f>'Base original'!P102</f>
        <v>1.8796683960316261</v>
      </c>
      <c r="Q98" s="11">
        <f>'Base original'!Q102</f>
        <v>4.49</v>
      </c>
      <c r="R98" s="13">
        <f>('Base original'!S102/'Base original'!S90*100-100)*'Base original'!S90/'Base original'!$V90</f>
        <v>2.7381737871115992</v>
      </c>
      <c r="S98" s="13">
        <f>('Base original'!T102/'Base original'!T90*100-100)*'Base original'!T90/'Base original'!$V90</f>
        <v>7.0786175512168468</v>
      </c>
      <c r="T98" s="13">
        <f>('Base original'!U102/'Base original'!U90*100-100)*'Base original'!U90/'Base original'!$V90</f>
        <v>4.9899287459477737</v>
      </c>
      <c r="U98" s="9">
        <f>('Base original'!V102/'Base original'!V90*100-100)*'Base original'!V90/'Base original'!$V90</f>
        <v>14.806720084276193</v>
      </c>
      <c r="V98" s="13">
        <f>('Base original'!V102/'Base original'!V90*100-100)*'Base original'!V90/('Base original'!$AC90)</f>
        <v>3.7121679037336945</v>
      </c>
      <c r="W98" s="13">
        <f>('Base original'!W102/'Base original'!W90*100-100)*'Base original'!W90/('Base original'!$AC90)</f>
        <v>7.6770881586914328</v>
      </c>
      <c r="X98" s="13">
        <f>('Base original'!X102/'Base original'!X90*100-100)*'Base original'!X90/('Base original'!$AC90)</f>
        <v>0.16958606730660622</v>
      </c>
      <c r="Y98" s="13">
        <f>('Base original'!Y102/'Base original'!Y90*100-100)*'Base original'!Y90/('Base original'!$AC90)</f>
        <v>1.9969627966875192</v>
      </c>
      <c r="Z98" s="13">
        <f>('Base original'!Z102/'Base original'!Z90*100-100)*'Base original'!Z90/('Base original'!$AC90)</f>
        <v>-1.0003770353171614E-2</v>
      </c>
      <c r="AA98" s="13">
        <f>-('Base original'!AA102/'Base original'!AA90*100-100)*'Base original'!AA90/('Base original'!$AC90)</f>
        <v>-0.92935029931357882</v>
      </c>
      <c r="AB98" s="13">
        <f>-('Base original'!AB102/'Base original'!AB90*100-100)*'Base original'!AB90/('Base original'!$AC90)</f>
        <v>-1.1766431923585542E-2</v>
      </c>
      <c r="AC98" s="13">
        <f>(('Base original'!Y102-'Base original'!AA102)/('Base original'!Y90-'Base original'!AA90)*100-100)*(('Base original'!Y90-'Base original'!AA90)/'Base original'!AC90)</f>
        <v>1.0676124973739389</v>
      </c>
      <c r="AD98" s="13">
        <f>(('Base original'!Z102-'Base original'!AB102)/('Base original'!Z90-'Base original'!AB90)*100-100)*(('Base original'!Z90-'Base original'!AB90)/'Base original'!AC90)</f>
        <v>-2.1770202276757123E-2</v>
      </c>
      <c r="AE98" s="9">
        <f>('Base original'!AC102/'Base original'!AC90*100-100)*'Base original'!AC90/('Base original'!$AC90)</f>
        <v>12.604684424828932</v>
      </c>
      <c r="AF98" s="13">
        <f>('Base original'!AC102/'Base original'!AC90*100-100)*'Base original'!AC90/('Base original'!$AN90)</f>
        <v>7.4087462608828814</v>
      </c>
      <c r="AG98" s="13">
        <f>('Base original'!AD102/'Base original'!AD90*100-100)*'Base original'!AD90/('Base original'!$AN90)</f>
        <v>1.9146007041782751</v>
      </c>
      <c r="AH98" s="13">
        <f>('Base original'!AE102/'Base original'!AE90*100-100)*'Base original'!AE90/('Base original'!$AN90)</f>
        <v>0.67107072185058392</v>
      </c>
      <c r="AI98" s="13">
        <f>('Base original'!AF102/'Base original'!AF90*100-100)*'Base original'!AF90/('Base original'!$AN90)</f>
        <v>2.2725653495664679</v>
      </c>
      <c r="AJ98" s="13">
        <f>('Base original'!AG102/'Base original'!AG90*100-100)*'Base original'!AG90/('Base original'!$AN90)</f>
        <v>-0.58567381831850474</v>
      </c>
      <c r="AK98" s="13">
        <f>('Base original'!AH102/'Base original'!AH90*100-100)*'Base original'!AH90/('Base original'!$AN90)</f>
        <v>-2.3649048201806983E-2</v>
      </c>
      <c r="AL98" s="13">
        <f>('Base original'!AI102/'Base original'!AI90*100-100)*'Base original'!AI90/('Base original'!$AN90)</f>
        <v>0.94748127703948737</v>
      </c>
      <c r="AM98" s="13">
        <f>('Base original'!AJ102/'Base original'!AJ90*100-100)*'Base original'!AJ90/('Base original'!$AN90)</f>
        <v>0.46173419075568589</v>
      </c>
      <c r="AN98" s="13">
        <f>('Base original'!AK102/'Base original'!AK90*100-100)*'Base original'!AK90/('Base original'!$AN90)</f>
        <v>3.6082577663965852E-2</v>
      </c>
      <c r="AO98" s="13">
        <f>-('Base original'!AL102/'Base original'!AL90*100-100)*'Base original'!AL90/('Base original'!$AN90)</f>
        <v>-0.35083632475938498</v>
      </c>
      <c r="AP98" s="13">
        <f>-('Base original'!AM102/'Base original'!AM90*100-100)*'Base original'!AM90/('Base original'!$AN90)</f>
        <v>-1.3902005091807199E-2</v>
      </c>
      <c r="AQ98" s="13">
        <f>(('Base original'!AJ102-'Base original'!AL102)/('Base original'!AJ90-'Base original'!AL90)*100-100)*(('Base original'!AJ90-'Base original'!AL90)/'Base original'!AN90)</f>
        <v>0.11089786599630148</v>
      </c>
      <c r="AR98" s="13">
        <f>(('Base original'!AK102-'Base original'!AM102)/('Base original'!AK90-'Base original'!AM90)*100-100)*(('Base original'!AK90-'Base original'!AM90)/'Base original'!AN90)</f>
        <v>2.2180572572158747E-2</v>
      </c>
      <c r="AS98" s="9">
        <f>('Base original'!AN102/'Base original'!AN90*100-100)*'Base original'!AN90/('Base original'!$AN90)</f>
        <v>12.738219885565854</v>
      </c>
    </row>
    <row r="99" spans="1:45" x14ac:dyDescent="0.25">
      <c r="A99" s="20">
        <v>41518</v>
      </c>
      <c r="B99" s="13">
        <f>'Base original'!B103/'Base original'!B91*100-100</f>
        <v>10.620346190305725</v>
      </c>
      <c r="C99" s="13">
        <f>'Base original'!C103/'Base original'!C91*100-100</f>
        <v>10.103639121283152</v>
      </c>
      <c r="D99" s="13">
        <f>'Base original'!D103/'Base original'!D91*100-100</f>
        <v>11.390851946324474</v>
      </c>
      <c r="E99" s="13">
        <f>'Base original'!E103/'Base original'!E91*100-100</f>
        <v>9.5923379884182367</v>
      </c>
      <c r="F99" s="9">
        <f>'Base original'!F103/'Base original'!F91*100-100</f>
        <v>10.655079012796762</v>
      </c>
      <c r="G99" s="9">
        <f>'Base original'!G103</f>
        <v>27.456714660823657</v>
      </c>
      <c r="H99" s="13">
        <f>'Base original'!H103</f>
        <v>31.165323148352044</v>
      </c>
      <c r="I99" s="13">
        <f>'Base original'!I103</f>
        <v>14.20804883190101</v>
      </c>
      <c r="J99" s="9">
        <f>'Base original'!J103</f>
        <v>35.704905589331588</v>
      </c>
      <c r="K99" s="9">
        <f>'Base original'!K103</f>
        <v>9.2435012481818664</v>
      </c>
      <c r="L99" s="13">
        <f>'Base original'!L103</f>
        <v>6.8945340367623675</v>
      </c>
      <c r="M99" s="9">
        <f>'Base original'!M103</f>
        <v>11.022305956128957</v>
      </c>
      <c r="N99" s="9">
        <f>'Base original'!N103</f>
        <v>1.4553408483150525</v>
      </c>
      <c r="O99" s="13">
        <f>'Base original'!O103</f>
        <v>1.3135641342240492</v>
      </c>
      <c r="P99" s="9">
        <f>'Base original'!P103</f>
        <v>1.7691063868823258</v>
      </c>
      <c r="Q99" s="11">
        <f>'Base original'!Q103</f>
        <v>4.37</v>
      </c>
      <c r="R99" s="13">
        <f>('Base original'!S103/'Base original'!S91*100-100)*'Base original'!S91/'Base original'!$V91</f>
        <v>3.0314610843228165</v>
      </c>
      <c r="S99" s="13">
        <f>('Base original'!T103/'Base original'!T91*100-100)*'Base original'!T91/'Base original'!$V91</f>
        <v>5.9122943791738596</v>
      </c>
      <c r="T99" s="13">
        <f>('Base original'!U103/'Base original'!U91*100-100)*'Base original'!U91/'Base original'!$V91</f>
        <v>4.2819685153559446</v>
      </c>
      <c r="U99" s="9">
        <f>('Base original'!V103/'Base original'!V91*100-100)*'Base original'!V91/'Base original'!$V91</f>
        <v>13.225723978852628</v>
      </c>
      <c r="V99" s="13">
        <f>('Base original'!V103/'Base original'!V91*100-100)*'Base original'!V91/('Base original'!$AC91)</f>
        <v>3.4614937075977235</v>
      </c>
      <c r="W99" s="13">
        <f>('Base original'!W103/'Base original'!W91*100-100)*'Base original'!W91/('Base original'!$AC91)</f>
        <v>8.2561632815694903</v>
      </c>
      <c r="X99" s="13">
        <f>('Base original'!X103/'Base original'!X91*100-100)*'Base original'!X91/('Base original'!$AC91)</f>
        <v>0.25719387241555941</v>
      </c>
      <c r="Y99" s="13">
        <f>('Base original'!Y103/'Base original'!Y91*100-100)*'Base original'!Y91/('Base original'!$AC91)</f>
        <v>2.1054717360398914</v>
      </c>
      <c r="Z99" s="13">
        <f>('Base original'!Z103/'Base original'!Z91*100-100)*'Base original'!Z91/('Base original'!$AC91)</f>
        <v>-2.3866326104793376E-2</v>
      </c>
      <c r="AA99" s="13">
        <f>-('Base original'!AA103/'Base original'!AA91*100-100)*'Base original'!AA91/('Base original'!$AC91)</f>
        <v>-1.1397246138216115</v>
      </c>
      <c r="AB99" s="13">
        <f>-('Base original'!AB103/'Base original'!AB91*100-100)*'Base original'!AB91/('Base original'!$AC91)</f>
        <v>-1.7220942703456258E-2</v>
      </c>
      <c r="AC99" s="13">
        <f>(('Base original'!Y103-'Base original'!AA103)/('Base original'!Y91-'Base original'!AA91)*100-100)*(('Base original'!Y91-'Base original'!AA91)/'Base original'!AC91)</f>
        <v>0.96574712221828263</v>
      </c>
      <c r="AD99" s="13">
        <f>(('Base original'!Z103-'Base original'!AB103)/('Base original'!Z91-'Base original'!AB91)*100-100)*(('Base original'!Z91-'Base original'!AB91)/'Base original'!AC91)</f>
        <v>-4.1087268808249734E-2</v>
      </c>
      <c r="AE99" s="9">
        <f>('Base original'!AC103/'Base original'!AC91*100-100)*'Base original'!AC91/('Base original'!$AC91)</f>
        <v>12.899510714992829</v>
      </c>
      <c r="AF99" s="13">
        <f>('Base original'!AC103/'Base original'!AC91*100-100)*'Base original'!AC91/('Base original'!$AN91)</f>
        <v>7.5936134405109623</v>
      </c>
      <c r="AG99" s="13">
        <f>('Base original'!AD103/'Base original'!AD91*100-100)*'Base original'!AD91/('Base original'!$AN91)</f>
        <v>1.9894593653693238</v>
      </c>
      <c r="AH99" s="13">
        <f>('Base original'!AE103/'Base original'!AE91*100-100)*'Base original'!AE91/('Base original'!$AN91)</f>
        <v>0.83412449445877157</v>
      </c>
      <c r="AI99" s="13">
        <f>('Base original'!AF103/'Base original'!AF91*100-100)*'Base original'!AF91/('Base original'!$AN91)</f>
        <v>2.3681800597596236</v>
      </c>
      <c r="AJ99" s="13">
        <f>('Base original'!AG103/'Base original'!AG91*100-100)*'Base original'!AG91/('Base original'!$AN91)</f>
        <v>-0.53998076338874934</v>
      </c>
      <c r="AK99" s="13">
        <f>('Base original'!AH103/'Base original'!AH91*100-100)*'Base original'!AH91/('Base original'!$AN91)</f>
        <v>-2.2130091677829193E-2</v>
      </c>
      <c r="AL99" s="13">
        <f>('Base original'!AI103/'Base original'!AI91*100-100)*'Base original'!AI91/('Base original'!$AN91)</f>
        <v>1.3014854456268086</v>
      </c>
      <c r="AM99" s="13">
        <f>('Base original'!AJ103/'Base original'!AJ91*100-100)*'Base original'!AJ91/('Base original'!$AN91)</f>
        <v>0.38932267183358565</v>
      </c>
      <c r="AN99" s="13">
        <f>('Base original'!AK103/'Base original'!AK91*100-100)*'Base original'!AK91/('Base original'!$AN91)</f>
        <v>3.3922812812425603E-2</v>
      </c>
      <c r="AO99" s="13">
        <f>-('Base original'!AL103/'Base original'!AL91*100-100)*'Base original'!AL91/('Base original'!$AN91)</f>
        <v>-0.3661928787912001</v>
      </c>
      <c r="AP99" s="13">
        <f>-('Base original'!AM103/'Base original'!AM91*100-100)*'Base original'!AM91/('Base original'!$AN91)</f>
        <v>-1.6519020246762755E-2</v>
      </c>
      <c r="AQ99" s="13">
        <f>(('Base original'!AJ103-'Base original'!AL103)/('Base original'!AJ91-'Base original'!AL91)*100-100)*(('Base original'!AJ91-'Base original'!AL91)/'Base original'!AN91)</f>
        <v>2.3129793042385376E-2</v>
      </c>
      <c r="AR99" s="13">
        <f>(('Base original'!AK103-'Base original'!AM103)/('Base original'!AK91-'Base original'!AM91)*100-100)*(('Base original'!AK91-'Base original'!AM91)/'Base original'!AN91)</f>
        <v>1.7403792565662886E-2</v>
      </c>
      <c r="AS99" s="9">
        <f>('Base original'!AN103/'Base original'!AN91*100-100)*'Base original'!AN91/('Base original'!$AN91)</f>
        <v>13.565285536266941</v>
      </c>
    </row>
    <row r="100" spans="1:45" x14ac:dyDescent="0.25">
      <c r="A100" s="20">
        <v>41548</v>
      </c>
      <c r="B100" s="13">
        <f>'Base original'!B104/'Base original'!B92*100-100</f>
        <v>10.008016601017047</v>
      </c>
      <c r="C100" s="13">
        <f>'Base original'!C104/'Base original'!C92*100-100</f>
        <v>10.243643667531344</v>
      </c>
      <c r="D100" s="13">
        <f>'Base original'!D104/'Base original'!D92*100-100</f>
        <v>11.319330338618585</v>
      </c>
      <c r="E100" s="13">
        <f>'Base original'!E104/'Base original'!E92*100-100</f>
        <v>9.1932362684713667</v>
      </c>
      <c r="F100" s="9">
        <f>'Base original'!F104/'Base original'!F92*100-100</f>
        <v>10.278353984996613</v>
      </c>
      <c r="G100" s="9">
        <f>'Base original'!G104</f>
        <v>26.863969371184837</v>
      </c>
      <c r="H100" s="13">
        <f>'Base original'!H104</f>
        <v>29.728903353522245</v>
      </c>
      <c r="I100" s="13">
        <f>'Base original'!I104</f>
        <v>15.766727938179059</v>
      </c>
      <c r="J100" s="9">
        <f>'Base original'!J104</f>
        <v>35.537349645069781</v>
      </c>
      <c r="K100" s="9">
        <f>'Base original'!K104</f>
        <v>8.8171856697406028</v>
      </c>
      <c r="L100" s="13">
        <f>'Base original'!L104</f>
        <v>7.1883724453017619</v>
      </c>
      <c r="M100" s="9">
        <f>'Base original'!M104</f>
        <v>10.174885845762081</v>
      </c>
      <c r="N100" s="9">
        <f>'Base original'!N104</f>
        <v>1.6687795377367145</v>
      </c>
      <c r="O100" s="13">
        <f>'Base original'!O104</f>
        <v>1.5634216322485095</v>
      </c>
      <c r="P100" s="9">
        <f>'Base original'!P104</f>
        <v>1.7905766682535385</v>
      </c>
      <c r="Q100" s="11">
        <f>'Base original'!Q104</f>
        <v>4.3899999999999997</v>
      </c>
      <c r="R100" s="13">
        <f>('Base original'!S104/'Base original'!S92*100-100)*'Base original'!S92/'Base original'!$V92</f>
        <v>3.1478153330175429</v>
      </c>
      <c r="S100" s="13">
        <f>('Base original'!T104/'Base original'!T92*100-100)*'Base original'!T92/'Base original'!$V92</f>
        <v>5.988369772241775</v>
      </c>
      <c r="T100" s="13">
        <f>('Base original'!U104/'Base original'!U92*100-100)*'Base original'!U92/'Base original'!$V92</f>
        <v>2.2649186249375228</v>
      </c>
      <c r="U100" s="9">
        <f>('Base original'!V104/'Base original'!V92*100-100)*'Base original'!V92/'Base original'!$V92</f>
        <v>11.401103730196851</v>
      </c>
      <c r="V100" s="13">
        <f>('Base original'!V104/'Base original'!V92*100-100)*'Base original'!V92/('Base original'!$AC92)</f>
        <v>2.907077548074906</v>
      </c>
      <c r="W100" s="13">
        <f>('Base original'!W104/'Base original'!W92*100-100)*'Base original'!W92/('Base original'!$AC92)</f>
        <v>7.5012495859988704</v>
      </c>
      <c r="X100" s="13">
        <f>('Base original'!X104/'Base original'!X92*100-100)*'Base original'!X92/('Base original'!$AC92)</f>
        <v>0.24262764740494727</v>
      </c>
      <c r="Y100" s="13">
        <f>('Base original'!Y104/'Base original'!Y92*100-100)*'Base original'!Y92/('Base original'!$AC92)</f>
        <v>2.1768707294404419</v>
      </c>
      <c r="Z100" s="13">
        <f>('Base original'!Z104/'Base original'!Z92*100-100)*'Base original'!Z92/('Base original'!$AC92)</f>
        <v>-7.0360128912330365E-3</v>
      </c>
      <c r="AA100" s="13">
        <f>-('Base original'!AA104/'Base original'!AA92*100-100)*'Base original'!AA92/('Base original'!$AC92)</f>
        <v>-1.7051058040711311</v>
      </c>
      <c r="AB100" s="13">
        <f>-('Base original'!AB104/'Base original'!AB92*100-100)*'Base original'!AB92/('Base original'!$AC92)</f>
        <v>-1.9631305419455541E-2</v>
      </c>
      <c r="AC100" s="13">
        <f>(('Base original'!Y104-'Base original'!AA104)/('Base original'!Y92-'Base original'!AA92)*100-100)*(('Base original'!Y92-'Base original'!AA92)/'Base original'!AC92)</f>
        <v>0.47176492536930942</v>
      </c>
      <c r="AD100" s="13">
        <f>(('Base original'!Z104-'Base original'!AB104)/('Base original'!Z92-'Base original'!AB92)*100-100)*(('Base original'!Z92-'Base original'!AB92)/'Base original'!AC92)</f>
        <v>-2.6667318310688592E-2</v>
      </c>
      <c r="AE100" s="9">
        <f>('Base original'!AC104/'Base original'!AC92*100-100)*'Base original'!AC92/('Base original'!$AC92)</f>
        <v>11.096052388537331</v>
      </c>
      <c r="AF100" s="13">
        <f>('Base original'!AC104/'Base original'!AC92*100-100)*'Base original'!AC92/('Base original'!$AN92)</f>
        <v>6.5456414179760403</v>
      </c>
      <c r="AG100" s="13">
        <f>('Base original'!AD104/'Base original'!AD92*100-100)*'Base original'!AD92/('Base original'!$AN92)</f>
        <v>1.7496978704824722</v>
      </c>
      <c r="AH100" s="13">
        <f>('Base original'!AE104/'Base original'!AE92*100-100)*'Base original'!AE92/('Base original'!$AN92)</f>
        <v>0.72186872264077395</v>
      </c>
      <c r="AI100" s="13">
        <f>('Base original'!AF104/'Base original'!AF92*100-100)*'Base original'!AF92/('Base original'!$AN92)</f>
        <v>2.5138679858943567</v>
      </c>
      <c r="AJ100" s="13">
        <f>('Base original'!AG104/'Base original'!AG92*100-100)*'Base original'!AG92/('Base original'!$AN92)</f>
        <v>-0.39597418482956448</v>
      </c>
      <c r="AK100" s="13">
        <f>('Base original'!AH104/'Base original'!AH92*100-100)*'Base original'!AH92/('Base original'!$AN92)</f>
        <v>-2.0030906798298498E-2</v>
      </c>
      <c r="AL100" s="13">
        <f>('Base original'!AI104/'Base original'!AI92*100-100)*'Base original'!AI92/('Base original'!$AN92)</f>
        <v>1.2064496145895778</v>
      </c>
      <c r="AM100" s="13">
        <f>('Base original'!AJ104/'Base original'!AJ92*100-100)*'Base original'!AJ92/('Base original'!$AN92)</f>
        <v>0.4289240990341584</v>
      </c>
      <c r="AN100" s="13">
        <f>('Base original'!AK104/'Base original'!AK92*100-100)*'Base original'!AK92/('Base original'!$AN92)</f>
        <v>4.0978577326721381E-2</v>
      </c>
      <c r="AO100" s="13">
        <f>-('Base original'!AL104/'Base original'!AL92*100-100)*'Base original'!AL92/('Base original'!$AN92)</f>
        <v>-0.34008978286610198</v>
      </c>
      <c r="AP100" s="13">
        <f>-('Base original'!AM104/'Base original'!AM92*100-100)*'Base original'!AM92/('Base original'!$AN92)</f>
        <v>-1.7369116254934869E-2</v>
      </c>
      <c r="AQ100" s="13">
        <f>(('Base original'!AJ104-'Base original'!AL104)/('Base original'!AJ92-'Base original'!AL92)*100-100)*(('Base original'!AJ92-'Base original'!AL92)/'Base original'!AN92)</f>
        <v>8.8834316168055358E-2</v>
      </c>
      <c r="AR100" s="13">
        <f>(('Base original'!AK104-'Base original'!AM104)/('Base original'!AK92-'Base original'!AM92)*100-100)*(('Base original'!AK92-'Base original'!AM92)/'Base original'!AN92)</f>
        <v>2.3609461071786589E-2</v>
      </c>
      <c r="AS100" s="9">
        <f>('Base original'!AN104/'Base original'!AN92*100-100)*'Base original'!AN92/('Base original'!$AN92)</f>
        <v>12.433964297195162</v>
      </c>
    </row>
    <row r="101" spans="1:45" x14ac:dyDescent="0.25">
      <c r="A101" s="20">
        <v>41579</v>
      </c>
      <c r="B101" s="13">
        <f>'Base original'!B105/'Base original'!B93*100-100</f>
        <v>10.472881465167958</v>
      </c>
      <c r="C101" s="13">
        <f>'Base original'!C105/'Base original'!C93*100-100</f>
        <v>10.408234025971311</v>
      </c>
      <c r="D101" s="13">
        <f>'Base original'!D105/'Base original'!D93*100-100</f>
        <v>10.782447771735121</v>
      </c>
      <c r="E101" s="13">
        <f>'Base original'!E105/'Base original'!E93*100-100</f>
        <v>12.240040219752558</v>
      </c>
      <c r="F101" s="9">
        <f>'Base original'!F105/'Base original'!F93*100-100</f>
        <v>10.678124607964335</v>
      </c>
      <c r="G101" s="9">
        <f>'Base original'!G105</f>
        <v>26.783234874877937</v>
      </c>
      <c r="H101" s="13">
        <f>'Base original'!H105</f>
        <v>29.49860397661892</v>
      </c>
      <c r="I101" s="13">
        <f>'Base original'!I105</f>
        <v>15.579875176664661</v>
      </c>
      <c r="J101" s="9">
        <f>'Base original'!J105</f>
        <v>35.355460238795061</v>
      </c>
      <c r="K101" s="9">
        <f>'Base original'!K105</f>
        <v>8.8913731545848123</v>
      </c>
      <c r="L101" s="13">
        <f>'Base original'!L105</f>
        <v>6.6389807958743869</v>
      </c>
      <c r="M101" s="9">
        <f>'Base original'!M105</f>
        <v>11.091098509406459</v>
      </c>
      <c r="N101" s="9">
        <f>'Base original'!N105</f>
        <v>1.5710335556046542</v>
      </c>
      <c r="O101" s="13">
        <f>'Base original'!O105</f>
        <v>1.3861692296394117</v>
      </c>
      <c r="P101" s="9">
        <f>'Base original'!P105</f>
        <v>1.8152955775910864</v>
      </c>
      <c r="Q101" s="11">
        <f>'Base original'!Q105</f>
        <v>4.3600000000000003</v>
      </c>
      <c r="R101" s="13">
        <f>('Base original'!S105/'Base original'!S93*100-100)*'Base original'!S93/'Base original'!$V93</f>
        <v>2.9160652375559266</v>
      </c>
      <c r="S101" s="13">
        <f>('Base original'!T105/'Base original'!T93*100-100)*'Base original'!T93/'Base original'!$V93</f>
        <v>6.1122806579716293</v>
      </c>
      <c r="T101" s="13">
        <f>('Base original'!U105/'Base original'!U93*100-100)*'Base original'!U93/'Base original'!$V93</f>
        <v>4.82439831274396</v>
      </c>
      <c r="U101" s="9">
        <f>('Base original'!V105/'Base original'!V93*100-100)*'Base original'!V93/'Base original'!$V93</f>
        <v>13.852744208271517</v>
      </c>
      <c r="V101" s="13">
        <f>('Base original'!V105/'Base original'!V93*100-100)*'Base original'!V93/('Base original'!$AC93)</f>
        <v>3.5344032586827479</v>
      </c>
      <c r="W101" s="13">
        <f>('Base original'!W105/'Base original'!W93*100-100)*'Base original'!W93/('Base original'!$AC93)</f>
        <v>8.5881532830777143</v>
      </c>
      <c r="X101" s="13">
        <f>('Base original'!X105/'Base original'!X93*100-100)*'Base original'!X93/('Base original'!$AC93)</f>
        <v>0.22232917889625126</v>
      </c>
      <c r="Y101" s="13">
        <f>('Base original'!Y105/'Base original'!Y93*100-100)*'Base original'!Y93/('Base original'!$AC93)</f>
        <v>2.36430745656101</v>
      </c>
      <c r="Z101" s="13">
        <f>('Base original'!Z105/'Base original'!Z93*100-100)*'Base original'!Z93/('Base original'!$AC93)</f>
        <v>2.4772761043862705E-3</v>
      </c>
      <c r="AA101" s="13">
        <f>-('Base original'!AA105/'Base original'!AA93*100-100)*'Base original'!AA93/('Base original'!$AC93)</f>
        <v>-1.902827426907943</v>
      </c>
      <c r="AB101" s="13">
        <f>-('Base original'!AB105/'Base original'!AB93*100-100)*'Base original'!AB93/('Base original'!$AC93)</f>
        <v>-1.9405547018423824E-2</v>
      </c>
      <c r="AC101" s="13">
        <f>(('Base original'!Y105-'Base original'!AA105)/('Base original'!Y93-'Base original'!AA93)*100-100)*(('Base original'!Y93-'Base original'!AA93)/'Base original'!AC93)</f>
        <v>0.46148002965306667</v>
      </c>
      <c r="AD101" s="13">
        <f>(('Base original'!Z105-'Base original'!AB105)/('Base original'!Z93-'Base original'!AB93)*100-100)*(('Base original'!Z93-'Base original'!AB93)/'Base original'!AC93)</f>
        <v>-1.6928270914037608E-2</v>
      </c>
      <c r="AE101" s="9">
        <f>('Base original'!AC105/'Base original'!AC93*100-100)*'Base original'!AC93/('Base original'!$AC93)</f>
        <v>12.789437479395758</v>
      </c>
      <c r="AF101" s="13">
        <f>('Base original'!AC105/'Base original'!AC93*100-100)*'Base original'!AC93/('Base original'!$AN93)</f>
        <v>7.4946727625426224</v>
      </c>
      <c r="AG101" s="13">
        <f>('Base original'!AD105/'Base original'!AD93*100-100)*'Base original'!AD93/('Base original'!$AN93)</f>
        <v>1.5103339621391334</v>
      </c>
      <c r="AH101" s="13">
        <f>('Base original'!AE105/'Base original'!AE93*100-100)*'Base original'!AE93/('Base original'!$AN93)</f>
        <v>0.51171317783174541</v>
      </c>
      <c r="AI101" s="13">
        <f>('Base original'!AF105/'Base original'!AF93*100-100)*'Base original'!AF93/('Base original'!$AN93)</f>
        <v>2.3392843278263866</v>
      </c>
      <c r="AJ101" s="13">
        <f>('Base original'!AG105/'Base original'!AG93*100-100)*'Base original'!AG93/('Base original'!$AN93)</f>
        <v>-0.2773480611303285</v>
      </c>
      <c r="AK101" s="13">
        <f>('Base original'!AH105/'Base original'!AH93*100-100)*'Base original'!AH93/('Base original'!$AN93)</f>
        <v>-2.3893512227617267E-2</v>
      </c>
      <c r="AL101" s="13">
        <f>('Base original'!AI105/'Base original'!AI93*100-100)*'Base original'!AI93/('Base original'!$AN93)</f>
        <v>1.2147101744020359</v>
      </c>
      <c r="AM101" s="13">
        <f>('Base original'!AJ105/'Base original'!AJ93*100-100)*'Base original'!AJ93/('Base original'!$AN93)</f>
        <v>0.65025319346053334</v>
      </c>
      <c r="AN101" s="13">
        <f>('Base original'!AK105/'Base original'!AK93*100-100)*'Base original'!AK93/('Base original'!$AN93)</f>
        <v>4.9092303085935714E-2</v>
      </c>
      <c r="AO101" s="13">
        <f>-('Base original'!AL105/'Base original'!AL93*100-100)*'Base original'!AL93/('Base original'!$AN93)</f>
        <v>-0.47835759689942958</v>
      </c>
      <c r="AP101" s="13">
        <f>-('Base original'!AM105/'Base original'!AM93*100-100)*'Base original'!AM93/('Base original'!$AN93)</f>
        <v>-1.9192666769321326E-2</v>
      </c>
      <c r="AQ101" s="13">
        <f>(('Base original'!AJ105-'Base original'!AL105)/('Base original'!AJ93-'Base original'!AL93)*100-100)*(('Base original'!AJ93-'Base original'!AL93)/'Base original'!AN93)</f>
        <v>0.17189559656110398</v>
      </c>
      <c r="AR101" s="13">
        <f>(('Base original'!AK105-'Base original'!AM105)/('Base original'!AK93-'Base original'!AM93)*100-100)*(('Base original'!AK93-'Base original'!AM93)/'Base original'!AN93)</f>
        <v>2.9899636316614228E-2</v>
      </c>
      <c r="AS101" s="9">
        <f>('Base original'!AN105/'Base original'!AN93*100-100)*'Base original'!AN93/('Base original'!$AN93)</f>
        <v>12.971268064261679</v>
      </c>
    </row>
    <row r="102" spans="1:45" x14ac:dyDescent="0.25">
      <c r="A102" s="20">
        <v>41609</v>
      </c>
      <c r="B102" s="13">
        <f>'Base original'!B106/'Base original'!B94*100-100</f>
        <v>9.8351553928431628</v>
      </c>
      <c r="C102" s="13">
        <f>'Base original'!C106/'Base original'!C94*100-100</f>
        <v>10.397704852451966</v>
      </c>
      <c r="D102" s="13">
        <f>'Base original'!D106/'Base original'!D94*100-100</f>
        <v>11.342144201315406</v>
      </c>
      <c r="E102" s="13">
        <f>'Base original'!E106/'Base original'!E94*100-100</f>
        <v>7.6438001478593236</v>
      </c>
      <c r="F102" s="9">
        <f>'Base original'!F106/'Base original'!F94*100-100</f>
        <v>10.084698851076681</v>
      </c>
      <c r="G102" s="9">
        <f>'Base original'!G106</f>
        <v>26.061785231993277</v>
      </c>
      <c r="H102" s="13">
        <f>'Base original'!H106</f>
        <v>26.895884212139769</v>
      </c>
      <c r="I102" s="13">
        <f>'Base original'!I106</f>
        <v>15.98790360800349</v>
      </c>
      <c r="J102" s="9">
        <f>'Base original'!J106</f>
        <v>34.378369600617553</v>
      </c>
      <c r="K102" s="9">
        <f>'Base original'!K106</f>
        <v>8.3457161833633986</v>
      </c>
      <c r="L102" s="13">
        <f>'Base original'!L106</f>
        <v>6.4396360524949783</v>
      </c>
      <c r="M102" s="9">
        <f>'Base original'!M106</f>
        <v>10.437750909014721</v>
      </c>
      <c r="N102" s="9">
        <f>'Base original'!N106</f>
        <v>1.6486526813059557</v>
      </c>
      <c r="O102" s="13">
        <f>'Base original'!O106</f>
        <v>1.5128739369708393</v>
      </c>
      <c r="P102" s="9">
        <f>'Base original'!P106</f>
        <v>1.8519406511584169</v>
      </c>
      <c r="Q102" s="11">
        <f>'Base original'!Q106</f>
        <v>4.3600000000000003</v>
      </c>
      <c r="R102" s="13">
        <f>('Base original'!S106/'Base original'!S94*100-100)*'Base original'!S94/'Base original'!$V94</f>
        <v>2.5213262133021344</v>
      </c>
      <c r="S102" s="13">
        <f>('Base original'!T106/'Base original'!T94*100-100)*'Base original'!T94/'Base original'!$V94</f>
        <v>7.0635912616611494</v>
      </c>
      <c r="T102" s="13">
        <f>('Base original'!U106/'Base original'!U94*100-100)*'Base original'!U94/'Base original'!$V94</f>
        <v>3.239981231136233</v>
      </c>
      <c r="U102" s="9">
        <f>('Base original'!V106/'Base original'!V94*100-100)*'Base original'!V94/'Base original'!$V94</f>
        <v>12.824898706099532</v>
      </c>
      <c r="V102" s="13">
        <f>('Base original'!V106/'Base original'!V94*100-100)*'Base original'!V94/('Base original'!$AC94)</f>
        <v>3.4901507975023627</v>
      </c>
      <c r="W102" s="13">
        <f>('Base original'!W106/'Base original'!W94*100-100)*'Base original'!W94/('Base original'!$AC94)</f>
        <v>10.522733621698452</v>
      </c>
      <c r="X102" s="13">
        <f>('Base original'!X106/'Base original'!X94*100-100)*'Base original'!X94/('Base original'!$AC94)</f>
        <v>0.21646353544187832</v>
      </c>
      <c r="Y102" s="13">
        <f>('Base original'!Y106/'Base original'!Y94*100-100)*'Base original'!Y94/('Base original'!$AC94)</f>
        <v>2.1917821400927116</v>
      </c>
      <c r="Z102" s="13">
        <f>('Base original'!Z106/'Base original'!Z94*100-100)*'Base original'!Z94/('Base original'!$AC94)</f>
        <v>1.421537500136285E-2</v>
      </c>
      <c r="AA102" s="13">
        <f>-('Base original'!AA106/'Base original'!AA94*100-100)*'Base original'!AA94/('Base original'!$AC94)</f>
        <v>-1.533448969117553</v>
      </c>
      <c r="AB102" s="13">
        <f>-('Base original'!AB106/'Base original'!AB94*100-100)*'Base original'!AB94/('Base original'!$AC94)</f>
        <v>-2.1533621806527462E-2</v>
      </c>
      <c r="AC102" s="13">
        <f>(('Base original'!Y106-'Base original'!AA106)/('Base original'!Y94-'Base original'!AA94)*100-100)*(('Base original'!Y94-'Base original'!AA94)/'Base original'!AC94)</f>
        <v>0.65833317097515864</v>
      </c>
      <c r="AD102" s="13">
        <f>(('Base original'!Z106-'Base original'!AB106)/('Base original'!Z94-'Base original'!AB94)*100-100)*(('Base original'!Z94-'Base original'!AB94)/'Base original'!AC94)</f>
        <v>-7.318246805164655E-3</v>
      </c>
      <c r="AE102" s="9">
        <f>('Base original'!AC106/'Base original'!AC94*100-100)*'Base original'!AC94/('Base original'!$AC94)</f>
        <v>14.880362878812647</v>
      </c>
      <c r="AF102" s="13">
        <f>('Base original'!AC106/'Base original'!AC94*100-100)*'Base original'!AC94/('Base original'!$AN94)</f>
        <v>8.7714843743158735</v>
      </c>
      <c r="AG102" s="13">
        <f>('Base original'!AD106/'Base original'!AD94*100-100)*'Base original'!AD94/('Base original'!$AN94)</f>
        <v>1.2770576807007721</v>
      </c>
      <c r="AH102" s="13">
        <f>('Base original'!AE106/'Base original'!AE94*100-100)*'Base original'!AE94/('Base original'!$AN94)</f>
        <v>0.7709509158007104</v>
      </c>
      <c r="AI102" s="13">
        <f>('Base original'!AF106/'Base original'!AF94*100-100)*'Base original'!AF94/('Base original'!$AN94)</f>
        <v>2.221319387159467</v>
      </c>
      <c r="AJ102" s="13">
        <f>('Base original'!AG106/'Base original'!AG94*100-100)*'Base original'!AG94/('Base original'!$AN94)</f>
        <v>-0.40676145782694428</v>
      </c>
      <c r="AK102" s="13">
        <f>('Base original'!AH106/'Base original'!AH94*100-100)*'Base original'!AH94/('Base original'!$AN94)</f>
        <v>-2.7102090108603264E-2</v>
      </c>
      <c r="AL102" s="13">
        <f>('Base original'!AI106/'Base original'!AI94*100-100)*'Base original'!AI94/('Base original'!$AN94)</f>
        <v>1.1158814677894147</v>
      </c>
      <c r="AM102" s="13">
        <f>('Base original'!AJ106/'Base original'!AJ94*100-100)*'Base original'!AJ94/('Base original'!$AN94)</f>
        <v>0.86968639061268693</v>
      </c>
      <c r="AN102" s="13">
        <f>('Base original'!AK106/'Base original'!AK94*100-100)*'Base original'!AK94/('Base original'!$AN94)</f>
        <v>4.8842743048871123E-2</v>
      </c>
      <c r="AO102" s="13">
        <f>-('Base original'!AL106/'Base original'!AL94*100-100)*'Base original'!AL94/('Base original'!$AN94)</f>
        <v>-0.73118281532877172</v>
      </c>
      <c r="AP102" s="13">
        <f>-('Base original'!AM106/'Base original'!AM94*100-100)*'Base original'!AM94/('Base original'!$AN94)</f>
        <v>-1.83950551133755E-2</v>
      </c>
      <c r="AQ102" s="13">
        <f>(('Base original'!AJ106-'Base original'!AL106)/('Base original'!AJ94-'Base original'!AL94)*100-100)*(('Base original'!AJ94-'Base original'!AL94)/'Base original'!AN94)</f>
        <v>0.13850357528391508</v>
      </c>
      <c r="AR102" s="13">
        <f>(('Base original'!AK106-'Base original'!AM106)/('Base original'!AK94-'Base original'!AM94)*100-100)*(('Base original'!AK94-'Base original'!AM94)/'Base original'!AN94)</f>
        <v>3.0447687935495609E-2</v>
      </c>
      <c r="AS102" s="9">
        <f>('Base original'!AN106/'Base original'!AN94*100-100)*'Base original'!AN94/('Base original'!$AN94)</f>
        <v>13.891781541050136</v>
      </c>
    </row>
    <row r="103" spans="1:45" x14ac:dyDescent="0.25">
      <c r="A103" s="21">
        <v>41640</v>
      </c>
      <c r="B103" s="13">
        <f>'Base original'!B107/'Base original'!B95*100-100</f>
        <v>11.01727310358676</v>
      </c>
      <c r="C103" s="13">
        <f>'Base original'!C107/'Base original'!C95*100-100</f>
        <v>10.809090356488312</v>
      </c>
      <c r="D103" s="13">
        <f>'Base original'!D107/'Base original'!D95*100-100</f>
        <v>12.220495809732938</v>
      </c>
      <c r="E103" s="13">
        <f>'Base original'!E107/'Base original'!E95*100-100</f>
        <v>13.008616373607325</v>
      </c>
      <c r="F103" s="9">
        <f>'Base original'!F107/'Base original'!F95*100-100</f>
        <v>11.427737634954951</v>
      </c>
      <c r="G103" s="9">
        <f>'Base original'!G107</f>
        <v>26.412031708642619</v>
      </c>
      <c r="H103" s="13">
        <f>'Base original'!H107</f>
        <v>28.034345939279952</v>
      </c>
      <c r="I103" s="13">
        <f>'Base original'!I107</f>
        <v>16.783340296670406</v>
      </c>
      <c r="J103" s="9">
        <f>'Base original'!J107</f>
        <v>33.01531303897486</v>
      </c>
      <c r="K103" s="9">
        <f>'Base original'!K107</f>
        <v>8.5691470463123132</v>
      </c>
      <c r="L103" s="13">
        <f>'Base original'!L107</f>
        <v>6.4201853735809484</v>
      </c>
      <c r="M103" s="9">
        <f>'Base original'!M107</f>
        <v>10.815662098772957</v>
      </c>
      <c r="N103" s="9">
        <f>'Base original'!N107</f>
        <v>1.9783569076592389</v>
      </c>
      <c r="O103" s="13">
        <f>'Base original'!O107</f>
        <v>2.0253880406420528</v>
      </c>
      <c r="P103" s="9">
        <f>'Base original'!P107</f>
        <v>1.9409025910652504</v>
      </c>
      <c r="Q103" s="11">
        <f>'Base original'!Q107</f>
        <v>4.32</v>
      </c>
      <c r="R103" s="13">
        <f>('Base original'!S107/'Base original'!S95*100-100)*'Base original'!S95/'Base original'!$V95</f>
        <v>2.7967112523580506</v>
      </c>
      <c r="S103" s="13">
        <f>('Base original'!T107/'Base original'!T95*100-100)*'Base original'!T95/'Base original'!$V95</f>
        <v>5.1647165470963818</v>
      </c>
      <c r="T103" s="13">
        <f>('Base original'!U107/'Base original'!U95*100-100)*'Base original'!U95/'Base original'!$V95</f>
        <v>3.1763343850785604</v>
      </c>
      <c r="U103" s="9">
        <f>('Base original'!V107/'Base original'!V95*100-100)*'Base original'!V95/'Base original'!$V95</f>
        <v>11.137762184532988</v>
      </c>
      <c r="V103" s="13">
        <f>('Base original'!V107/'Base original'!V95*100-100)*'Base original'!V95/('Base original'!$AC95)</f>
        <v>3.0302463208466692</v>
      </c>
      <c r="W103" s="13">
        <f>('Base original'!W107/'Base original'!W95*100-100)*'Base original'!W95/('Base original'!$AC95)</f>
        <v>9.0460926691356587</v>
      </c>
      <c r="X103" s="13">
        <f>('Base original'!X107/'Base original'!X95*100-100)*'Base original'!X95/('Base original'!$AC95)</f>
        <v>0.2255059781683699</v>
      </c>
      <c r="Y103" s="13">
        <f>('Base original'!Y107/'Base original'!Y95*100-100)*'Base original'!Y95/('Base original'!$AC95)</f>
        <v>3.262479674618409</v>
      </c>
      <c r="Z103" s="13">
        <f>('Base original'!Z107/'Base original'!Z95*100-100)*'Base original'!Z95/('Base original'!$AC95)</f>
        <v>3.0348055623461941E-2</v>
      </c>
      <c r="AA103" s="13">
        <f>-('Base original'!AA107/'Base original'!AA95*100-100)*'Base original'!AA95/('Base original'!$AC95)</f>
        <v>-2.625986702417594</v>
      </c>
      <c r="AB103" s="13">
        <f>-('Base original'!AB107/'Base original'!AB95*100-100)*'Base original'!AB95/('Base original'!$AC95)</f>
        <v>-1.7018160917698599E-2</v>
      </c>
      <c r="AC103" s="13">
        <f>(('Base original'!Y107-'Base original'!AA107)/('Base original'!Y95-'Base original'!AA95)*100-100)*(('Base original'!Y95-'Base original'!AA95)/'Base original'!AC95)</f>
        <v>0.63649297220081225</v>
      </c>
      <c r="AD103" s="13">
        <f>(('Base original'!Z107-'Base original'!AB107)/('Base original'!Z95-'Base original'!AB95)*100-100)*(('Base original'!Z95-'Base original'!AB95)/'Base original'!AC95)</f>
        <v>1.3329894705763264E-2</v>
      </c>
      <c r="AE103" s="9">
        <f>('Base original'!AC107/'Base original'!AC95*100-100)*'Base original'!AC95/('Base original'!$AC95)</f>
        <v>12.951667835057279</v>
      </c>
      <c r="AF103" s="13">
        <f>('Base original'!AC107/'Base original'!AC95*100-100)*'Base original'!AC95/('Base original'!$AN95)</f>
        <v>7.6785525279100098</v>
      </c>
      <c r="AG103" s="13">
        <f>('Base original'!AD107/'Base original'!AD95*100-100)*'Base original'!AD95/('Base original'!$AN95)</f>
        <v>1.3695328870403347</v>
      </c>
      <c r="AH103" s="13">
        <f>('Base original'!AE107/'Base original'!AE95*100-100)*'Base original'!AE95/('Base original'!$AN95)</f>
        <v>0.54555230203598393</v>
      </c>
      <c r="AI103" s="13">
        <f>('Base original'!AF107/'Base original'!AF95*100-100)*'Base original'!AF95/('Base original'!$AN95)</f>
        <v>1.4764904371823879</v>
      </c>
      <c r="AJ103" s="13">
        <f>('Base original'!AG107/'Base original'!AG95*100-100)*'Base original'!AG95/('Base original'!$AN95)</f>
        <v>-0.46351728675010717</v>
      </c>
      <c r="AK103" s="13">
        <f>('Base original'!AH107/'Base original'!AH95*100-100)*'Base original'!AH95/('Base original'!$AN95)</f>
        <v>-2.9256689137295958E-2</v>
      </c>
      <c r="AL103" s="13">
        <f>('Base original'!AI107/'Base original'!AI95*100-100)*'Base original'!AI95/('Base original'!$AN95)</f>
        <v>1.0879988027147551</v>
      </c>
      <c r="AM103" s="13">
        <f>('Base original'!AJ107/'Base original'!AJ95*100-100)*'Base original'!AJ95/('Base original'!$AN95)</f>
        <v>1.0538019529470151</v>
      </c>
      <c r="AN103" s="13">
        <f>('Base original'!AK107/'Base original'!AK95*100-100)*'Base original'!AK95/('Base original'!$AN95)</f>
        <v>3.9889105637792702E-2</v>
      </c>
      <c r="AO103" s="13">
        <f>-('Base original'!AL107/'Base original'!AL95*100-100)*'Base original'!AL95/('Base original'!$AN95)</f>
        <v>-0.89115818114171208</v>
      </c>
      <c r="AP103" s="13">
        <f>-('Base original'!AM107/'Base original'!AM95*100-100)*'Base original'!AM95/('Base original'!$AN95)</f>
        <v>-2.7605332604129635E-2</v>
      </c>
      <c r="AQ103" s="13">
        <f>(('Base original'!AJ107-'Base original'!AL107)/('Base original'!AJ95-'Base original'!AL95)*100-100)*(('Base original'!AJ95-'Base original'!AL95)/'Base original'!AN95)</f>
        <v>0.16264377180530296</v>
      </c>
      <c r="AR103" s="13">
        <f>(('Base original'!AK107-'Base original'!AM107)/('Base original'!AK95-'Base original'!AM95)*100-100)*(('Base original'!AK95-'Base original'!AM95)/'Base original'!AN95)</f>
        <v>1.2283773033663108E-2</v>
      </c>
      <c r="AS103" s="9">
        <f>('Base original'!AN107/'Base original'!AN95*100-100)*'Base original'!AN95/('Base original'!$AN95)</f>
        <v>11.840280525835027</v>
      </c>
    </row>
    <row r="104" spans="1:45" x14ac:dyDescent="0.25">
      <c r="A104" s="20">
        <v>41671</v>
      </c>
      <c r="B104" s="13">
        <f>'Base original'!B108/'Base original'!B96*100-100</f>
        <v>10.4818536690467</v>
      </c>
      <c r="C104" s="13">
        <f>'Base original'!C108/'Base original'!C96*100-100</f>
        <v>10.839167082191679</v>
      </c>
      <c r="D104" s="13">
        <f>'Base original'!D108/'Base original'!D96*100-100</f>
        <v>12.498940970695287</v>
      </c>
      <c r="E104" s="13">
        <f>'Base original'!E108/'Base original'!E96*100-100</f>
        <v>12.306941074646957</v>
      </c>
      <c r="F104" s="9">
        <f>'Base original'!F108/'Base original'!F96*100-100</f>
        <v>11.139751956183687</v>
      </c>
      <c r="G104" s="9">
        <f>'Base original'!G108</f>
        <v>26.870807576773871</v>
      </c>
      <c r="H104" s="13">
        <f>'Base original'!H108</f>
        <v>28.298966010716921</v>
      </c>
      <c r="I104" s="13">
        <f>'Base original'!I108</f>
        <v>16.792079552065417</v>
      </c>
      <c r="J104" s="9">
        <f>'Base original'!J108</f>
        <v>33.556208752618844</v>
      </c>
      <c r="K104" s="9">
        <f>'Base original'!K108</f>
        <v>8.5283087521029941</v>
      </c>
      <c r="L104" s="13">
        <f>'Base original'!L108</f>
        <v>6.3520008870919629</v>
      </c>
      <c r="M104" s="9">
        <f>'Base original'!M108</f>
        <v>10.287635810321621</v>
      </c>
      <c r="N104" s="9">
        <f>'Base original'!N108</f>
        <v>1.573835960313003</v>
      </c>
      <c r="O104" s="13">
        <f>'Base original'!O108</f>
        <v>1.4685126367093424</v>
      </c>
      <c r="P104" s="9">
        <f>'Base original'!P108</f>
        <v>1.7031621634800065</v>
      </c>
      <c r="Q104" s="11">
        <f>'Base original'!Q108</f>
        <v>4.3</v>
      </c>
      <c r="R104" s="13">
        <f>('Base original'!S108/'Base original'!S96*100-100)*'Base original'!S96/'Base original'!$V96</f>
        <v>2.6155221573075371</v>
      </c>
      <c r="S104" s="13">
        <f>('Base original'!T108/'Base original'!T96*100-100)*'Base original'!T96/'Base original'!$V96</f>
        <v>5.4072853768288915</v>
      </c>
      <c r="T104" s="13">
        <f>('Base original'!U108/'Base original'!U96*100-100)*'Base original'!U96/'Base original'!$V96</f>
        <v>4.5692487292144062</v>
      </c>
      <c r="U104" s="9">
        <f>('Base original'!V108/'Base original'!V96*100-100)*'Base original'!V96/'Base original'!$V96</f>
        <v>12.592056263350855</v>
      </c>
      <c r="V104" s="13">
        <f>('Base original'!V108/'Base original'!V96*100-100)*'Base original'!V96/('Base original'!$AC96)</f>
        <v>3.3546756759757841</v>
      </c>
      <c r="W104" s="13">
        <f>('Base original'!W108/'Base original'!W96*100-100)*'Base original'!W96/('Base original'!$AC96)</f>
        <v>9.3580704485042006</v>
      </c>
      <c r="X104" s="13">
        <f>('Base original'!X108/'Base original'!X96*100-100)*'Base original'!X96/('Base original'!$AC96)</f>
        <v>0.24317419595086179</v>
      </c>
      <c r="Y104" s="13">
        <f>('Base original'!Y108/'Base original'!Y96*100-100)*'Base original'!Y96/('Base original'!$AC96)</f>
        <v>4.6681182630019382</v>
      </c>
      <c r="Z104" s="13">
        <f>('Base original'!Z108/'Base original'!Z96*100-100)*'Base original'!Z96/('Base original'!$AC96)</f>
        <v>4.034274036107257E-2</v>
      </c>
      <c r="AA104" s="13">
        <f>-('Base original'!AA108/'Base original'!AA96*100-100)*'Base original'!AA96/('Base original'!$AC96)</f>
        <v>-3.9349088448891525</v>
      </c>
      <c r="AB104" s="13">
        <f>-('Base original'!AB108/'Base original'!AB96*100-100)*'Base original'!AB96/('Base original'!$AC96)</f>
        <v>-1.4005839220583596E-2</v>
      </c>
      <c r="AC104" s="13">
        <f>(('Base original'!Y108-'Base original'!AA108)/('Base original'!Y96-'Base original'!AA96)*100-100)*(('Base original'!Y96-'Base original'!AA96)/'Base original'!AC96)</f>
        <v>0.73320941811278195</v>
      </c>
      <c r="AD104" s="13">
        <f>(('Base original'!Z108-'Base original'!AB108)/('Base original'!Z96-'Base original'!AB96)*100-100)*(('Base original'!Z96-'Base original'!AB96)/'Base original'!AC96)</f>
        <v>2.6336901140489106E-2</v>
      </c>
      <c r="AE104" s="9">
        <f>('Base original'!AC108/'Base original'!AC96*100-100)*'Base original'!AC96/('Base original'!$AC96)</f>
        <v>13.715466639684109</v>
      </c>
      <c r="AF104" s="13">
        <f>('Base original'!AC108/'Base original'!AC96*100-100)*'Base original'!AC96/('Base original'!$AN96)</f>
        <v>8.0809342886561843</v>
      </c>
      <c r="AG104" s="13">
        <f>('Base original'!AD108/'Base original'!AD96*100-100)*'Base original'!AD96/('Base original'!$AN96)</f>
        <v>1.8436188791946648</v>
      </c>
      <c r="AH104" s="13">
        <f>('Base original'!AE108/'Base original'!AE96*100-100)*'Base original'!AE96/('Base original'!$AN96)</f>
        <v>0.93355798344138152</v>
      </c>
      <c r="AI104" s="13">
        <f>('Base original'!AF108/'Base original'!AF96*100-100)*'Base original'!AF96/('Base original'!$AN96)</f>
        <v>1.6312090115612394</v>
      </c>
      <c r="AJ104" s="13">
        <f>('Base original'!AG108/'Base original'!AG96*100-100)*'Base original'!AG96/('Base original'!$AN96)</f>
        <v>-0.42563510675225102</v>
      </c>
      <c r="AK104" s="13">
        <f>('Base original'!AH108/'Base original'!AH96*100-100)*'Base original'!AH96/('Base original'!$AN96)</f>
        <v>-3.6361010961754085E-2</v>
      </c>
      <c r="AL104" s="13">
        <f>('Base original'!AI108/'Base original'!AI96*100-100)*'Base original'!AI96/('Base original'!$AN96)</f>
        <v>1.088599413713859</v>
      </c>
      <c r="AM104" s="13">
        <f>('Base original'!AJ108/'Base original'!AJ96*100-100)*'Base original'!AJ96/('Base original'!$AN96)</f>
        <v>1.3573014889027164</v>
      </c>
      <c r="AN104" s="13">
        <f>('Base original'!AK108/'Base original'!AK96*100-100)*'Base original'!AK96/('Base original'!$AN96)</f>
        <v>4.243536665276449E-2</v>
      </c>
      <c r="AO104" s="13">
        <f>-('Base original'!AL108/'Base original'!AL96*100-100)*'Base original'!AL96/('Base original'!$AN96)</f>
        <v>-1.1325431812142039</v>
      </c>
      <c r="AP104" s="13">
        <f>-('Base original'!AM108/'Base original'!AM96*100-100)*'Base original'!AM96/('Base original'!$AN96)</f>
        <v>-3.6920927308423161E-2</v>
      </c>
      <c r="AQ104" s="13">
        <f>(('Base original'!AJ108-'Base original'!AL108)/('Base original'!AJ96-'Base original'!AL96)*100-100)*(('Base original'!AJ96-'Base original'!AL96)/'Base original'!AN96)</f>
        <v>0.2247583076885119</v>
      </c>
      <c r="AR104" s="13">
        <f>(('Base original'!AK108-'Base original'!AM108)/('Base original'!AK96-'Base original'!AM96)*100-100)*(('Base original'!AK96-'Base original'!AM96)/'Base original'!AN96)</f>
        <v>5.5144393443413613E-3</v>
      </c>
      <c r="AS104" s="9">
        <f>('Base original'!AN108/'Base original'!AN96*100-100)*'Base original'!AN96/('Base original'!$AN96)</f>
        <v>13.346196205886201</v>
      </c>
    </row>
    <row r="105" spans="1:45" x14ac:dyDescent="0.25">
      <c r="A105" s="20">
        <v>41699</v>
      </c>
      <c r="B105" s="13">
        <f>'Base original'!B109/'Base original'!B97*100-100</f>
        <v>8.8494460935687727</v>
      </c>
      <c r="C105" s="13">
        <f>'Base original'!C109/'Base original'!C97*100-100</f>
        <v>10.450260864939025</v>
      </c>
      <c r="D105" s="13">
        <f>'Base original'!D109/'Base original'!D97*100-100</f>
        <v>12.880964406179871</v>
      </c>
      <c r="E105" s="13">
        <f>'Base original'!E109/'Base original'!E97*100-100</f>
        <v>6.7406485234794218</v>
      </c>
      <c r="F105" s="9">
        <f>'Base original'!F109/'Base original'!F97*100-100</f>
        <v>9.8261912385824388</v>
      </c>
      <c r="G105" s="9">
        <f>'Base original'!G109</f>
        <v>24.533370625872152</v>
      </c>
      <c r="H105" s="13">
        <f>'Base original'!H109</f>
        <v>25.245979574918692</v>
      </c>
      <c r="I105" s="13">
        <f>'Base original'!I109</f>
        <v>15.113614278177737</v>
      </c>
      <c r="J105" s="9">
        <f>'Base original'!J109</f>
        <v>33.846129119697459</v>
      </c>
      <c r="K105" s="9">
        <f>'Base original'!K109</f>
        <v>8.4679797802710421</v>
      </c>
      <c r="L105" s="13">
        <f>'Base original'!L109</f>
        <v>6.257895577809828</v>
      </c>
      <c r="M105" s="9">
        <f>'Base original'!M109</f>
        <v>11.375784584375012</v>
      </c>
      <c r="N105" s="9">
        <f>'Base original'!N109</f>
        <v>1.5645734390072867</v>
      </c>
      <c r="O105" s="13">
        <f>'Base original'!O109</f>
        <v>1.3952677077475253</v>
      </c>
      <c r="P105" s="9">
        <f>'Base original'!P109</f>
        <v>1.8499777390643179</v>
      </c>
      <c r="Q105" s="11">
        <f>'Base original'!Q109</f>
        <v>4.3</v>
      </c>
      <c r="R105" s="13">
        <f>('Base original'!S109/'Base original'!S97*100-100)*'Base original'!S97/'Base original'!$V97</f>
        <v>2.4324611596303876</v>
      </c>
      <c r="S105" s="13">
        <f>('Base original'!T109/'Base original'!T97*100-100)*'Base original'!T97/'Base original'!$V97</f>
        <v>4.9600919038599489</v>
      </c>
      <c r="T105" s="13">
        <f>('Base original'!U109/'Base original'!U97*100-100)*'Base original'!U97/'Base original'!$V97</f>
        <v>3.885631762021835</v>
      </c>
      <c r="U105" s="9">
        <f>('Base original'!V109/'Base original'!V97*100-100)*'Base original'!V97/'Base original'!$V97</f>
        <v>11.278184825512156</v>
      </c>
      <c r="V105" s="13">
        <f>('Base original'!V109/'Base original'!V97*100-100)*'Base original'!V97/('Base original'!$AC97)</f>
        <v>2.9903825927418173</v>
      </c>
      <c r="W105" s="13">
        <f>('Base original'!W109/'Base original'!W97*100-100)*'Base original'!W97/('Base original'!$AC97)</f>
        <v>7.407372736526403</v>
      </c>
      <c r="X105" s="13">
        <f>('Base original'!X109/'Base original'!X97*100-100)*'Base original'!X97/('Base original'!$AC97)</f>
        <v>0.25090004031038093</v>
      </c>
      <c r="Y105" s="13">
        <f>('Base original'!Y109/'Base original'!Y97*100-100)*'Base original'!Y97/('Base original'!$AC97)</f>
        <v>3.0145328304676298</v>
      </c>
      <c r="Z105" s="13">
        <f>('Base original'!Z109/'Base original'!Z97*100-100)*'Base original'!Z97/('Base original'!$AC97)</f>
        <v>3.4867577507868737E-2</v>
      </c>
      <c r="AA105" s="13">
        <f>-('Base original'!AA109/'Base original'!AA97*100-100)*'Base original'!AA97/('Base original'!$AC97)</f>
        <v>-2.4212028653616109</v>
      </c>
      <c r="AB105" s="13">
        <f>-('Base original'!AB109/'Base original'!AB97*100-100)*'Base original'!AB97/('Base original'!$AC97)</f>
        <v>-1.4756980100503417E-2</v>
      </c>
      <c r="AC105" s="13">
        <f>(('Base original'!Y109-'Base original'!AA109)/('Base original'!Y97-'Base original'!AA97)*100-100)*(('Base original'!Y97-'Base original'!AA97)/'Base original'!AC97)</f>
        <v>0.5933299651060181</v>
      </c>
      <c r="AD105" s="13">
        <f>(('Base original'!Z109-'Base original'!AB109)/('Base original'!Z97-'Base original'!AB97)*100-100)*(('Base original'!Z97-'Base original'!AB97)/'Base original'!AC97)</f>
        <v>2.0110597407365354E-2</v>
      </c>
      <c r="AE105" s="9">
        <f>('Base original'!AC109/'Base original'!AC97*100-100)*'Base original'!AC97/('Base original'!$AC97)</f>
        <v>11.262095932091995</v>
      </c>
      <c r="AF105" s="13">
        <f>('Base original'!AC109/'Base original'!AC97*100-100)*'Base original'!AC97/('Base original'!$AN97)</f>
        <v>6.6718789852632572</v>
      </c>
      <c r="AG105" s="13">
        <f>('Base original'!AD109/'Base original'!AD97*100-100)*'Base original'!AD97/('Base original'!$AN97)</f>
        <v>1.9411899394770018</v>
      </c>
      <c r="AH105" s="13">
        <f>('Base original'!AE109/'Base original'!AE97*100-100)*'Base original'!AE97/('Base original'!$AN97)</f>
        <v>1.1859362348346139</v>
      </c>
      <c r="AI105" s="13">
        <f>('Base original'!AF109/'Base original'!AF97*100-100)*'Base original'!AF97/('Base original'!$AN97)</f>
        <v>1.5109184027087275</v>
      </c>
      <c r="AJ105" s="13">
        <f>('Base original'!AG109/'Base original'!AG97*100-100)*'Base original'!AG97/('Base original'!$AN97)</f>
        <v>-0.49486620333507647</v>
      </c>
      <c r="AK105" s="13">
        <f>('Base original'!AH109/'Base original'!AH97*100-100)*'Base original'!AH97/('Base original'!$AN97)</f>
        <v>-3.32877563346047E-2</v>
      </c>
      <c r="AL105" s="13">
        <f>('Base original'!AI109/'Base original'!AI97*100-100)*'Base original'!AI97/('Base original'!$AN97)</f>
        <v>1.0482000638061286</v>
      </c>
      <c r="AM105" s="13">
        <f>('Base original'!AJ109/'Base original'!AJ97*100-100)*'Base original'!AJ97/('Base original'!$AN97)</f>
        <v>1.7728830801790845</v>
      </c>
      <c r="AN105" s="13">
        <f>('Base original'!AK109/'Base original'!AK97*100-100)*'Base original'!AK97/('Base original'!$AN97)</f>
        <v>5.0088507570013249E-2</v>
      </c>
      <c r="AO105" s="13">
        <f>-('Base original'!AL109/'Base original'!AL97*100-100)*'Base original'!AL97/('Base original'!$AN97)</f>
        <v>-1.4021049207494944</v>
      </c>
      <c r="AP105" s="13">
        <f>-('Base original'!AM109/'Base original'!AM97*100-100)*'Base original'!AM97/('Base original'!$AN97)</f>
        <v>-3.8432103042411743E-2</v>
      </c>
      <c r="AQ105" s="13">
        <f>(('Base original'!AJ109-'Base original'!AL109)/('Base original'!AJ97-'Base original'!AL97)*100-100)*(('Base original'!AJ97-'Base original'!AL97)/'Base original'!AN97)</f>
        <v>0.37077815942959025</v>
      </c>
      <c r="AR105" s="13">
        <f>(('Base original'!AK109-'Base original'!AM109)/('Base original'!AK97-'Base original'!AM97)*100-100)*(('Base original'!AK97-'Base original'!AM97)/'Base original'!AN97)</f>
        <v>1.1656404527601421E-2</v>
      </c>
      <c r="AS105" s="9">
        <f>('Base original'!AN109/'Base original'!AN97*100-100)*'Base original'!AN97/('Base original'!$AN97)</f>
        <v>12.212404230377217</v>
      </c>
    </row>
    <row r="106" spans="1:45" x14ac:dyDescent="0.25">
      <c r="A106" s="20">
        <v>41730</v>
      </c>
      <c r="B106" s="13">
        <f>'Base original'!B110/'Base original'!B98*100-100</f>
        <v>8.8590801887445707</v>
      </c>
      <c r="C106" s="13">
        <f>'Base original'!C110/'Base original'!C98*100-100</f>
        <v>10.346302893740017</v>
      </c>
      <c r="D106" s="13">
        <f>'Base original'!D110/'Base original'!D98*100-100</f>
        <v>13.473467156097541</v>
      </c>
      <c r="E106" s="13">
        <f>'Base original'!E110/'Base original'!E98*100-100</f>
        <v>7.9554647014397943</v>
      </c>
      <c r="F106" s="9">
        <f>'Base original'!F110/'Base original'!F98*100-100</f>
        <v>10.055393628039198</v>
      </c>
      <c r="G106" s="9">
        <f>'Base original'!G110</f>
        <v>26.128753305750863</v>
      </c>
      <c r="H106" s="13">
        <f>'Base original'!H110</f>
        <v>27.970359313594294</v>
      </c>
      <c r="I106" s="13">
        <f>'Base original'!I110</f>
        <v>15.24987607050376</v>
      </c>
      <c r="J106" s="9">
        <f>'Base original'!J110</f>
        <v>34.284568837278428</v>
      </c>
      <c r="K106" s="9">
        <f>'Base original'!K110</f>
        <v>8.7159404390390769</v>
      </c>
      <c r="L106" s="13">
        <f>'Base original'!L110</f>
        <v>5.9723921931852928</v>
      </c>
      <c r="M106" s="9">
        <f>'Base original'!M110</f>
        <v>11.071794970937495</v>
      </c>
      <c r="N106" s="9">
        <f>'Base original'!N110</f>
        <v>1.5915439607837103</v>
      </c>
      <c r="O106" s="13">
        <f>'Base original'!O110</f>
        <v>1.4654610817892866</v>
      </c>
      <c r="P106" s="9">
        <f>'Base original'!P110</f>
        <v>1.7693950851914799</v>
      </c>
      <c r="Q106" s="11">
        <f>'Base original'!Q110</f>
        <v>4.25</v>
      </c>
      <c r="R106" s="13">
        <f>('Base original'!S110/'Base original'!S98*100-100)*'Base original'!S98/'Base original'!$V98</f>
        <v>2.6006051832231369</v>
      </c>
      <c r="S106" s="13">
        <f>('Base original'!T110/'Base original'!T98*100-100)*'Base original'!T98/'Base original'!$V98</f>
        <v>6.0662580291018884</v>
      </c>
      <c r="T106" s="13">
        <f>('Base original'!U110/'Base original'!U98*100-100)*'Base original'!U98/'Base original'!$V98</f>
        <v>4.3757423608548311</v>
      </c>
      <c r="U106" s="9">
        <f>('Base original'!V110/'Base original'!V98*100-100)*'Base original'!V98/'Base original'!$V98</f>
        <v>13.04260557317987</v>
      </c>
      <c r="V106" s="13">
        <f>('Base original'!V110/'Base original'!V98*100-100)*'Base original'!V98/('Base original'!$AC98)</f>
        <v>3.4130881203685792</v>
      </c>
      <c r="W106" s="13">
        <f>('Base original'!W110/'Base original'!W98*100-100)*'Base original'!W98/('Base original'!$AC98)</f>
        <v>4.7657967788296673</v>
      </c>
      <c r="X106" s="13">
        <f>('Base original'!X110/'Base original'!X98*100-100)*'Base original'!X98/('Base original'!$AC98)</f>
        <v>0.25303453371097723</v>
      </c>
      <c r="Y106" s="13">
        <f>('Base original'!Y110/'Base original'!Y98*100-100)*'Base original'!Y98/('Base original'!$AC98)</f>
        <v>1.6267348264943704</v>
      </c>
      <c r="Z106" s="13">
        <f>('Base original'!Z110/'Base original'!Z98*100-100)*'Base original'!Z98/('Base original'!$AC98)</f>
        <v>3.3020371863332218E-2</v>
      </c>
      <c r="AA106" s="13">
        <f>-('Base original'!AA110/'Base original'!AA98*100-100)*'Base original'!AA98/('Base original'!$AC98)</f>
        <v>-1.0220393503074867</v>
      </c>
      <c r="AB106" s="13">
        <f>-('Base original'!AB110/'Base original'!AB98*100-100)*'Base original'!AB98/('Base original'!$AC98)</f>
        <v>-1.4205656964171325E-2</v>
      </c>
      <c r="AC106" s="13">
        <f>(('Base original'!Y110-'Base original'!AA110)/('Base original'!Y98-'Base original'!AA98)*100-100)*(('Base original'!Y98-'Base original'!AA98)/'Base original'!AC98)</f>
        <v>0.60469547618688246</v>
      </c>
      <c r="AD106" s="13">
        <f>(('Base original'!Z110-'Base original'!AB110)/('Base original'!Z98-'Base original'!AB98)*100-100)*(('Base original'!Z98-'Base original'!AB98)/'Base original'!AC98)</f>
        <v>1.8814714899160787E-2</v>
      </c>
      <c r="AE106" s="9">
        <f>('Base original'!AC110/'Base original'!AC98*100-100)*'Base original'!AC98/('Base original'!$AC98)</f>
        <v>9.0554296239952521</v>
      </c>
      <c r="AF106" s="13">
        <f>('Base original'!AC110/'Base original'!AC98*100-100)*'Base original'!AC98/('Base original'!$AN98)</f>
        <v>5.3630721372831127</v>
      </c>
      <c r="AG106" s="13">
        <f>('Base original'!AD110/'Base original'!AD98*100-100)*'Base original'!AD98/('Base original'!$AN98)</f>
        <v>2.15327294184757</v>
      </c>
      <c r="AH106" s="13">
        <f>('Base original'!AE110/'Base original'!AE98*100-100)*'Base original'!AE98/('Base original'!$AN98)</f>
        <v>0.58433093004784875</v>
      </c>
      <c r="AI106" s="13">
        <f>('Base original'!AF110/'Base original'!AF98*100-100)*'Base original'!AF98/('Base original'!$AN98)</f>
        <v>1.2644929383427594</v>
      </c>
      <c r="AJ106" s="13">
        <f>('Base original'!AG110/'Base original'!AG98*100-100)*'Base original'!AG98/('Base original'!$AN98)</f>
        <v>-0.35350241271155775</v>
      </c>
      <c r="AK106" s="13">
        <f>('Base original'!AH110/'Base original'!AH98*100-100)*'Base original'!AH98/('Base original'!$AN98)</f>
        <v>-2.4256223565923312E-2</v>
      </c>
      <c r="AL106" s="13">
        <f>('Base original'!AI110/'Base original'!AI98*100-100)*'Base original'!AI98/('Base original'!$AN98)</f>
        <v>0.81872631455535549</v>
      </c>
      <c r="AM106" s="13">
        <f>('Base original'!AJ110/'Base original'!AJ98*100-100)*'Base original'!AJ98/('Base original'!$AN98)</f>
        <v>2.3260524468640438</v>
      </c>
      <c r="AN106" s="13">
        <f>('Base original'!AK110/'Base original'!AK98*100-100)*'Base original'!AK98/('Base original'!$AN98)</f>
        <v>5.8384267233437863E-2</v>
      </c>
      <c r="AO106" s="13">
        <f>-('Base original'!AL110/'Base original'!AL98*100-100)*'Base original'!AL98/('Base original'!$AN98)</f>
        <v>-1.5886155290936983</v>
      </c>
      <c r="AP106" s="13">
        <f>-('Base original'!AM110/'Base original'!AM98*100-100)*'Base original'!AM98/('Base original'!$AN98)</f>
        <v>-3.5298035593623163E-2</v>
      </c>
      <c r="AQ106" s="13">
        <f>(('Base original'!AJ110-'Base original'!AL110)/('Base original'!AJ98-'Base original'!AL98)*100-100)*(('Base original'!AJ98-'Base original'!AL98)/'Base original'!AN98)</f>
        <v>0.73743691777034459</v>
      </c>
      <c r="AR106" s="13">
        <f>(('Base original'!AK110-'Base original'!AM110)/('Base original'!AK98-'Base original'!AM98)*100-100)*(('Base original'!AK98-'Base original'!AM98)/'Base original'!AN98)</f>
        <v>2.3086231639814631E-2</v>
      </c>
      <c r="AS106" s="9">
        <f>('Base original'!AN110/'Base original'!AN98*100-100)*'Base original'!AN98/('Base original'!$AN98)</f>
        <v>10.566659775209317</v>
      </c>
    </row>
    <row r="107" spans="1:45" x14ac:dyDescent="0.25">
      <c r="A107" s="20">
        <v>41760</v>
      </c>
      <c r="B107" s="13">
        <f>'Base original'!B111/'Base original'!B99*100-100</f>
        <v>8.0892820022049108</v>
      </c>
      <c r="C107" s="13">
        <f>'Base original'!C111/'Base original'!C99*100-100</f>
        <v>10.172961967836287</v>
      </c>
      <c r="D107" s="13">
        <f>'Base original'!D111/'Base original'!D99*100-100</f>
        <v>14.460377102131616</v>
      </c>
      <c r="E107" s="13">
        <f>'Base original'!E111/'Base original'!E99*100-100</f>
        <v>-1.2233582247140191</v>
      </c>
      <c r="F107" s="9">
        <f>'Base original'!F111/'Base original'!F99*100-100</f>
        <v>9.0360988673035223</v>
      </c>
      <c r="G107" s="9">
        <f>'Base original'!G111</f>
        <v>27.427716397807067</v>
      </c>
      <c r="H107" s="13">
        <f>'Base original'!H111</f>
        <v>30.483858889072962</v>
      </c>
      <c r="I107" s="13">
        <f>'Base original'!I111</f>
        <v>15.470669963980157</v>
      </c>
      <c r="J107" s="9">
        <f>'Base original'!J111</f>
        <v>34.061190931859919</v>
      </c>
      <c r="K107" s="9">
        <f>'Base original'!K111</f>
        <v>8.5526738198805123</v>
      </c>
      <c r="L107" s="13">
        <f>'Base original'!L111</f>
        <v>5.7994443883841766</v>
      </c>
      <c r="M107" s="9">
        <f>'Base original'!M111</f>
        <v>11.069368667306577</v>
      </c>
      <c r="N107" s="9">
        <f>'Base original'!N111</f>
        <v>1.241849285992547</v>
      </c>
      <c r="O107" s="13">
        <f>'Base original'!O111</f>
        <v>1.0215195241530253</v>
      </c>
      <c r="P107" s="9">
        <f>'Base original'!P111</f>
        <v>1.6340814842366758</v>
      </c>
      <c r="Q107" s="11">
        <f>'Base original'!Q111</f>
        <v>4.1399999999999997</v>
      </c>
      <c r="R107" s="13">
        <f>('Base original'!S111/'Base original'!S99*100-100)*'Base original'!S99/'Base original'!$V99</f>
        <v>2.1133466604262816</v>
      </c>
      <c r="S107" s="13">
        <f>('Base original'!T111/'Base original'!T99*100-100)*'Base original'!T99/'Base original'!$V99</f>
        <v>4.7024584861737351</v>
      </c>
      <c r="T107" s="13">
        <f>('Base original'!U111/'Base original'!U99*100-100)*'Base original'!U99/'Base original'!$V99</f>
        <v>5.6769535349441504</v>
      </c>
      <c r="U107" s="9">
        <f>('Base original'!V111/'Base original'!V99*100-100)*'Base original'!V99/'Base original'!$V99</f>
        <v>12.49275868154416</v>
      </c>
      <c r="V107" s="13">
        <f>('Base original'!V111/'Base original'!V99*100-100)*'Base original'!V99/('Base original'!$AC99)</f>
        <v>3.2576266073712872</v>
      </c>
      <c r="W107" s="13">
        <f>('Base original'!W111/'Base original'!W99*100-100)*'Base original'!W99/('Base original'!$AC99)</f>
        <v>2.337708220893767</v>
      </c>
      <c r="X107" s="13">
        <f>('Base original'!X111/'Base original'!X99*100-100)*'Base original'!X99/('Base original'!$AC99)</f>
        <v>0.26800606370776353</v>
      </c>
      <c r="Y107" s="13">
        <f>('Base original'!Y111/'Base original'!Y99*100-100)*'Base original'!Y99/('Base original'!$AC99)</f>
        <v>1.1741209952967671</v>
      </c>
      <c r="Z107" s="13">
        <f>('Base original'!Z111/'Base original'!Z99*100-100)*'Base original'!Z99/('Base original'!$AC99)</f>
        <v>3.5881237540751822E-2</v>
      </c>
      <c r="AA107" s="13">
        <f>-('Base original'!AA111/'Base original'!AA99*100-100)*'Base original'!AA99/('Base original'!$AC99)</f>
        <v>-0.52689169237271893</v>
      </c>
      <c r="AB107" s="13">
        <f>-('Base original'!AB111/'Base original'!AB99*100-100)*'Base original'!AB99/('Base original'!$AC99)</f>
        <v>-1.2798114295715878E-2</v>
      </c>
      <c r="AC107" s="13">
        <f>(('Base original'!Y111-'Base original'!AA111)/('Base original'!Y99-'Base original'!AA99)*100-100)*(('Base original'!Y99-'Base original'!AA99)/'Base original'!AC99)</f>
        <v>0.64722930292404779</v>
      </c>
      <c r="AD107" s="13">
        <f>(('Base original'!Z111-'Base original'!AB111)/('Base original'!Z99-'Base original'!AB99)*100-100)*(('Base original'!Z99-'Base original'!AB99)/'Base original'!AC99)</f>
        <v>2.3083123245035864E-2</v>
      </c>
      <c r="AE107" s="9">
        <f>('Base original'!AC111/'Base original'!AC99*100-100)*'Base original'!AC99/('Base original'!$AC99)</f>
        <v>6.5336533181419014</v>
      </c>
      <c r="AF107" s="13">
        <f>('Base original'!AC111/'Base original'!AC99*100-100)*'Base original'!AC99/('Base original'!$AN99)</f>
        <v>3.8714111616889917</v>
      </c>
      <c r="AG107" s="13">
        <f>('Base original'!AD111/'Base original'!AD99*100-100)*'Base original'!AD99/('Base original'!$AN99)</f>
        <v>2.2860902538553507</v>
      </c>
      <c r="AH107" s="13">
        <f>('Base original'!AE111/'Base original'!AE99*100-100)*'Base original'!AE99/('Base original'!$AN99)</f>
        <v>0.6378056077126274</v>
      </c>
      <c r="AI107" s="13">
        <f>('Base original'!AF111/'Base original'!AF99*100-100)*'Base original'!AF99/('Base original'!$AN99)</f>
        <v>1.1659122342995392</v>
      </c>
      <c r="AJ107" s="13">
        <f>('Base original'!AG111/'Base original'!AG99*100-100)*'Base original'!AG99/('Base original'!$AN99)</f>
        <v>-0.12469763154950046</v>
      </c>
      <c r="AK107" s="13">
        <f>('Base original'!AH111/'Base original'!AH99*100-100)*'Base original'!AH99/('Base original'!$AN99)</f>
        <v>-2.1480881426781763E-2</v>
      </c>
      <c r="AL107" s="13">
        <f>('Base original'!AI111/'Base original'!AI99*100-100)*'Base original'!AI99/('Base original'!$AN99)</f>
        <v>0.7029859064378442</v>
      </c>
      <c r="AM107" s="13">
        <f>('Base original'!AJ111/'Base original'!AJ99*100-100)*'Base original'!AJ99/('Base original'!$AN99)</f>
        <v>2.8968729170559553</v>
      </c>
      <c r="AN107" s="13">
        <f>('Base original'!AK111/'Base original'!AK99*100-100)*'Base original'!AK99/('Base original'!$AN99)</f>
        <v>6.689602833102104E-2</v>
      </c>
      <c r="AO107" s="13">
        <f>-('Base original'!AL111/'Base original'!AL99*100-100)*'Base original'!AL99/('Base original'!$AN99)</f>
        <v>-1.8164480226014814</v>
      </c>
      <c r="AP107" s="13">
        <f>-('Base original'!AM111/'Base original'!AM99*100-100)*'Base original'!AM99/('Base original'!$AN99)</f>
        <v>-3.0246103627327835E-2</v>
      </c>
      <c r="AQ107" s="13">
        <f>(('Base original'!AJ111-'Base original'!AL111)/('Base original'!AJ99-'Base original'!AL99)*100-100)*(('Base original'!AJ99-'Base original'!AL99)/'Base original'!AN99)</f>
        <v>1.0804248944544748</v>
      </c>
      <c r="AR107" s="13">
        <f>(('Base original'!AK111-'Base original'!AM111)/('Base original'!AK99-'Base original'!AM99)*100-100)*(('Base original'!AK99-'Base original'!AM99)/'Base original'!AN99)</f>
        <v>3.6649924703693139E-2</v>
      </c>
      <c r="AS107" s="9">
        <f>('Base original'!AN111/'Base original'!AN99*100-100)*'Base original'!AN99/('Base original'!$AN99)</f>
        <v>9.6351014701762381</v>
      </c>
    </row>
    <row r="108" spans="1:45" x14ac:dyDescent="0.25">
      <c r="A108" s="20">
        <v>41791</v>
      </c>
      <c r="B108" s="13">
        <f>'Base original'!B112/'Base original'!B100*100-100</f>
        <v>7.8021011285882764</v>
      </c>
      <c r="C108" s="13">
        <f>'Base original'!C112/'Base original'!C100*100-100</f>
        <v>9.7965398163549509</v>
      </c>
      <c r="D108" s="13">
        <f>'Base original'!D112/'Base original'!D100*100-100</f>
        <v>15.00664138254983</v>
      </c>
      <c r="E108" s="13">
        <f>'Base original'!E112/'Base original'!E100*100-100</f>
        <v>-5.9011162680432108</v>
      </c>
      <c r="F108" s="9">
        <f>'Base original'!F112/'Base original'!F100*100-100</f>
        <v>8.5507506142370033</v>
      </c>
      <c r="G108" s="9">
        <f>'Base original'!G112</f>
        <v>26.578430844051667</v>
      </c>
      <c r="H108" s="13">
        <f>'Base original'!H112</f>
        <v>28.896511441683906</v>
      </c>
      <c r="I108" s="13">
        <f>'Base original'!I112</f>
        <v>15.226036140217682</v>
      </c>
      <c r="J108" s="9">
        <f>'Base original'!J112</f>
        <v>33.745644952398877</v>
      </c>
      <c r="K108" s="9">
        <f>'Base original'!K112</f>
        <v>8.2215048189788327</v>
      </c>
      <c r="L108" s="13">
        <f>'Base original'!L112</f>
        <v>6.1963520386099233</v>
      </c>
      <c r="M108" s="9">
        <f>'Base original'!M112</f>
        <v>9.4834937933566223</v>
      </c>
      <c r="N108" s="9">
        <f>'Base original'!N112</f>
        <v>1.367077825268709</v>
      </c>
      <c r="O108" s="13">
        <f>'Base original'!O112</f>
        <v>1.1871845049230478</v>
      </c>
      <c r="P108" s="9">
        <f>'Base original'!P112</f>
        <v>1.6914843293215895</v>
      </c>
      <c r="Q108" s="11">
        <f>'Base original'!Q112</f>
        <v>3.94</v>
      </c>
      <c r="R108" s="13">
        <f>('Base original'!S112/'Base original'!S100*100-100)*'Base original'!S100/'Base original'!$V100</f>
        <v>2.1854400017406381</v>
      </c>
      <c r="S108" s="13">
        <f>('Base original'!T112/'Base original'!T100*100-100)*'Base original'!T100/'Base original'!$V100</f>
        <v>4.8749479276629843</v>
      </c>
      <c r="T108" s="13">
        <f>('Base original'!U112/'Base original'!U100*100-100)*'Base original'!U100/'Base original'!$V100</f>
        <v>4.2959495110856345</v>
      </c>
      <c r="U108" s="9">
        <f>('Base original'!V112/'Base original'!V100*100-100)*'Base original'!V100/'Base original'!$V100</f>
        <v>11.35633744048927</v>
      </c>
      <c r="V108" s="13">
        <f>('Base original'!V112/'Base original'!V100*100-100)*'Base original'!V100/('Base original'!$AC100)</f>
        <v>2.9839456891318057</v>
      </c>
      <c r="W108" s="13">
        <f>('Base original'!W112/'Base original'!W100*100-100)*'Base original'!W100/('Base original'!$AC100)</f>
        <v>1.9298424820696669</v>
      </c>
      <c r="X108" s="13">
        <f>('Base original'!X112/'Base original'!X100*100-100)*'Base original'!X100/('Base original'!$AC100)</f>
        <v>0.28855114789474295</v>
      </c>
      <c r="Y108" s="13">
        <f>('Base original'!Y112/'Base original'!Y100*100-100)*'Base original'!Y100/('Base original'!$AC100)</f>
        <v>0.22913020378914933</v>
      </c>
      <c r="Z108" s="13">
        <f>('Base original'!Z112/'Base original'!Z100*100-100)*'Base original'!Z100/('Base original'!$AC100)</f>
        <v>2.4944169140502636E-2</v>
      </c>
      <c r="AA108" s="13">
        <f>-('Base original'!AA112/'Base original'!AA100*100-100)*'Base original'!AA100/('Base original'!$AC100)</f>
        <v>0.22066169060810062</v>
      </c>
      <c r="AB108" s="13">
        <f>-('Base original'!AB112/'Base original'!AB100*100-100)*'Base original'!AB100/('Base original'!$AC100)</f>
        <v>-7.543804806100984E-3</v>
      </c>
      <c r="AC108" s="13">
        <f>(('Base original'!Y112-'Base original'!AA112)/('Base original'!Y100-'Base original'!AA100)*100-100)*(('Base original'!Y100-'Base original'!AA100)/'Base original'!AC100)</f>
        <v>0.44979189439724854</v>
      </c>
      <c r="AD108" s="13">
        <f>(('Base original'!Z112-'Base original'!AB112)/('Base original'!Z100-'Base original'!AB100)*100-100)*(('Base original'!Z100-'Base original'!AB100)/'Base original'!AC100)</f>
        <v>1.7400364334401546E-2</v>
      </c>
      <c r="AE108" s="9">
        <f>('Base original'!AC112/'Base original'!AC100*100-100)*'Base original'!AC100/('Base original'!$AC100)</f>
        <v>5.6695315778278541</v>
      </c>
      <c r="AF108" s="13">
        <f>('Base original'!AC112/'Base original'!AC100*100-100)*'Base original'!AC100/('Base original'!$AN100)</f>
        <v>3.3666759132550399</v>
      </c>
      <c r="AG108" s="13">
        <f>('Base original'!AD112/'Base original'!AD100*100-100)*'Base original'!AD100/('Base original'!$AN100)</f>
        <v>1.9135124433079582</v>
      </c>
      <c r="AH108" s="13">
        <f>('Base original'!AE112/'Base original'!AE100*100-100)*'Base original'!AE100/('Base original'!$AN100)</f>
        <v>0.66219454554273438</v>
      </c>
      <c r="AI108" s="13">
        <f>('Base original'!AF112/'Base original'!AF100*100-100)*'Base original'!AF100/('Base original'!$AN100)</f>
        <v>1.210032463236532</v>
      </c>
      <c r="AJ108" s="13">
        <f>('Base original'!AG112/'Base original'!AG100*100-100)*'Base original'!AG100/('Base original'!$AN100)</f>
        <v>0.12857234279808102</v>
      </c>
      <c r="AK108" s="13">
        <f>('Base original'!AH112/'Base original'!AH100*100-100)*'Base original'!AH100/('Base original'!$AN100)</f>
        <v>-2.2182661418589385E-2</v>
      </c>
      <c r="AL108" s="13">
        <f>('Base original'!AI112/'Base original'!AI100*100-100)*'Base original'!AI100/('Base original'!$AN100)</f>
        <v>0.80806533068559694</v>
      </c>
      <c r="AM108" s="13">
        <f>('Base original'!AJ112/'Base original'!AJ100*100-100)*'Base original'!AJ100/('Base original'!$AN100)</f>
        <v>3.4797264090981748</v>
      </c>
      <c r="AN108" s="13">
        <f>('Base original'!AK112/'Base original'!AK100*100-100)*'Base original'!AK100/('Base original'!$AN100)</f>
        <v>8.138758973297526E-2</v>
      </c>
      <c r="AO108" s="13">
        <f>-('Base original'!AL112/'Base original'!AL100*100-100)*'Base original'!AL100/('Base original'!$AN100)</f>
        <v>-2.0847829640530033</v>
      </c>
      <c r="AP108" s="13">
        <f>-('Base original'!AM112/'Base original'!AM100*100-100)*'Base original'!AM100/('Base original'!$AN100)</f>
        <v>-3.0206664291775886E-2</v>
      </c>
      <c r="AQ108" s="13">
        <f>(('Base original'!AJ112-'Base original'!AL112)/('Base original'!AJ100-'Base original'!AL100)*100-100)*(('Base original'!AJ100-'Base original'!AL100)/'Base original'!AN100)</f>
        <v>1.3949434450451708</v>
      </c>
      <c r="AR108" s="13">
        <f>(('Base original'!AK112-'Base original'!AM112)/('Base original'!AK100-'Base original'!AM100)*100-100)*(('Base original'!AK100-'Base original'!AM100)/'Base original'!AN100)</f>
        <v>5.118092544119944E-2</v>
      </c>
      <c r="AS108" s="9">
        <f>('Base original'!AN112/'Base original'!AN100*100-100)*'Base original'!AN100/('Base original'!$AN100)</f>
        <v>9.5129947478937567</v>
      </c>
    </row>
    <row r="109" spans="1:45" x14ac:dyDescent="0.25">
      <c r="A109" s="20">
        <v>41821</v>
      </c>
      <c r="B109" s="13">
        <f>'Base original'!B113/'Base original'!B101*100-100</f>
        <v>7.8188365090886975</v>
      </c>
      <c r="C109" s="13">
        <f>'Base original'!C113/'Base original'!C101*100-100</f>
        <v>9.8145472604617083</v>
      </c>
      <c r="D109" s="13">
        <f>'Base original'!D113/'Base original'!D101*100-100</f>
        <v>14.798262886551768</v>
      </c>
      <c r="E109" s="13">
        <f>'Base original'!E113/'Base original'!E101*100-100</f>
        <v>-5.3825847649971621</v>
      </c>
      <c r="F109" s="9">
        <f>'Base original'!F113/'Base original'!F101*100-100</f>
        <v>8.5375953163018039</v>
      </c>
      <c r="G109" s="9">
        <f>'Base original'!G113</f>
        <v>24.957813606664963</v>
      </c>
      <c r="H109" s="13">
        <f>'Base original'!H113</f>
        <v>26.025322012966271</v>
      </c>
      <c r="I109" s="13">
        <f>'Base original'!I113</f>
        <v>15.202943041096539</v>
      </c>
      <c r="J109" s="9">
        <f>'Base original'!J113</f>
        <v>33.344070261990986</v>
      </c>
      <c r="K109" s="9">
        <f>'Base original'!K113</f>
        <v>8.05413924045423</v>
      </c>
      <c r="L109" s="13">
        <f>'Base original'!L113</f>
        <v>5.6506261608419788</v>
      </c>
      <c r="M109" s="9">
        <f>'Base original'!M113</f>
        <v>10.103122554276478</v>
      </c>
      <c r="N109" s="9">
        <f>'Base original'!N113</f>
        <v>1.2390792352240154</v>
      </c>
      <c r="O109" s="13">
        <f>'Base original'!O113</f>
        <v>1.1136074675088106</v>
      </c>
      <c r="P109" s="9">
        <f>'Base original'!P113</f>
        <v>1.4387413590719831</v>
      </c>
      <c r="Q109" s="11">
        <f>'Base original'!Q113</f>
        <v>3.86</v>
      </c>
      <c r="R109" s="13">
        <f>('Base original'!S113/'Base original'!S101*100-100)*'Base original'!S101/'Base original'!$V101</f>
        <v>2.0224960761482471</v>
      </c>
      <c r="S109" s="13">
        <f>('Base original'!T113/'Base original'!T101*100-100)*'Base original'!T101/'Base original'!$V101</f>
        <v>4.5924064614630646</v>
      </c>
      <c r="T109" s="13">
        <f>('Base original'!U113/'Base original'!U101*100-100)*'Base original'!U101/'Base original'!$V101</f>
        <v>3.3691097617517602</v>
      </c>
      <c r="U109" s="9">
        <f>('Base original'!V113/'Base original'!V101*100-100)*'Base original'!V101/'Base original'!$V101</f>
        <v>9.9840122993630729</v>
      </c>
      <c r="V109" s="13">
        <f>('Base original'!V113/'Base original'!V101*100-100)*'Base original'!V101/('Base original'!$AC101)</f>
        <v>2.6163005267385744</v>
      </c>
      <c r="W109" s="13">
        <f>('Base original'!W113/'Base original'!W101*100-100)*'Base original'!W101/('Base original'!$AC101)</f>
        <v>3.3138918971412306</v>
      </c>
      <c r="X109" s="13">
        <f>('Base original'!X113/'Base original'!X101*100-100)*'Base original'!X101/('Base original'!$AC101)</f>
        <v>0.3337411114343955</v>
      </c>
      <c r="Y109" s="13">
        <f>('Base original'!Y113/'Base original'!Y101*100-100)*'Base original'!Y101/('Base original'!$AC101)</f>
        <v>-0.38338206849518663</v>
      </c>
      <c r="Z109" s="13">
        <f>('Base original'!Z113/'Base original'!Z101*100-100)*'Base original'!Z101/('Base original'!$AC101)</f>
        <v>2.4262458645737135E-2</v>
      </c>
      <c r="AA109" s="13">
        <f>-('Base original'!AA113/'Base original'!AA101*100-100)*'Base original'!AA101/('Base original'!$AC101)</f>
        <v>0.74881374649838406</v>
      </c>
      <c r="AB109" s="13">
        <f>-('Base original'!AB113/'Base original'!AB101*100-100)*'Base original'!AB101/('Base original'!$AC101)</f>
        <v>-7.7940904637870201E-3</v>
      </c>
      <c r="AC109" s="13">
        <f>(('Base original'!Y113-'Base original'!AA113)/('Base original'!Y101-'Base original'!AA101)*100-100)*(('Base original'!Y101-'Base original'!AA101)/'Base original'!AC101)</f>
        <v>0.36543167800319809</v>
      </c>
      <c r="AD109" s="13">
        <f>(('Base original'!Z113-'Base original'!AB113)/('Base original'!Z101-'Base original'!AB101)*100-100)*(('Base original'!Z101-'Base original'!AB101)/'Base original'!AC101)</f>
        <v>1.6468368181950105E-2</v>
      </c>
      <c r="AE109" s="9">
        <f>('Base original'!AC113/'Base original'!AC101*100-100)*'Base original'!AC101/('Base original'!$AC101)</f>
        <v>6.6458335814993745</v>
      </c>
      <c r="AF109" s="13">
        <f>('Base original'!AC113/'Base original'!AC101*100-100)*'Base original'!AC101/('Base original'!$AN101)</f>
        <v>3.9369555289430567</v>
      </c>
      <c r="AG109" s="13">
        <f>('Base original'!AD113/'Base original'!AD101*100-100)*'Base original'!AD101/('Base original'!$AN101)</f>
        <v>1.5668544678599892</v>
      </c>
      <c r="AH109" s="13">
        <f>('Base original'!AE113/'Base original'!AE101*100-100)*'Base original'!AE101/('Base original'!$AN101)</f>
        <v>0.16070394885865083</v>
      </c>
      <c r="AI109" s="13">
        <f>('Base original'!AF113/'Base original'!AF101*100-100)*'Base original'!AF101/('Base original'!$AN101)</f>
        <v>1.1732725706340266</v>
      </c>
      <c r="AJ109" s="13">
        <f>('Base original'!AG113/'Base original'!AG101*100-100)*'Base original'!AG101/('Base original'!$AN101)</f>
        <v>-4.8241597623357897E-2</v>
      </c>
      <c r="AK109" s="13">
        <f>('Base original'!AH113/'Base original'!AH101*100-100)*'Base original'!AH101/('Base original'!$AN101)</f>
        <v>-5.3081743604260941E-3</v>
      </c>
      <c r="AL109" s="13">
        <f>('Base original'!AI113/'Base original'!AI101*100-100)*'Base original'!AI101/('Base original'!$AN101)</f>
        <v>0.98574598098533794</v>
      </c>
      <c r="AM109" s="13">
        <f>('Base original'!AJ113/'Base original'!AJ101*100-100)*'Base original'!AJ101/('Base original'!$AN101)</f>
        <v>3.9676983451536634</v>
      </c>
      <c r="AN109" s="13">
        <f>('Base original'!AK113/'Base original'!AK101*100-100)*'Base original'!AK101/('Base original'!$AN101)</f>
        <v>0.10167190408202531</v>
      </c>
      <c r="AO109" s="13">
        <f>-('Base original'!AL113/'Base original'!AL101*100-100)*'Base original'!AL101/('Base original'!$AN101)</f>
        <v>-2.27370632694383</v>
      </c>
      <c r="AP109" s="13">
        <f>-('Base original'!AM113/'Base original'!AM101*100-100)*'Base original'!AM101/('Base original'!$AN101)</f>
        <v>-3.3451966113911401E-2</v>
      </c>
      <c r="AQ109" s="13">
        <f>(('Base original'!AJ113-'Base original'!AL113)/('Base original'!AJ101-'Base original'!AL101)*100-100)*(('Base original'!AJ101-'Base original'!AL101)/'Base original'!AN101)</f>
        <v>1.6939920182098327</v>
      </c>
      <c r="AR109" s="13">
        <f>(('Base original'!AK113-'Base original'!AM113)/('Base original'!AK101-'Base original'!AM101)*100-100)*(('Base original'!AK101-'Base original'!AM101)/'Base original'!AN101)</f>
        <v>6.8219937968114E-2</v>
      </c>
      <c r="AS109" s="9">
        <f>('Base original'!AN113/'Base original'!AN101*100-100)*'Base original'!AN101/('Base original'!$AN101)</f>
        <v>9.5321946814752323</v>
      </c>
    </row>
    <row r="110" spans="1:45" x14ac:dyDescent="0.25">
      <c r="A110" s="20">
        <v>41852</v>
      </c>
      <c r="B110" s="13">
        <f>'Base original'!B114/'Base original'!B102*100-100</f>
        <v>8.0283115404260315</v>
      </c>
      <c r="C110" s="13">
        <f>'Base original'!C114/'Base original'!C102*100-100</f>
        <v>9.3955426649378353</v>
      </c>
      <c r="D110" s="13">
        <f>'Base original'!D114/'Base original'!D102*100-100</f>
        <v>14.916275364476931</v>
      </c>
      <c r="E110" s="13">
        <f>'Base original'!E114/'Base original'!E102*100-100</f>
        <v>-4.5542669195978078</v>
      </c>
      <c r="F110" s="9">
        <f>'Base original'!F114/'Base original'!F102*100-100</f>
        <v>8.7273621587996786</v>
      </c>
      <c r="G110" s="9">
        <f>'Base original'!G114</f>
        <v>24.736555562183391</v>
      </c>
      <c r="H110" s="13">
        <f>'Base original'!H114</f>
        <v>26.571384079799781</v>
      </c>
      <c r="I110" s="13">
        <f>'Base original'!I114</f>
        <v>14.587982654580076</v>
      </c>
      <c r="J110" s="9">
        <f>'Base original'!J114</f>
        <v>32.944830229592128</v>
      </c>
      <c r="K110" s="9">
        <f>'Base original'!K114</f>
        <v>7.6667139531344972</v>
      </c>
      <c r="L110" s="13">
        <f>'Base original'!L114</f>
        <v>5.5018822049095393</v>
      </c>
      <c r="M110" s="9">
        <f>'Base original'!M114</f>
        <v>9.1105911661443617</v>
      </c>
      <c r="N110" s="9">
        <f>'Base original'!N114</f>
        <v>1.3430400832379437</v>
      </c>
      <c r="O110" s="13">
        <f>'Base original'!O114</f>
        <v>1.2883507273028563</v>
      </c>
      <c r="P110" s="9">
        <f>'Base original'!P114</f>
        <v>1.4114953529957284</v>
      </c>
      <c r="Q110" s="11">
        <f>'Base original'!Q114</f>
        <v>3.67</v>
      </c>
      <c r="R110" s="13">
        <f>('Base original'!S114/'Base original'!S102*100-100)*'Base original'!S102/'Base original'!$V102</f>
        <v>1.9798524884461466</v>
      </c>
      <c r="S110" s="13">
        <f>('Base original'!T114/'Base original'!T102*100-100)*'Base original'!T102/'Base original'!$V102</f>
        <v>4.9829840262907394</v>
      </c>
      <c r="T110" s="13">
        <f>('Base original'!U114/'Base original'!U102*100-100)*'Base original'!U102/'Base original'!$V102</f>
        <v>3.6735668081053161</v>
      </c>
      <c r="U110" s="9">
        <f>('Base original'!V114/'Base original'!V102*100-100)*'Base original'!V102/'Base original'!$V102</f>
        <v>10.636403322842213</v>
      </c>
      <c r="V110" s="13">
        <f>('Base original'!V114/'Base original'!V102*100-100)*'Base original'!V102/('Base original'!$AC102)</f>
        <v>2.7187820509014204</v>
      </c>
      <c r="W110" s="13">
        <f>('Base original'!W114/'Base original'!W102*100-100)*'Base original'!W102/('Base original'!$AC102)</f>
        <v>3.2816417735387686</v>
      </c>
      <c r="X110" s="13">
        <f>('Base original'!X114/'Base original'!X102*100-100)*'Base original'!X102/('Base original'!$AC102)</f>
        <v>0.2788679681175899</v>
      </c>
      <c r="Y110" s="13">
        <f>('Base original'!Y114/'Base original'!Y102*100-100)*'Base original'!Y102/('Base original'!$AC102)</f>
        <v>-1.8417109032669088</v>
      </c>
      <c r="Z110" s="13">
        <f>('Base original'!Z114/'Base original'!Z102*100-100)*'Base original'!Z102/('Base original'!$AC102)</f>
        <v>4.3640590893707851E-2</v>
      </c>
      <c r="AA110" s="13">
        <f>-('Base original'!AA114/'Base original'!AA102*100-100)*'Base original'!AA102/('Base original'!$AC102)</f>
        <v>2.0856619668080989</v>
      </c>
      <c r="AB110" s="13">
        <f>-('Base original'!AB114/'Base original'!AB102*100-100)*'Base original'!AB102/('Base original'!$AC102)</f>
        <v>-7.5020997687946425E-3</v>
      </c>
      <c r="AC110" s="13">
        <f>(('Base original'!Y114-'Base original'!AA114)/('Base original'!Y102-'Base original'!AA102)*100-100)*(('Base original'!Y102-'Base original'!AA102)/'Base original'!AC102)</f>
        <v>0.24395106354118937</v>
      </c>
      <c r="AD110" s="13">
        <f>(('Base original'!Z114-'Base original'!AB114)/('Base original'!Z102-'Base original'!AB102)*100-100)*(('Base original'!Z102-'Base original'!AB102)/'Base original'!AC102)</f>
        <v>3.6138491124913213E-2</v>
      </c>
      <c r="AE110" s="9">
        <f>('Base original'!AC114/'Base original'!AC102*100-100)*'Base original'!AC102/('Base original'!$AC102)</f>
        <v>6.559381347223848</v>
      </c>
      <c r="AF110" s="13">
        <f>('Base original'!AC114/'Base original'!AC102*100-100)*'Base original'!AC102/('Base original'!$AN102)</f>
        <v>3.8508881912521171</v>
      </c>
      <c r="AG110" s="13">
        <f>('Base original'!AD114/'Base original'!AD102*100-100)*'Base original'!AD102/('Base original'!$AN102)</f>
        <v>1.5667422652681042</v>
      </c>
      <c r="AH110" s="13">
        <f>('Base original'!AE114/'Base original'!AE102*100-100)*'Base original'!AE102/('Base original'!$AN102)</f>
        <v>-0.10679806852459689</v>
      </c>
      <c r="AI110" s="13">
        <f>('Base original'!AF114/'Base original'!AF102*100-100)*'Base original'!AF102/('Base original'!$AN102)</f>
        <v>1.0146825755903031</v>
      </c>
      <c r="AJ110" s="13">
        <f>('Base original'!AG114/'Base original'!AG102*100-100)*'Base original'!AG102/('Base original'!$AN102)</f>
        <v>-7.3041940993671006E-2</v>
      </c>
      <c r="AK110" s="13">
        <f>('Base original'!AH114/'Base original'!AH102*100-100)*'Base original'!AH102/('Base original'!$AN102)</f>
        <v>6.1962026911818796E-3</v>
      </c>
      <c r="AL110" s="13">
        <f>('Base original'!AI114/'Base original'!AI102*100-100)*'Base original'!AI102/('Base original'!$AN102)</f>
        <v>0.58159927736887984</v>
      </c>
      <c r="AM110" s="13">
        <f>('Base original'!AJ114/'Base original'!AJ102*100-100)*'Base original'!AJ102/('Base original'!$AN102)</f>
        <v>4.6009116407082731</v>
      </c>
      <c r="AN110" s="13">
        <f>('Base original'!AK114/'Base original'!AK102*100-100)*'Base original'!AK102/('Base original'!$AN102)</f>
        <v>0.12811385429697061</v>
      </c>
      <c r="AO110" s="13">
        <f>-('Base original'!AL114/'Base original'!AL102*100-100)*'Base original'!AL102/('Base original'!$AN102)</f>
        <v>-2.4834467461399368</v>
      </c>
      <c r="AP110" s="13">
        <f>-('Base original'!AM114/'Base original'!AM102*100-100)*'Base original'!AM102/('Base original'!$AN102)</f>
        <v>-3.5670039938145756E-2</v>
      </c>
      <c r="AQ110" s="13">
        <f>(('Base original'!AJ114-'Base original'!AL114)/('Base original'!AJ102-'Base original'!AL102)*100-100)*(('Base original'!AJ102-'Base original'!AL102)/'Base original'!AN102)</f>
        <v>2.1174648945683359</v>
      </c>
      <c r="AR110" s="13">
        <f>(('Base original'!AK114-'Base original'!AM114)/('Base original'!AK102-'Base original'!AM102)*100-100)*(('Base original'!AK102-'Base original'!AM102)/'Base original'!AN102)</f>
        <v>9.2443814358824872E-2</v>
      </c>
      <c r="AS110" s="9">
        <f>('Base original'!AN114/'Base original'!AN102*100-100)*'Base original'!AN102/('Base original'!$AN102)</f>
        <v>9.0501772115794523</v>
      </c>
    </row>
    <row r="111" spans="1:45" x14ac:dyDescent="0.25">
      <c r="A111" s="20">
        <v>41883</v>
      </c>
      <c r="B111" s="13">
        <f>'Base original'!B115/'Base original'!B103*100-100</f>
        <v>8.0629015418861769</v>
      </c>
      <c r="C111" s="13">
        <f>'Base original'!C115/'Base original'!C103*100-100</f>
        <v>9.4204846839571559</v>
      </c>
      <c r="D111" s="13">
        <f>'Base original'!D115/'Base original'!D103*100-100</f>
        <v>15.251453669224574</v>
      </c>
      <c r="E111" s="13">
        <f>'Base original'!E115/'Base original'!E103*100-100</f>
        <v>0.56806621214791164</v>
      </c>
      <c r="F111" s="9">
        <f>'Base original'!F115/'Base original'!F103*100-100</f>
        <v>9.3119428795189805</v>
      </c>
      <c r="G111" s="9">
        <f>'Base original'!G115</f>
        <v>24.962352136693131</v>
      </c>
      <c r="H111" s="13">
        <f>'Base original'!H115</f>
        <v>27.061107365624707</v>
      </c>
      <c r="I111" s="13">
        <f>'Base original'!I115</f>
        <v>14.389216938665404</v>
      </c>
      <c r="J111" s="9">
        <f>'Base original'!J115</f>
        <v>32.097890084746204</v>
      </c>
      <c r="K111" s="9">
        <f>'Base original'!K115</f>
        <v>7.3536800904046364</v>
      </c>
      <c r="L111" s="13">
        <f>'Base original'!L115</f>
        <v>5.2648061730301059</v>
      </c>
      <c r="M111" s="9">
        <f>'Base original'!M115</f>
        <v>8.8290249133065366</v>
      </c>
      <c r="N111" s="9">
        <f>'Base original'!N115</f>
        <v>1.2830019285065295</v>
      </c>
      <c r="O111" s="13">
        <f>'Base original'!O115</f>
        <v>1.0518275822548373</v>
      </c>
      <c r="P111" s="9">
        <f>'Base original'!P115</f>
        <v>1.6187405267488699</v>
      </c>
      <c r="Q111" s="11">
        <f>'Base original'!Q115</f>
        <v>3.58</v>
      </c>
      <c r="R111" s="13">
        <f>('Base original'!S115/'Base original'!S103*100-100)*'Base original'!S103/'Base original'!$V103</f>
        <v>1.5001860684838566</v>
      </c>
      <c r="S111" s="13">
        <f>('Base original'!T115/'Base original'!T103*100-100)*'Base original'!T103/'Base original'!$V103</f>
        <v>5.6089542219314632</v>
      </c>
      <c r="T111" s="13">
        <f>('Base original'!U115/'Base original'!U103*100-100)*'Base original'!U103/'Base original'!$V103</f>
        <v>3.0594716403164006</v>
      </c>
      <c r="U111" s="9">
        <f>('Base original'!V115/'Base original'!V103*100-100)*'Base original'!V103/'Base original'!$V103</f>
        <v>10.168611930731714</v>
      </c>
      <c r="V111" s="13">
        <f>('Base original'!V115/'Base original'!V103*100-100)*'Base original'!V103/('Base original'!$AC103)</f>
        <v>2.6690629190994066</v>
      </c>
      <c r="W111" s="13">
        <f>('Base original'!W115/'Base original'!W103*100-100)*'Base original'!W103/('Base original'!$AC103)</f>
        <v>3.120368753551062</v>
      </c>
      <c r="X111" s="13">
        <f>('Base original'!X115/'Base original'!X103*100-100)*'Base original'!X103/('Base original'!$AC103)</f>
        <v>0.2772471253366901</v>
      </c>
      <c r="Y111" s="13">
        <f>('Base original'!Y115/'Base original'!Y103*100-100)*'Base original'!Y103/('Base original'!$AC103)</f>
        <v>-1.4859921323290401</v>
      </c>
      <c r="Z111" s="13">
        <f>('Base original'!Z115/'Base original'!Z103*100-100)*'Base original'!Z103/('Base original'!$AC103)</f>
        <v>6.2940717265870499E-2</v>
      </c>
      <c r="AA111" s="13">
        <f>-('Base original'!AA115/'Base original'!AA103*100-100)*'Base original'!AA103/('Base original'!$AC103)</f>
        <v>1.775647100231323</v>
      </c>
      <c r="AB111" s="13">
        <f>-('Base original'!AB115/'Base original'!AB103*100-100)*'Base original'!AB103/('Base original'!$AC103)</f>
        <v>-5.3546247092407214E-3</v>
      </c>
      <c r="AC111" s="13">
        <f>(('Base original'!Y115-'Base original'!AA115)/('Base original'!Y103-'Base original'!AA103)*100-100)*(('Base original'!Y103-'Base original'!AA103)/'Base original'!AC103)</f>
        <v>0.2896549679022849</v>
      </c>
      <c r="AD111" s="13">
        <f>(('Base original'!Z115-'Base original'!AB115)/('Base original'!Z103-'Base original'!AB103)*100-100)*(('Base original'!Z103-'Base original'!AB103)/'Base original'!AC103)</f>
        <v>5.7586092556629734E-2</v>
      </c>
      <c r="AE111" s="9">
        <f>('Base original'!AC115/'Base original'!AC103*100-100)*'Base original'!AC103/('Base original'!$AC103)</f>
        <v>6.4139198584460644</v>
      </c>
      <c r="AF111" s="13">
        <f>('Base original'!AC115/'Base original'!AC103*100-100)*'Base original'!AC103/('Base original'!$AN103)</f>
        <v>3.7535762226177036</v>
      </c>
      <c r="AG111" s="13">
        <f>('Base original'!AD115/'Base original'!AD103*100-100)*'Base original'!AD103/('Base original'!$AN103)</f>
        <v>1.9591359813013265</v>
      </c>
      <c r="AH111" s="13">
        <f>('Base original'!AE115/'Base original'!AE103*100-100)*'Base original'!AE103/('Base original'!$AN103)</f>
        <v>-0.35135918378732606</v>
      </c>
      <c r="AI111" s="13">
        <f>('Base original'!AF115/'Base original'!AF103*100-100)*'Base original'!AF103/('Base original'!$AN103)</f>
        <v>1.1184344071872674</v>
      </c>
      <c r="AJ111" s="13">
        <f>('Base original'!AG115/'Base original'!AG103*100-100)*'Base original'!AG103/('Base original'!$AN103)</f>
        <v>-2.5722401796862707E-2</v>
      </c>
      <c r="AK111" s="13">
        <f>('Base original'!AH115/'Base original'!AH103*100-100)*'Base original'!AH103/('Base original'!$AN103)</f>
        <v>-5.5455548294850747E-3</v>
      </c>
      <c r="AL111" s="13">
        <f>('Base original'!AI115/'Base original'!AI103*100-100)*'Base original'!AI103/('Base original'!$AN103)</f>
        <v>0.33991461655516131</v>
      </c>
      <c r="AM111" s="13">
        <f>('Base original'!AJ115/'Base original'!AJ103*100-100)*'Base original'!AJ103/('Base original'!$AN103)</f>
        <v>4.6957174671732016</v>
      </c>
      <c r="AN111" s="13">
        <f>('Base original'!AK115/'Base original'!AK103*100-100)*'Base original'!AK103/('Base original'!$AN103)</f>
        <v>0.1406617488638692</v>
      </c>
      <c r="AO111" s="13">
        <f>-('Base original'!AL115/'Base original'!AL103*100-100)*'Base original'!AL103/('Base original'!$AN103)</f>
        <v>-2.5834743969400384</v>
      </c>
      <c r="AP111" s="13">
        <f>-('Base original'!AM115/'Base original'!AM103*100-100)*'Base original'!AM103/('Base original'!$AN103)</f>
        <v>-3.3148229695162755E-2</v>
      </c>
      <c r="AQ111" s="13">
        <f>(('Base original'!AJ115-'Base original'!AL115)/('Base original'!AJ103-'Base original'!AL103)*100-100)*(('Base original'!AJ103-'Base original'!AL103)/'Base original'!AN103)</f>
        <v>2.1122430702331632</v>
      </c>
      <c r="AR111" s="13">
        <f>(('Base original'!AK115-'Base original'!AM115)/('Base original'!AK103-'Base original'!AM103)*100-100)*(('Base original'!AK103-'Base original'!AM103)/'Base original'!AN103)</f>
        <v>0.10751351916870648</v>
      </c>
      <c r="AS111" s="9">
        <f>('Base original'!AN115/'Base original'!AN103*100-100)*'Base original'!AN103/('Base original'!$AN103)</f>
        <v>9.00819067664969</v>
      </c>
    </row>
    <row r="112" spans="1:45" x14ac:dyDescent="0.25">
      <c r="A112" s="20">
        <v>41913</v>
      </c>
      <c r="B112" s="13">
        <f>'Base original'!B116/'Base original'!B104*100-100</f>
        <v>7.8623673037180026</v>
      </c>
      <c r="C112" s="13">
        <f>'Base original'!C116/'Base original'!C104*100-100</f>
        <v>8.9854273997387963</v>
      </c>
      <c r="D112" s="13">
        <f>'Base original'!D116/'Base original'!D104*100-100</f>
        <v>15.735572064263991</v>
      </c>
      <c r="E112" s="13">
        <f>'Base original'!E116/'Base original'!E104*100-100</f>
        <v>-2.3486572880015189</v>
      </c>
      <c r="F112" s="9">
        <f>'Base original'!F116/'Base original'!F104*100-100</f>
        <v>9.0484553388988189</v>
      </c>
      <c r="G112" s="9">
        <f>'Base original'!G116</f>
        <v>24.140386595713494</v>
      </c>
      <c r="H112" s="13">
        <f>'Base original'!H116</f>
        <v>26.079612161247596</v>
      </c>
      <c r="I112" s="13">
        <f>'Base original'!I116</f>
        <v>14.479213412056559</v>
      </c>
      <c r="J112" s="9">
        <f>'Base original'!J116</f>
        <v>31.375564437270441</v>
      </c>
      <c r="K112" s="9">
        <f>'Base original'!K116</f>
        <v>7.3109124194682353</v>
      </c>
      <c r="L112" s="13">
        <f>'Base original'!L116</f>
        <v>5.3210779848427414</v>
      </c>
      <c r="M112" s="9">
        <f>'Base original'!M116</f>
        <v>8.8672979948331871</v>
      </c>
      <c r="N112" s="9">
        <f>'Base original'!N116</f>
        <v>1.4164985210673096</v>
      </c>
      <c r="O112" s="13">
        <f>'Base original'!O116</f>
        <v>1.2244827463166235</v>
      </c>
      <c r="P112" s="9">
        <f>'Base original'!P116</f>
        <v>1.7332163860362249</v>
      </c>
      <c r="Q112" s="11">
        <f>'Base original'!Q116</f>
        <v>3.57</v>
      </c>
      <c r="R112" s="13">
        <f>('Base original'!S116/'Base original'!S104*100-100)*'Base original'!S104/'Base original'!$V104</f>
        <v>1.5074218116048668</v>
      </c>
      <c r="S112" s="13">
        <f>('Base original'!T116/'Base original'!T104*100-100)*'Base original'!T104/'Base original'!$V104</f>
        <v>5.0377394734685739</v>
      </c>
      <c r="T112" s="13">
        <f>('Base original'!U116/'Base original'!U104*100-100)*'Base original'!U104/'Base original'!$V104</f>
        <v>5.3170101227320936</v>
      </c>
      <c r="U112" s="9">
        <f>('Base original'!V116/'Base original'!V104*100-100)*'Base original'!V104/'Base original'!$V104</f>
        <v>11.862171407805519</v>
      </c>
      <c r="V112" s="13">
        <f>('Base original'!V116/'Base original'!V104*100-100)*'Base original'!V104/('Base original'!$AC104)</f>
        <v>3.0329467241762273</v>
      </c>
      <c r="W112" s="13">
        <f>('Base original'!W116/'Base original'!W104*100-100)*'Base original'!W104/('Base original'!$AC104)</f>
        <v>3.540965941332253</v>
      </c>
      <c r="X112" s="13">
        <f>('Base original'!X116/'Base original'!X104*100-100)*'Base original'!X104/('Base original'!$AC104)</f>
        <v>0.30313286860434852</v>
      </c>
      <c r="Y112" s="13">
        <f>('Base original'!Y116/'Base original'!Y104*100-100)*'Base original'!Y104/('Base original'!$AC104)</f>
        <v>0.36859563895371877</v>
      </c>
      <c r="Z112" s="13">
        <f>('Base original'!Z116/'Base original'!Z104*100-100)*'Base original'!Z104/('Base original'!$AC104)</f>
        <v>7.8254100947293861E-2</v>
      </c>
      <c r="AA112" s="13">
        <f>-('Base original'!AA116/'Base original'!AA104*100-100)*'Base original'!AA104/('Base original'!$AC104)</f>
        <v>0.34756982000849801</v>
      </c>
      <c r="AB112" s="13">
        <f>-('Base original'!AB116/'Base original'!AB104*100-100)*'Base original'!AB104/('Base original'!$AC104)</f>
        <v>-7.8429876582122166E-3</v>
      </c>
      <c r="AC112" s="13">
        <f>(('Base original'!Y116-'Base original'!AA116)/('Base original'!Y104-'Base original'!AA104)*100-100)*(('Base original'!Y104-'Base original'!AA104)/'Base original'!AC104)</f>
        <v>0.71616545896221551</v>
      </c>
      <c r="AD112" s="13">
        <f>(('Base original'!Z116-'Base original'!AB116)/('Base original'!Z104-'Base original'!AB104)*100-100)*(('Base original'!Z104-'Base original'!AB104)/'Base original'!AC104)</f>
        <v>7.0411113289081576E-2</v>
      </c>
      <c r="AE112" s="9">
        <f>('Base original'!AC116/'Base original'!AC104*100-100)*'Base original'!AC104/('Base original'!$AC104)</f>
        <v>7.6636221063641159</v>
      </c>
      <c r="AF112" s="13">
        <f>('Base original'!AC116/'Base original'!AC104*100-100)*'Base original'!AC104/('Base original'!$AN104)</f>
        <v>4.4670302842498701</v>
      </c>
      <c r="AG112" s="13">
        <f>('Base original'!AD116/'Base original'!AD104*100-100)*'Base original'!AD104/('Base original'!$AN104)</f>
        <v>2.0052221211855716</v>
      </c>
      <c r="AH112" s="13">
        <f>('Base original'!AE116/'Base original'!AE104*100-100)*'Base original'!AE104/('Base original'!$AN104)</f>
        <v>-0.1566936536678156</v>
      </c>
      <c r="AI112" s="13">
        <f>('Base original'!AF116/'Base original'!AF104*100-100)*'Base original'!AF104/('Base original'!$AN104)</f>
        <v>0.99391752863154448</v>
      </c>
      <c r="AJ112" s="13">
        <f>('Base original'!AG116/'Base original'!AG104*100-100)*'Base original'!AG104/('Base original'!$AN104)</f>
        <v>-7.8382058185428843E-2</v>
      </c>
      <c r="AK112" s="13">
        <f>('Base original'!AH116/'Base original'!AH104*100-100)*'Base original'!AH104/('Base original'!$AN104)</f>
        <v>-1.2826051605047619E-2</v>
      </c>
      <c r="AL112" s="13">
        <f>('Base original'!AI116/'Base original'!AI104*100-100)*'Base original'!AI104/('Base original'!$AN104)</f>
        <v>0.48843887385265228</v>
      </c>
      <c r="AM112" s="13">
        <f>('Base original'!AJ116/'Base original'!AJ104*100-100)*'Base original'!AJ104/('Base original'!$AN104)</f>
        <v>3.8543062802897587</v>
      </c>
      <c r="AN112" s="13">
        <f>('Base original'!AK116/'Base original'!AK104*100-100)*'Base original'!AK104/('Base original'!$AN104)</f>
        <v>0.12600741833083703</v>
      </c>
      <c r="AO112" s="13">
        <f>-('Base original'!AL116/'Base original'!AL104*100-100)*'Base original'!AL104/('Base original'!$AN104)</f>
        <v>-2.2731561282262316</v>
      </c>
      <c r="AP112" s="13">
        <f>-('Base original'!AM116/'Base original'!AM104*100-100)*'Base original'!AM104/('Base original'!$AN104)</f>
        <v>-3.1680361363001563E-2</v>
      </c>
      <c r="AQ112" s="13">
        <f>(('Base original'!AJ116-'Base original'!AL116)/('Base original'!AJ104-'Base original'!AL104)*100-100)*(('Base original'!AJ104-'Base original'!AL104)/'Base original'!AN104)</f>
        <v>1.581150152063528</v>
      </c>
      <c r="AR112" s="13">
        <f>(('Base original'!AK116-'Base original'!AM116)/('Base original'!AK104-'Base original'!AM104)*100-100)*(('Base original'!AK104-'Base original'!AM104)/'Base original'!AN104)</f>
        <v>9.4327056967835457E-2</v>
      </c>
      <c r="AS112" s="9">
        <f>('Base original'!AN116/'Base original'!AN104*100-100)*'Base original'!AN104/('Base original'!$AN104)</f>
        <v>9.3821842534927526</v>
      </c>
    </row>
    <row r="113" spans="1:45" x14ac:dyDescent="0.25">
      <c r="A113" s="20">
        <v>41944</v>
      </c>
      <c r="B113" s="13">
        <f>'Base original'!B117/'Base original'!B105*100-100</f>
        <v>8.3552506663502726</v>
      </c>
      <c r="C113" s="13">
        <f>'Base original'!C117/'Base original'!C105*100-100</f>
        <v>8.6654794085740434</v>
      </c>
      <c r="D113" s="13">
        <f>'Base original'!D117/'Base original'!D105*100-100</f>
        <v>16.773846500890116</v>
      </c>
      <c r="E113" s="13">
        <f>'Base original'!E117/'Base original'!E105*100-100</f>
        <v>-1.3262774396251586</v>
      </c>
      <c r="F113" s="9">
        <f>'Base original'!F117/'Base original'!F105*100-100</f>
        <v>9.5876245531855204</v>
      </c>
      <c r="G113" s="9">
        <f>'Base original'!G117</f>
        <v>23.933469138164995</v>
      </c>
      <c r="H113" s="13">
        <f>'Base original'!H117</f>
        <v>25.50276779642509</v>
      </c>
      <c r="I113" s="13">
        <f>'Base original'!I117</f>
        <v>14.75867164799423</v>
      </c>
      <c r="J113" s="9">
        <f>'Base original'!J117</f>
        <v>31.155112929897008</v>
      </c>
      <c r="K113" s="9">
        <f>'Base original'!K117</f>
        <v>6.8987822627539384</v>
      </c>
      <c r="L113" s="13">
        <f>'Base original'!L117</f>
        <v>5.2204692214107213</v>
      </c>
      <c r="M113" s="9">
        <f>'Base original'!M117</f>
        <v>8.198723638467083</v>
      </c>
      <c r="N113" s="9">
        <f>'Base original'!N117</f>
        <v>1.5128841476348087</v>
      </c>
      <c r="O113" s="13">
        <f>'Base original'!O117</f>
        <v>1.4029675997861781</v>
      </c>
      <c r="P113" s="9">
        <f>'Base original'!P117</f>
        <v>1.6661345458542656</v>
      </c>
      <c r="Q113" s="11">
        <f>'Base original'!Q117</f>
        <v>3.65</v>
      </c>
      <c r="R113" s="13">
        <f>('Base original'!S117/'Base original'!S105*100-100)*'Base original'!S105/'Base original'!$V105</f>
        <v>1.8697332213398219</v>
      </c>
      <c r="S113" s="13">
        <f>('Base original'!T117/'Base original'!T105*100-100)*'Base original'!T105/'Base original'!$V105</f>
        <v>8.4962840777331792</v>
      </c>
      <c r="T113" s="13">
        <f>('Base original'!U117/'Base original'!U105*100-100)*'Base original'!U105/'Base original'!$V105</f>
        <v>4.8171457544985596</v>
      </c>
      <c r="U113" s="9">
        <f>('Base original'!V117/'Base original'!V105*100-100)*'Base original'!V105/'Base original'!$V105</f>
        <v>15.183163053571574</v>
      </c>
      <c r="V113" s="67">
        <f>('Base original'!V117/'Base original'!V105*100-100)*'Base original'!V105/('Base original'!$AC105)</f>
        <v>3.9103678371595065</v>
      </c>
      <c r="W113" s="13">
        <f>('Base original'!W117/'Base original'!W105*100-100)*'Base original'!W105/('Base original'!$AC105)</f>
        <v>4.0374131316052928</v>
      </c>
      <c r="X113" s="13">
        <f>('Base original'!X117/'Base original'!X105*100-100)*'Base original'!X105/('Base original'!$AC105)</f>
        <v>0.33641869964533244</v>
      </c>
      <c r="Y113" s="13">
        <f>('Base original'!Y117/'Base original'!Y105*100-100)*'Base original'!Y105/('Base original'!$AC105)</f>
        <v>-0.23523019187140776</v>
      </c>
      <c r="Z113" s="13">
        <f>('Base original'!Z117/'Base original'!Z105*100-100)*'Base original'!Z105/('Base original'!$AC105)</f>
        <v>8.3326651613878852E-2</v>
      </c>
      <c r="AA113" s="13">
        <f>-('Base original'!AA117/'Base original'!AA105*100-100)*'Base original'!AA105/('Base original'!$AC105)</f>
        <v>1.0042815896003645</v>
      </c>
      <c r="AB113" s="13">
        <f>-('Base original'!AB117/'Base original'!AB105*100-100)*'Base original'!AB105/('Base original'!$AC105)</f>
        <v>-6.3561198783995904E-3</v>
      </c>
      <c r="AC113" s="13">
        <f>(('Base original'!Y117-'Base original'!AA117)/('Base original'!Y105-'Base original'!AA105)*100-100)*(('Base original'!Y105-'Base original'!AA105)/'Base original'!AC105)</f>
        <v>0.76905139772895748</v>
      </c>
      <c r="AD113" s="13">
        <f>(('Base original'!Z117-'Base original'!AB117)/('Base original'!Z105-'Base original'!AB105)*100-100)*(('Base original'!Z105-'Base original'!AB105)/'Base original'!AC105)</f>
        <v>7.6970531735479242E-2</v>
      </c>
      <c r="AE113" s="9">
        <f>('Base original'!AC117/'Base original'!AC105*100-100)*'Base original'!AC105/('Base original'!$AC105)</f>
        <v>9.1302215978745522</v>
      </c>
      <c r="AF113" s="13">
        <f>('Base original'!AC117/'Base original'!AC105*100-100)*'Base original'!AC105/('Base original'!$AN105)</f>
        <v>5.3417428496012391</v>
      </c>
      <c r="AG113" s="13">
        <f>('Base original'!AD117/'Base original'!AD105*100-100)*'Base original'!AD105/('Base original'!$AN105)</f>
        <v>1.9635189861581215</v>
      </c>
      <c r="AH113" s="13">
        <f>('Base original'!AE117/'Base original'!AE105*100-100)*'Base original'!AE105/('Base original'!$AN105)</f>
        <v>-0.7569221009014564</v>
      </c>
      <c r="AI113" s="13">
        <f>('Base original'!AF117/'Base original'!AF105*100-100)*'Base original'!AF105/('Base original'!$AN105)</f>
        <v>1.2698777115458706</v>
      </c>
      <c r="AJ113" s="13">
        <f>('Base original'!AG117/'Base original'!AG105*100-100)*'Base original'!AG105/('Base original'!$AN105)</f>
        <v>-0.14582170374840084</v>
      </c>
      <c r="AK113" s="13">
        <f>('Base original'!AH117/'Base original'!AH105*100-100)*'Base original'!AH105/('Base original'!$AN105)</f>
        <v>-1.6952897919714865E-2</v>
      </c>
      <c r="AL113" s="13">
        <f>('Base original'!AI117/'Base original'!AI105*100-100)*'Base original'!AI105/('Base original'!$AN105)</f>
        <v>0.46723756538156064</v>
      </c>
      <c r="AM113" s="13">
        <f>('Base original'!AJ117/'Base original'!AJ105*100-100)*'Base original'!AJ105/('Base original'!$AN105)</f>
        <v>3.4127263174636266</v>
      </c>
      <c r="AN113" s="13">
        <f>('Base original'!AK117/'Base original'!AK105*100-100)*'Base original'!AK105/('Base original'!$AN105)</f>
        <v>0.12671157753054013</v>
      </c>
      <c r="AO113" s="13">
        <f>-('Base original'!AL117/'Base original'!AL105*100-100)*'Base original'!AL105/('Base original'!$AN105)</f>
        <v>-1.8230504452226839</v>
      </c>
      <c r="AP113" s="13">
        <f>-('Base original'!AM117/'Base original'!AM105*100-100)*'Base original'!AM105/('Base original'!$AN105)</f>
        <v>-3.3869816306106693E-2</v>
      </c>
      <c r="AQ113" s="13">
        <f>(('Base original'!AJ117-'Base original'!AL117)/('Base original'!AJ105-'Base original'!AL105)*100-100)*(('Base original'!AJ105-'Base original'!AL105)/'Base original'!AN105)</f>
        <v>1.5896758722409423</v>
      </c>
      <c r="AR113" s="13">
        <f>(('Base original'!AK117-'Base original'!AM117)/('Base original'!AK105-'Base original'!AM105)*100-100)*(('Base original'!AK105-'Base original'!AM105)/'Base original'!AN105)</f>
        <v>9.2841761224433411E-2</v>
      </c>
      <c r="AS113" s="9">
        <f>('Base original'!AN117/'Base original'!AN105*100-100)*'Base original'!AN105/('Base original'!$AN105)</f>
        <v>9.8051980435826209</v>
      </c>
    </row>
    <row r="114" spans="1:45" x14ac:dyDescent="0.25">
      <c r="A114" s="20">
        <v>41974</v>
      </c>
      <c r="B114" s="13">
        <f>'Base original'!B118/'Base original'!B106*100-100</f>
        <v>8.1868146153407224</v>
      </c>
      <c r="C114" s="13">
        <f>'Base original'!C118/'Base original'!C106*100-100</f>
        <v>8.4139552614156656</v>
      </c>
      <c r="D114" s="13">
        <f>'Base original'!D118/'Base original'!D106*100-100</f>
        <v>16.747055315979082</v>
      </c>
      <c r="E114" s="13">
        <f>'Base original'!E118/'Base original'!E106*100-100</f>
        <v>1.7593315736509965</v>
      </c>
      <c r="F114" s="9">
        <f>'Base original'!F118/'Base original'!F106*100-100</f>
        <v>9.7526474114466595</v>
      </c>
      <c r="G114" s="9">
        <f>'Base original'!G118</f>
        <v>23.702525572450863</v>
      </c>
      <c r="H114" s="13">
        <f>'Base original'!H118</f>
        <v>23.964291361547403</v>
      </c>
      <c r="I114" s="13">
        <f>'Base original'!I118</f>
        <v>15.010740828005918</v>
      </c>
      <c r="J114" s="9">
        <f>'Base original'!J118</f>
        <v>30.34777356348712</v>
      </c>
      <c r="K114" s="9">
        <f>'Base original'!K118</f>
        <v>6.8751071984544314</v>
      </c>
      <c r="L114" s="13">
        <f>'Base original'!L118</f>
        <v>5.2742914788392188</v>
      </c>
      <c r="M114" s="9">
        <f>'Base original'!M118</f>
        <v>7.9730256528947256</v>
      </c>
      <c r="N114" s="9">
        <f>'Base original'!N118</f>
        <v>1.3937931498209903</v>
      </c>
      <c r="O114" s="13">
        <f>'Base original'!O118</f>
        <v>1.2304519005111727</v>
      </c>
      <c r="P114" s="9">
        <f>'Base original'!P118</f>
        <v>1.7107067853237408</v>
      </c>
      <c r="Q114" s="11">
        <f>'Base original'!Q118</f>
        <v>3.73</v>
      </c>
      <c r="R114" s="13">
        <f>('Base original'!S118/'Base original'!S106*100-100)*'Base original'!S106/'Base original'!$V106</f>
        <v>2.1137177174292625</v>
      </c>
      <c r="S114" s="13">
        <f>('Base original'!T118/'Base original'!T106*100-100)*'Base original'!T106/'Base original'!$V106</f>
        <v>7.4177593026521951</v>
      </c>
      <c r="T114" s="13">
        <f>('Base original'!U118/'Base original'!U106*100-100)*'Base original'!U106/'Base original'!$V106</f>
        <v>5.7495543235488755</v>
      </c>
      <c r="U114" s="9">
        <f>('Base original'!V118/'Base original'!V106*100-100)*'Base original'!V106/'Base original'!$V106</f>
        <v>15.281031343630346</v>
      </c>
      <c r="V114" s="67">
        <f>('Base original'!V118/'Base original'!V106*100-100)*'Base original'!V106/('Base original'!$AC106)</f>
        <v>4.0841536110919208</v>
      </c>
      <c r="W114" s="13">
        <f>('Base original'!W118/'Base original'!W106*100-100)*'Base original'!W106/('Base original'!$AC106)</f>
        <v>4.5654679153694104</v>
      </c>
      <c r="X114" s="13">
        <f>('Base original'!X118/'Base original'!X106*100-100)*'Base original'!X106/('Base original'!$AC106)</f>
        <v>0.35192548143774738</v>
      </c>
      <c r="Y114" s="13">
        <f>('Base original'!Y118/'Base original'!Y106*100-100)*'Base original'!Y106/('Base original'!$AC106)</f>
        <v>0.17984021351318324</v>
      </c>
      <c r="Z114" s="13">
        <f>('Base original'!Z118/'Base original'!Z106*100-100)*'Base original'!Z106/('Base original'!$AC106)</f>
        <v>7.9306035926667018E-2</v>
      </c>
      <c r="AA114" s="13">
        <f>-('Base original'!AA118/'Base original'!AA106*100-100)*'Base original'!AA106/('Base original'!$AC106)</f>
        <v>9.3504607951833005E-2</v>
      </c>
      <c r="AB114" s="13">
        <f>-('Base original'!AB118/'Base original'!AB106*100-100)*'Base original'!AB106/('Base original'!$AC106)</f>
        <v>-7.1334603045802511E-3</v>
      </c>
      <c r="AC114" s="13">
        <f>(('Base original'!Y118-'Base original'!AA118)/('Base original'!Y106-'Base original'!AA106)*100-100)*(('Base original'!Y106-'Base original'!AA106)/'Base original'!AC106)</f>
        <v>0.2733448214650166</v>
      </c>
      <c r="AD114" s="13">
        <f>(('Base original'!Z118-'Base original'!AB118)/('Base original'!Z106-'Base original'!AB106)*100-100)*(('Base original'!Z106-'Base original'!AB106)/'Base original'!AC106)</f>
        <v>7.217257562208676E-2</v>
      </c>
      <c r="AE114" s="9">
        <f>('Base original'!AC118/'Base original'!AC106*100-100)*'Base original'!AC106/('Base original'!$AC106)</f>
        <v>9.3470644049861988</v>
      </c>
      <c r="AF114" s="13">
        <f>('Base original'!AC118/'Base original'!AC106*100-100)*'Base original'!AC106/('Base original'!$AN106)</f>
        <v>5.557611945066407</v>
      </c>
      <c r="AG114" s="13">
        <f>('Base original'!AD118/'Base original'!AD106*100-100)*'Base original'!AD106/('Base original'!$AN106)</f>
        <v>2.1956089657520104</v>
      </c>
      <c r="AH114" s="13">
        <f>('Base original'!AE118/'Base original'!AE106*100-100)*'Base original'!AE106/('Base original'!$AN106)</f>
        <v>-0.63056281247654911</v>
      </c>
      <c r="AI114" s="13">
        <f>('Base original'!AF118/'Base original'!AF106*100-100)*'Base original'!AF106/('Base original'!$AN106)</f>
        <v>1.6054258966261692</v>
      </c>
      <c r="AJ114" s="13">
        <f>('Base original'!AG118/'Base original'!AG106*100-100)*'Base original'!AG106/('Base original'!$AN106)</f>
        <v>0.10243295459115505</v>
      </c>
      <c r="AK114" s="13">
        <f>('Base original'!AH118/'Base original'!AH106*100-100)*'Base original'!AH106/('Base original'!$AN106)</f>
        <v>1.4822858864284524E-2</v>
      </c>
      <c r="AL114" s="13">
        <f>('Base original'!AI118/'Base original'!AI106*100-100)*'Base original'!AI106/('Base original'!$AN106)</f>
        <v>0.4455121918906933</v>
      </c>
      <c r="AM114" s="13">
        <f>('Base original'!AJ118/'Base original'!AJ106*100-100)*'Base original'!AJ106/('Base original'!$AN106)</f>
        <v>3.3887573378421005</v>
      </c>
      <c r="AN114" s="13">
        <f>('Base original'!AK118/'Base original'!AK106*100-100)*'Base original'!AK106/('Base original'!$AN106)</f>
        <v>0.13909225830886668</v>
      </c>
      <c r="AO114" s="13">
        <f>-('Base original'!AL118/'Base original'!AL106*100-100)*'Base original'!AL106/('Base original'!$AN106)</f>
        <v>-1.6642059684198549</v>
      </c>
      <c r="AP114" s="13">
        <f>-('Base original'!AM118/'Base original'!AM106*100-100)*'Base original'!AM106/('Base original'!$AN106)</f>
        <v>-4.331774280056043E-2</v>
      </c>
      <c r="AQ114" s="13">
        <f>(('Base original'!AJ118-'Base original'!AL118)/('Base original'!AJ106-'Base original'!AL106)*100-100)*(('Base original'!AJ106-'Base original'!AL106)/'Base original'!AN106)</f>
        <v>1.7245513694222459</v>
      </c>
      <c r="AR114" s="13">
        <f>(('Base original'!AK118-'Base original'!AM118)/('Base original'!AK106-'Base original'!AM106)*100-100)*(('Base original'!AK106-'Base original'!AM106)/'Base original'!AN106)</f>
        <v>9.5774515508306277E-2</v>
      </c>
      <c r="AS114" s="9">
        <f>('Base original'!AN118/'Base original'!AN106*100-100)*'Base original'!AN106/('Base original'!$AN106)</f>
        <v>11.111177885244743</v>
      </c>
    </row>
    <row r="115" spans="1:45" x14ac:dyDescent="0.25">
      <c r="A115" s="21">
        <v>42005</v>
      </c>
      <c r="B115" s="13">
        <f>'Base original'!B119/'Base original'!B107*100-100</f>
        <v>7.4772718984927451</v>
      </c>
      <c r="C115" s="13">
        <f>'Base original'!C119/'Base original'!C107*100-100</f>
        <v>7.6602146829355462</v>
      </c>
      <c r="D115" s="13">
        <f>'Base original'!D119/'Base original'!D107*100-100</f>
        <v>15.709729845180377</v>
      </c>
      <c r="E115" s="13">
        <f>'Base original'!E119/'Base original'!E107*100-100</f>
        <v>6.1127170983521211</v>
      </c>
      <c r="F115" s="9">
        <f>'Base original'!F119/'Base original'!F107*100-100</f>
        <v>9.3441361670302854</v>
      </c>
      <c r="G115" s="9">
        <f>'Base original'!G119</f>
        <v>24.096004417675232</v>
      </c>
      <c r="H115" s="13">
        <f>'Base original'!H119</f>
        <v>24.770099273516159</v>
      </c>
      <c r="I115" s="13">
        <f>'Base original'!I119</f>
        <v>15.33345316100732</v>
      </c>
      <c r="J115" s="9">
        <f>'Base original'!J119</f>
        <v>30.472606645070002</v>
      </c>
      <c r="K115" s="9">
        <f>'Base original'!K119</f>
        <v>7.0701299105733071</v>
      </c>
      <c r="L115" s="13">
        <f>'Base original'!L119</f>
        <v>5.2847722854794892</v>
      </c>
      <c r="M115" s="9">
        <f>'Base original'!M119</f>
        <v>8.3226654049551438</v>
      </c>
      <c r="N115" s="9">
        <f>'Base original'!N119</f>
        <v>1.597160986435902</v>
      </c>
      <c r="O115" s="13">
        <f>'Base original'!O119</f>
        <v>1.5164041911724901</v>
      </c>
      <c r="P115" s="9">
        <f>'Base original'!P119</f>
        <v>1.6994628902479114</v>
      </c>
      <c r="Q115" s="11">
        <f>'Base original'!Q119</f>
        <v>3.75</v>
      </c>
      <c r="R115" s="13">
        <f>('Base original'!S119/'Base original'!S107*100-100)*'Base original'!S107/'Base original'!$V107</f>
        <v>1.7884133655867087</v>
      </c>
      <c r="S115" s="13">
        <f>('Base original'!T119/'Base original'!T107*100-100)*'Base original'!T107/'Base original'!$V107</f>
        <v>7.4566137613215941</v>
      </c>
      <c r="T115" s="13">
        <f>('Base original'!U119/'Base original'!U107*100-100)*'Base original'!U107/'Base original'!$V107</f>
        <v>4.4485470218161609</v>
      </c>
      <c r="U115" s="9">
        <f>('Base original'!V119/'Base original'!V107*100-100)*'Base original'!V107/'Base original'!$V107</f>
        <v>13.693574148724482</v>
      </c>
      <c r="V115" s="13">
        <f>('Base original'!V119/'Base original'!V107*100-100)*'Base original'!V107/('Base original'!$AC107)</f>
        <v>3.6657750382482956</v>
      </c>
      <c r="W115" s="13">
        <f>('Base original'!W119/'Base original'!W107*100-100)*'Base original'!W107/('Base original'!$AC107)</f>
        <v>4.5465411485652139</v>
      </c>
      <c r="X115" s="13">
        <f>('Base original'!X119/'Base original'!X107*100-100)*'Base original'!X107/('Base original'!$AC107)</f>
        <v>0.35609191316465211</v>
      </c>
      <c r="Y115" s="13">
        <f>('Base original'!Y119/'Base original'!Y107*100-100)*'Base original'!Y107/('Base original'!$AC107)</f>
        <v>1.3518533287754704</v>
      </c>
      <c r="Z115" s="13">
        <f>('Base original'!Z119/'Base original'!Z107*100-100)*'Base original'!Z107/('Base original'!$AC107)</f>
        <v>8.0139620366360631E-2</v>
      </c>
      <c r="AA115" s="13">
        <f>-('Base original'!AA119/'Base original'!AA107*100-100)*'Base original'!AA107/('Base original'!$AC107)</f>
        <v>-1.0618829122115669</v>
      </c>
      <c r="AB115" s="13">
        <f>-('Base original'!AB119/'Base original'!AB107*100-100)*'Base original'!AB107/('Base original'!$AC107)</f>
        <v>-9.0509752643918653E-3</v>
      </c>
      <c r="AC115" s="13">
        <f>(('Base original'!Y119-'Base original'!AA119)/('Base original'!Y107-'Base original'!AA107)*100-100)*(('Base original'!Y107-'Base original'!AA107)/'Base original'!AC107)</f>
        <v>0.28997041656390105</v>
      </c>
      <c r="AD115" s="13">
        <f>(('Base original'!Z119-'Base original'!AB119)/('Base original'!Z107-'Base original'!AB107)*100-100)*(('Base original'!Z107-'Base original'!AB107)/'Base original'!AC107)</f>
        <v>7.1088645101968703E-2</v>
      </c>
      <c r="AE115" s="9">
        <f>('Base original'!AC119/'Base original'!AC107*100-100)*'Base original'!AC107/('Base original'!$AC107)</f>
        <v>8.9294671616440269</v>
      </c>
      <c r="AF115" s="13">
        <f>('Base original'!AC119/'Base original'!AC107*100-100)*'Base original'!AC107/('Base original'!$AN107)</f>
        <v>5.3465496798463406</v>
      </c>
      <c r="AG115" s="13">
        <f>('Base original'!AD119/'Base original'!AD107*100-100)*'Base original'!AD107/('Base original'!$AN107)</f>
        <v>2.3949951672744656</v>
      </c>
      <c r="AH115" s="13">
        <f>('Base original'!AE119/'Base original'!AE107*100-100)*'Base original'!AE107/('Base original'!$AN107)</f>
        <v>-0.14604739015150284</v>
      </c>
      <c r="AI115" s="13">
        <f>('Base original'!AF119/'Base original'!AF107*100-100)*'Base original'!AF107/('Base original'!$AN107)</f>
        <v>1.7675446736572529</v>
      </c>
      <c r="AJ115" s="13">
        <f>('Base original'!AG119/'Base original'!AG107*100-100)*'Base original'!AG107/('Base original'!$AN107)</f>
        <v>0.13118989661823932</v>
      </c>
      <c r="AK115" s="13">
        <f>('Base original'!AH119/'Base original'!AH107*100-100)*'Base original'!AH107/('Base original'!$AN107)</f>
        <v>2.9321817643149926E-2</v>
      </c>
      <c r="AL115" s="13">
        <f>('Base original'!AI119/'Base original'!AI107*100-100)*'Base original'!AI107/('Base original'!$AN107)</f>
        <v>0.2206802451639521</v>
      </c>
      <c r="AM115" s="13">
        <f>('Base original'!AJ119/'Base original'!AJ107*100-100)*'Base original'!AJ107/('Base original'!$AN107)</f>
        <v>3.2427973388672835</v>
      </c>
      <c r="AN115" s="13">
        <f>('Base original'!AK119/'Base original'!AK107*100-100)*'Base original'!AK107/('Base original'!$AN107)</f>
        <v>0.15037123099642943</v>
      </c>
      <c r="AO115" s="13">
        <f>-('Base original'!AL119/'Base original'!AL107*100-100)*'Base original'!AL107/('Base original'!$AN107)</f>
        <v>-1.5250604602376732</v>
      </c>
      <c r="AP115" s="13">
        <f>-('Base original'!AM119/'Base original'!AM107*100-100)*'Base original'!AM107/('Base original'!$AN107)</f>
        <v>-4.868859291245254E-2</v>
      </c>
      <c r="AQ115" s="13">
        <f>(('Base original'!AJ119-'Base original'!AL119)/('Base original'!AJ107-'Base original'!AL107)*100-100)*(('Base original'!AJ107-'Base original'!AL107)/'Base original'!AN107)</f>
        <v>1.7177368786296092</v>
      </c>
      <c r="AR115" s="13">
        <f>(('Base original'!AK119-'Base original'!AM119)/('Base original'!AK107-'Base original'!AM107)*100-100)*(('Base original'!AK107-'Base original'!AM107)/'Base original'!AN107)</f>
        <v>0.10168263808397689</v>
      </c>
      <c r="AS115" s="9">
        <f>('Base original'!AN119/'Base original'!AN107*100-100)*'Base original'!AN107/('Base original'!$AN107)</f>
        <v>11.563653606765456</v>
      </c>
    </row>
    <row r="116" spans="1:45" x14ac:dyDescent="0.25">
      <c r="A116" s="20">
        <v>42036</v>
      </c>
      <c r="B116" s="13">
        <f>'Base original'!B120/'Base original'!B108*100-100</f>
        <v>6.7473255790444711</v>
      </c>
      <c r="C116" s="13">
        <f>'Base original'!C120/'Base original'!C108*100-100</f>
        <v>7.5092392543177908</v>
      </c>
      <c r="D116" s="13">
        <f>'Base original'!D120/'Base original'!D108*100-100</f>
        <v>15.189970443244533</v>
      </c>
      <c r="E116" s="13">
        <f>'Base original'!E120/'Base original'!E108*100-100</f>
        <v>1.1701802740905549</v>
      </c>
      <c r="F116" s="9">
        <f>'Base original'!F120/'Base original'!F108*100-100</f>
        <v>8.4184642830764886</v>
      </c>
      <c r="G116" s="9">
        <f>'Base original'!G120</f>
        <v>25.234454506174483</v>
      </c>
      <c r="H116" s="13">
        <f>'Base original'!H120</f>
        <v>26.275318029970286</v>
      </c>
      <c r="I116" s="13">
        <f>'Base original'!I120</f>
        <v>15.402136517196087</v>
      </c>
      <c r="J116" s="9">
        <f>'Base original'!J120</f>
        <v>31.146985890800082</v>
      </c>
      <c r="K116" s="9">
        <f>'Base original'!K120</f>
        <v>7.1278456061208804</v>
      </c>
      <c r="L116" s="13">
        <f>'Base original'!L120</f>
        <v>5.5181542645438171</v>
      </c>
      <c r="M116" s="9">
        <f>'Base original'!M120</f>
        <v>7.8036065890156969</v>
      </c>
      <c r="N116" s="9">
        <f>'Base original'!N120</f>
        <v>1.684601636833142</v>
      </c>
      <c r="O116" s="13">
        <f>'Base original'!O120</f>
        <v>1.6581105727950991</v>
      </c>
      <c r="P116" s="9">
        <f>'Base original'!P120</f>
        <v>1.7358640988313598</v>
      </c>
      <c r="Q116" s="11">
        <f>'Base original'!Q120</f>
        <v>3.73</v>
      </c>
      <c r="R116" s="13">
        <f>('Base original'!S120/'Base original'!S108*100-100)*'Base original'!S108/'Base original'!$V108</f>
        <v>2.0926092380845498</v>
      </c>
      <c r="S116" s="13">
        <f>('Base original'!T120/'Base original'!T108*100-100)*'Base original'!T108/'Base original'!$V108</f>
        <v>7.3701812315844837</v>
      </c>
      <c r="T116" s="13">
        <f>('Base original'!U120/'Base original'!U108*100-100)*'Base original'!U108/'Base original'!$V108</f>
        <v>5.1381626565615646</v>
      </c>
      <c r="U116" s="9">
        <f>('Base original'!V120/'Base original'!V108*100-100)*'Base original'!V108/'Base original'!$V108</f>
        <v>14.600953126230593</v>
      </c>
      <c r="V116" s="67">
        <f>('Base original'!V120/'Base original'!V108*100-100)*'Base original'!V108/('Base original'!$AC108)</f>
        <v>3.8514414831092743</v>
      </c>
      <c r="W116" s="13">
        <f>('Base original'!W120/'Base original'!W108*100-100)*'Base original'!W108/('Base original'!$AC108)</f>
        <v>3.153027491245838</v>
      </c>
      <c r="X116" s="13">
        <f>('Base original'!X120/'Base original'!X108*100-100)*'Base original'!X108/('Base original'!$AC108)</f>
        <v>0.35413170871980065</v>
      </c>
      <c r="Y116" s="13">
        <f>('Base original'!Y120/'Base original'!Y108*100-100)*'Base original'!Y108/('Base original'!$AC108)</f>
        <v>0.99184502353670279</v>
      </c>
      <c r="Z116" s="13">
        <f>('Base original'!Z120/'Base original'!Z108*100-100)*'Base original'!Z108/('Base original'!$AC108)</f>
        <v>8.631996234052175E-2</v>
      </c>
      <c r="AA116" s="13">
        <f>-('Base original'!AA120/'Base original'!AA108*100-100)*'Base original'!AA108/('Base original'!$AC108)</f>
        <v>-0.69023097570850656</v>
      </c>
      <c r="AB116" s="13">
        <f>-('Base original'!AB120/'Base original'!AB108*100-100)*'Base original'!AB108/('Base original'!$AC108)</f>
        <v>-7.9960511819648153E-3</v>
      </c>
      <c r="AC116" s="13">
        <f>(('Base original'!Y120-'Base original'!AA120)/('Base original'!Y108-'Base original'!AA108)*100-100)*(('Base original'!Y108-'Base original'!AA108)/'Base original'!AC108)</f>
        <v>0.30161404782819962</v>
      </c>
      <c r="AD116" s="13">
        <f>(('Base original'!Z120-'Base original'!AB120)/('Base original'!Z108-'Base original'!AB108)*100-100)*(('Base original'!Z108-'Base original'!AB108)/'Base original'!AC108)</f>
        <v>7.8323911158556955E-2</v>
      </c>
      <c r="AE116" s="9">
        <f>('Base original'!AC120/'Base original'!AC108*100-100)*'Base original'!AC108/('Base original'!$AC108)</f>
        <v>7.7385386420616697</v>
      </c>
      <c r="AF116" s="13">
        <f>('Base original'!AC120/'Base original'!AC108*100-100)*'Base original'!AC108/('Base original'!$AN108)</f>
        <v>4.5742777387144464</v>
      </c>
      <c r="AG116" s="13">
        <f>('Base original'!AD120/'Base original'!AD108*100-100)*'Base original'!AD108/('Base original'!$AN108)</f>
        <v>2.136558111562858</v>
      </c>
      <c r="AH116" s="13">
        <f>('Base original'!AE120/'Base original'!AE108*100-100)*'Base original'!AE108/('Base original'!$AN108)</f>
        <v>-0.50276546401480204</v>
      </c>
      <c r="AI116" s="13">
        <f>('Base original'!AF120/'Base original'!AF108*100-100)*'Base original'!AF108/('Base original'!$AN108)</f>
        <v>1.8658787288736602</v>
      </c>
      <c r="AJ116" s="13">
        <f>('Base original'!AG120/'Base original'!AG108*100-100)*'Base original'!AG108/('Base original'!$AN108)</f>
        <v>1.5904286941295639E-2</v>
      </c>
      <c r="AK116" s="13">
        <f>('Base original'!AH120/'Base original'!AH108*100-100)*'Base original'!AH108/('Base original'!$AN108)</f>
        <v>1.3863593997315972E-2</v>
      </c>
      <c r="AL116" s="13">
        <f>('Base original'!AI120/'Base original'!AI108*100-100)*'Base original'!AI108/('Base original'!$AN108)</f>
        <v>7.4098310976314849E-2</v>
      </c>
      <c r="AM116" s="13">
        <f>('Base original'!AJ120/'Base original'!AJ108*100-100)*'Base original'!AJ108/('Base original'!$AN108)</f>
        <v>3.2755688305669413</v>
      </c>
      <c r="AN116" s="13">
        <f>('Base original'!AK120/'Base original'!AK108*100-100)*'Base original'!AK108/('Base original'!$AN108)</f>
        <v>0.15774328831220019</v>
      </c>
      <c r="AO116" s="13">
        <f>-('Base original'!AL120/'Base original'!AL108*100-100)*'Base original'!AL108/('Base original'!$AN108)</f>
        <v>-1.3483010045442518</v>
      </c>
      <c r="AP116" s="13">
        <f>-('Base original'!AM120/'Base original'!AM108*100-100)*'Base original'!AM108/('Base original'!$AN108)</f>
        <v>-4.4163846083623635E-2</v>
      </c>
      <c r="AQ116" s="13">
        <f>(('Base original'!AJ120-'Base original'!AL120)/('Base original'!AJ108-'Base original'!AL108)*100-100)*(('Base original'!AJ108-'Base original'!AL108)/'Base original'!AN108)</f>
        <v>1.9272678260226903</v>
      </c>
      <c r="AR116" s="13">
        <f>(('Base original'!AK120-'Base original'!AM120)/('Base original'!AK108-'Base original'!AM108)*100-100)*(('Base original'!AK108-'Base original'!AM108)/'Base original'!AN108)</f>
        <v>0.11357944222857655</v>
      </c>
      <c r="AS116" s="9">
        <f>('Base original'!AN120/'Base original'!AN108*100-100)*'Base original'!AN108/('Base original'!$AN108)</f>
        <v>10.218662575302332</v>
      </c>
    </row>
    <row r="117" spans="1:45" x14ac:dyDescent="0.25">
      <c r="A117" s="20">
        <v>42064</v>
      </c>
      <c r="B117" s="13">
        <f>'Base original'!B121/'Base original'!B109*100-100</f>
        <v>7.4085891490645537</v>
      </c>
      <c r="C117" s="13">
        <f>'Base original'!C121/'Base original'!C109*100-100</f>
        <v>7.305032885386936</v>
      </c>
      <c r="D117" s="13">
        <f>'Base original'!D121/'Base original'!D109*100-100</f>
        <v>15.085529859651743</v>
      </c>
      <c r="E117" s="13">
        <f>'Base original'!E121/'Base original'!E109*100-100</f>
        <v>4.3772653567467614</v>
      </c>
      <c r="F117" s="9">
        <f>'Base original'!F121/'Base original'!F109*100-100</f>
        <v>9.0248332251138237</v>
      </c>
      <c r="G117" s="9">
        <f>'Base original'!G121</f>
        <v>23.299889255728694</v>
      </c>
      <c r="H117" s="13">
        <f>'Base original'!H121</f>
        <v>24.720736570128857</v>
      </c>
      <c r="I117" s="13">
        <f>'Base original'!I121</f>
        <v>13.730764952547478</v>
      </c>
      <c r="J117" s="9">
        <f>'Base original'!J121</f>
        <v>30.790077344049799</v>
      </c>
      <c r="K117" s="9">
        <f>'Base original'!K121</f>
        <v>7.1450969129499748</v>
      </c>
      <c r="L117" s="13">
        <f>'Base original'!L121</f>
        <v>5.4522568421928517</v>
      </c>
      <c r="M117" s="9">
        <f>'Base original'!M121</f>
        <v>8.1683457396932528</v>
      </c>
      <c r="N117" s="9">
        <f>'Base original'!N121</f>
        <v>1.4588164771542831</v>
      </c>
      <c r="O117" s="13">
        <f>'Base original'!O121</f>
        <v>1.2203524717978489</v>
      </c>
      <c r="P117" s="9">
        <f>'Base original'!P121</f>
        <v>1.8134075907534819</v>
      </c>
      <c r="Q117" s="11">
        <f>'Base original'!Q121</f>
        <v>3.67</v>
      </c>
      <c r="R117" s="13">
        <f>('Base original'!S121/'Base original'!S109*100-100)*'Base original'!S109/'Base original'!$V109</f>
        <v>2.2324104741300945</v>
      </c>
      <c r="S117" s="13">
        <f>('Base original'!T121/'Base original'!T109*100-100)*'Base original'!T109/'Base original'!$V109</f>
        <v>7.5744632727643104</v>
      </c>
      <c r="T117" s="13">
        <f>('Base original'!U121/'Base original'!U109*100-100)*'Base original'!U109/'Base original'!$V109</f>
        <v>3.3269392649151577</v>
      </c>
      <c r="U117" s="9">
        <f>('Base original'!V121/'Base original'!V109*100-100)*'Base original'!V109/'Base original'!$V109</f>
        <v>13.133813011809567</v>
      </c>
      <c r="V117" s="67">
        <f>('Base original'!V121/'Base original'!V109*100-100)*'Base original'!V109/('Base original'!$AC109)</f>
        <v>3.4829013477754178</v>
      </c>
      <c r="W117" s="13">
        <f>('Base original'!W121/'Base original'!W109*100-100)*'Base original'!W109/('Base original'!$AC109)</f>
        <v>3.2011045333342496</v>
      </c>
      <c r="X117" s="13">
        <f>('Base original'!X121/'Base original'!X109*100-100)*'Base original'!X109/('Base original'!$AC109)</f>
        <v>0.36208950536112289</v>
      </c>
      <c r="Y117" s="13">
        <f>('Base original'!Y121/'Base original'!Y109*100-100)*'Base original'!Y109/('Base original'!$AC109)</f>
        <v>0.38879308799918499</v>
      </c>
      <c r="Z117" s="13">
        <f>('Base original'!Z121/'Base original'!Z109*100-100)*'Base original'!Z109/('Base original'!$AC109)</f>
        <v>8.9906001350259585E-2</v>
      </c>
      <c r="AA117" s="13">
        <f>-('Base original'!AA121/'Base original'!AA109*100-100)*'Base original'!AA109/('Base original'!$AC109)</f>
        <v>-0.45371882733981123</v>
      </c>
      <c r="AB117" s="13">
        <f>-('Base original'!AB121/'Base original'!AB109*100-100)*'Base original'!AB109/('Base original'!$AC109)</f>
        <v>-2.1545981746698677E-2</v>
      </c>
      <c r="AC117" s="13">
        <f>(('Base original'!Y121-'Base original'!AA121)/('Base original'!Y109-'Base original'!AA109)*100-100)*(('Base original'!Y109-'Base original'!AA109)/'Base original'!AC109)</f>
        <v>-6.4925739340623526E-2</v>
      </c>
      <c r="AD117" s="13">
        <f>(('Base original'!Z121-'Base original'!AB121)/('Base original'!Z109-'Base original'!AB109)*100-100)*(('Base original'!Z109-'Base original'!AB109)/'Base original'!AC109)</f>
        <v>6.8360019603560862E-2</v>
      </c>
      <c r="AE117" s="9">
        <f>('Base original'!AC121/'Base original'!AC109*100-100)*'Base original'!AC109/('Base original'!$AC109)</f>
        <v>7.0495296667337328</v>
      </c>
      <c r="AF117" s="13">
        <f>('Base original'!AC121/'Base original'!AC109*100-100)*'Base original'!AC109/('Base original'!$AN109)</f>
        <v>4.1409067427522288</v>
      </c>
      <c r="AG117" s="13">
        <f>('Base original'!AD121/'Base original'!AD109*100-100)*'Base original'!AD109/('Base original'!$AN109)</f>
        <v>1.813165703344729</v>
      </c>
      <c r="AH117" s="13">
        <f>('Base original'!AE121/'Base original'!AE109*100-100)*'Base original'!AE109/('Base original'!$AN109)</f>
        <v>-0.7967767624503701</v>
      </c>
      <c r="AI117" s="13">
        <f>('Base original'!AF121/'Base original'!AF109*100-100)*'Base original'!AF109/('Base original'!$AN109)</f>
        <v>1.909237564203365</v>
      </c>
      <c r="AJ117" s="13">
        <f>('Base original'!AG121/'Base original'!AG109*100-100)*'Base original'!AG109/('Base original'!$AN109)</f>
        <v>9.1346520164350391E-3</v>
      </c>
      <c r="AK117" s="13">
        <f>('Base original'!AH121/'Base original'!AH109*100-100)*'Base original'!AH109/('Base original'!$AN109)</f>
        <v>2.0834634028393272E-2</v>
      </c>
      <c r="AL117" s="13">
        <f>('Base original'!AI121/'Base original'!AI109*100-100)*'Base original'!AI109/('Base original'!$AN109)</f>
        <v>-1.2957465598876859E-2</v>
      </c>
      <c r="AM117" s="13">
        <f>('Base original'!AJ121/'Base original'!AJ109*100-100)*'Base original'!AJ109/('Base original'!$AN109)</f>
        <v>3.4052322153466572</v>
      </c>
      <c r="AN117" s="13">
        <f>('Base original'!AK121/'Base original'!AK109*100-100)*'Base original'!AK109/('Base original'!$AN109)</f>
        <v>0.16124171050867914</v>
      </c>
      <c r="AO117" s="13">
        <f>-('Base original'!AL121/'Base original'!AL109*100-100)*'Base original'!AL109/('Base original'!$AN109)</f>
        <v>-1.2959216754841085</v>
      </c>
      <c r="AP117" s="13">
        <f>-('Base original'!AM121/'Base original'!AM109*100-100)*'Base original'!AM109/('Base original'!$AN109)</f>
        <v>-4.1061537099869393E-2</v>
      </c>
      <c r="AQ117" s="13">
        <f>(('Base original'!AJ121-'Base original'!AL121)/('Base original'!AJ109-'Base original'!AL109)*100-100)*(('Base original'!AJ109-'Base original'!AL109)/'Base original'!AN109)</f>
        <v>2.1093105398625478</v>
      </c>
      <c r="AR117" s="13">
        <f>(('Base original'!AK121-'Base original'!AM121)/('Base original'!AK109-'Base original'!AM109)*100-100)*(('Base original'!AK109-'Base original'!AM109)/'Base original'!AN109)</f>
        <v>0.12018017340880982</v>
      </c>
      <c r="AS117" s="9">
        <f>('Base original'!AN121/'Base original'!AN109*100-100)*'Base original'!AN109/('Base original'!$AN109)</f>
        <v>9.3130357815672795</v>
      </c>
    </row>
    <row r="118" spans="1:45" x14ac:dyDescent="0.25">
      <c r="A118" s="20">
        <v>42095</v>
      </c>
      <c r="B118" s="13">
        <f>'Base original'!B122/'Base original'!B110*100-100</f>
        <v>7.3291480235368738</v>
      </c>
      <c r="C118" s="13">
        <f>'Base original'!C122/'Base original'!C110*100-100</f>
        <v>7.0734290537052971</v>
      </c>
      <c r="D118" s="13">
        <f>'Base original'!D122/'Base original'!D110*100-100</f>
        <v>15.096306100914461</v>
      </c>
      <c r="E118" s="13">
        <f>'Base original'!E122/'Base original'!E110*100-100</f>
        <v>0.2377839180454373</v>
      </c>
      <c r="F118" s="9">
        <f>'Base original'!F122/'Base original'!F110*100-100</f>
        <v>8.6371621800236369</v>
      </c>
      <c r="G118" s="9">
        <f>'Base original'!G122</f>
        <v>23.619520297404737</v>
      </c>
      <c r="H118" s="13">
        <f>'Base original'!H122</f>
        <v>24.946302742901871</v>
      </c>
      <c r="I118" s="13">
        <f>'Base original'!I122</f>
        <v>14.201427247366844</v>
      </c>
      <c r="J118" s="9">
        <f>'Base original'!J122</f>
        <v>30.556844934074732</v>
      </c>
      <c r="K118" s="9">
        <f>'Base original'!K122</f>
        <v>7.0364298241080938</v>
      </c>
      <c r="L118" s="13">
        <f>'Base original'!L122</f>
        <v>5.5670550231722427</v>
      </c>
      <c r="M118" s="9">
        <f>'Base original'!M122</f>
        <v>7.8905429710960213</v>
      </c>
      <c r="N118" s="9">
        <f>'Base original'!N122</f>
        <v>1.62</v>
      </c>
      <c r="O118" s="13">
        <f>'Base original'!O122</f>
        <v>1.5500471797138695</v>
      </c>
      <c r="P118" s="9">
        <f>'Base original'!P122</f>
        <v>1.6644820074580875</v>
      </c>
      <c r="Q118" s="11">
        <f>'Base original'!Q122</f>
        <v>3.6</v>
      </c>
      <c r="R118" s="13">
        <f>('Base original'!S122/'Base original'!S110*100-100)*'Base original'!S110/'Base original'!$V110</f>
        <v>2.1033840857624111</v>
      </c>
      <c r="S118" s="13">
        <f>('Base original'!T122/'Base original'!T110*100-100)*'Base original'!T110/'Base original'!$V110</f>
        <v>6.3593979933502665</v>
      </c>
      <c r="T118" s="13">
        <f>('Base original'!U122/'Base original'!U110*100-100)*'Base original'!U110/'Base original'!$V110</f>
        <v>3.7593310270735847</v>
      </c>
      <c r="U118" s="9">
        <f>('Base original'!V122/'Base original'!V110*100-100)*'Base original'!V110/'Base original'!$V110</f>
        <v>12.222113106186256</v>
      </c>
      <c r="V118" s="67">
        <f>('Base original'!V122/'Base original'!V110*100-100)*'Base original'!V110/('Base original'!$AC110)</f>
        <v>3.3153112327282357</v>
      </c>
      <c r="W118" s="13">
        <f>('Base original'!W122/'Base original'!W110*100-100)*'Base original'!W110/('Base original'!$AC110)</f>
        <v>4.9649360432420879</v>
      </c>
      <c r="X118" s="13">
        <f>('Base original'!X122/'Base original'!X110*100-100)*'Base original'!X110/('Base original'!$AC110)</f>
        <v>0.37618390268390012</v>
      </c>
      <c r="Y118" s="13">
        <f>('Base original'!Y122/'Base original'!Y110*100-100)*'Base original'!Y110/('Base original'!$AC110)</f>
        <v>0.14484615604252654</v>
      </c>
      <c r="Z118" s="13">
        <f>('Base original'!Z122/'Base original'!Z110*100-100)*'Base original'!Z110/('Base original'!$AC110)</f>
        <v>8.3331801870661026E-2</v>
      </c>
      <c r="AA118" s="13">
        <f>-('Base original'!AA122/'Base original'!AA110*100-100)*'Base original'!AA110/('Base original'!$AC110)</f>
        <v>-0.516774048433293</v>
      </c>
      <c r="AB118" s="13">
        <f>-('Base original'!AB122/'Base original'!AB110*100-100)*'Base original'!AB110/('Base original'!$AC110)</f>
        <v>-3.8307360911971705E-2</v>
      </c>
      <c r="AC118" s="13">
        <f>(('Base original'!Y122-'Base original'!AA122)/('Base original'!Y110-'Base original'!AA110)*100-100)*(('Base original'!Y110-'Base original'!AA110)/'Base original'!AC110)</f>
        <v>-0.3719278923907674</v>
      </c>
      <c r="AD118" s="13">
        <f>(('Base original'!Z122-'Base original'!AB122)/('Base original'!Z110-'Base original'!AB110)*100-100)*(('Base original'!Z110-'Base original'!AB110)/'Base original'!AC110)</f>
        <v>4.5024440958689391E-2</v>
      </c>
      <c r="AE118" s="9">
        <f>('Base original'!AC122/'Base original'!AC110*100-100)*'Base original'!AC110/('Base original'!$AC110)</f>
        <v>8.3295277272221568</v>
      </c>
      <c r="AF118" s="13">
        <f>('Base original'!AC122/'Base original'!AC110*100-100)*'Base original'!AC110/('Base original'!$AN110)</f>
        <v>4.8657306064475581</v>
      </c>
      <c r="AG118" s="13">
        <f>('Base original'!AD122/'Base original'!AD110*100-100)*'Base original'!AD110/('Base original'!$AN110)</f>
        <v>1.4028378515404833</v>
      </c>
      <c r="AH118" s="13">
        <f>('Base original'!AE122/'Base original'!AE110*100-100)*'Base original'!AE110/('Base original'!$AN110)</f>
        <v>-0.9004671856569797</v>
      </c>
      <c r="AI118" s="13">
        <f>('Base original'!AF122/'Base original'!AF110*100-100)*'Base original'!AF110/('Base original'!$AN110)</f>
        <v>1.9814984970751486</v>
      </c>
      <c r="AJ118" s="13">
        <f>('Base original'!AG122/'Base original'!AG110*100-100)*'Base original'!AG110/('Base original'!$AN110)</f>
        <v>-0.11419625843800975</v>
      </c>
      <c r="AK118" s="13">
        <f>('Base original'!AH122/'Base original'!AH110*100-100)*'Base original'!AH110/('Base original'!$AN110)</f>
        <v>1.3643582393923869E-2</v>
      </c>
      <c r="AL118" s="13">
        <f>('Base original'!AI122/'Base original'!AI110*100-100)*'Base original'!AI110/('Base original'!$AN110)</f>
        <v>9.7856067889548828E-2</v>
      </c>
      <c r="AM118" s="13">
        <f>('Base original'!AJ122/'Base original'!AJ110*100-100)*'Base original'!AJ110/('Base original'!$AN110)</f>
        <v>3.0230830205522476</v>
      </c>
      <c r="AN118" s="13">
        <f>('Base original'!AK122/'Base original'!AK110*100-100)*'Base original'!AK110/('Base original'!$AN110)</f>
        <v>0.16397031848106508</v>
      </c>
      <c r="AO118" s="13">
        <f>-('Base original'!AL122/'Base original'!AL110*100-100)*'Base original'!AL110/('Base original'!$AN110)</f>
        <v>-0.90261304605373549</v>
      </c>
      <c r="AP118" s="13">
        <f>-('Base original'!AM122/'Base original'!AM110*100-100)*'Base original'!AM110/('Base original'!$AN110)</f>
        <v>-4.1584531655728736E-2</v>
      </c>
      <c r="AQ118" s="13">
        <f>(('Base original'!AJ122-'Base original'!AL122)/('Base original'!AJ110-'Base original'!AL110)*100-100)*(('Base original'!AJ110-'Base original'!AL110)/'Base original'!AN110)</f>
        <v>2.120469974498512</v>
      </c>
      <c r="AR118" s="13">
        <f>(('Base original'!AK122-'Base original'!AM122)/('Base original'!AK110-'Base original'!AM110)*100-100)*(('Base original'!AK110-'Base original'!AM110)/'Base original'!AN110)</f>
        <v>0.12238578682533646</v>
      </c>
      <c r="AS118" s="9">
        <f>('Base original'!AN122/'Base original'!AN110*100-100)*'Base original'!AN110/('Base original'!$AN110)</f>
        <v>9.5897589225755411</v>
      </c>
    </row>
    <row r="119" spans="1:45" x14ac:dyDescent="0.25">
      <c r="A119" s="20">
        <v>42125</v>
      </c>
      <c r="B119" s="13">
        <f>'Base original'!B123/'Base original'!B111*100-100</f>
        <v>8.4477951045304422</v>
      </c>
      <c r="C119" s="13">
        <f>'Base original'!C123/'Base original'!C111*100-100</f>
        <v>5.759415355364311</v>
      </c>
      <c r="D119" s="13">
        <f>'Base original'!D123/'Base original'!D111*100-100</f>
        <v>15.187539778684894</v>
      </c>
      <c r="E119" s="13">
        <f>'Base original'!E123/'Base original'!E111*100-100</f>
        <v>4.4985089494463466</v>
      </c>
      <c r="F119" s="9">
        <f>'Base original'!F123/'Base original'!F111*100-100</f>
        <v>9.4753771805579277</v>
      </c>
      <c r="G119" s="9">
        <f>'Base original'!G123</f>
        <v>23.777920247312657</v>
      </c>
      <c r="H119" s="13">
        <f>'Base original'!H123</f>
        <v>25.437449923390041</v>
      </c>
      <c r="I119" s="13">
        <f>'Base original'!I123</f>
        <v>14.086346710722641</v>
      </c>
      <c r="J119" s="9">
        <f>'Base original'!J123</f>
        <v>30.347827472409669</v>
      </c>
      <c r="K119" s="9">
        <f>'Base original'!K123</f>
        <v>6.8780397911292805</v>
      </c>
      <c r="L119" s="13">
        <f>'Base original'!L123</f>
        <v>5.2827961398552805</v>
      </c>
      <c r="M119" s="9">
        <f>'Base original'!M123</f>
        <v>8.0814116425379385</v>
      </c>
      <c r="N119" s="9">
        <f>'Base original'!N123</f>
        <v>1.3818396097605696</v>
      </c>
      <c r="O119" s="13">
        <f>'Base original'!O123</f>
        <v>1.2428675282110295</v>
      </c>
      <c r="P119" s="9">
        <f>'Base original'!P123</f>
        <v>1.7682111716674147</v>
      </c>
      <c r="Q119" s="11">
        <f>'Base original'!Q123</f>
        <v>3.61</v>
      </c>
      <c r="R119" s="13">
        <f>('Base original'!S123/'Base original'!S111*100-100)*'Base original'!S111/'Base original'!$V111</f>
        <v>2.4705950483932693</v>
      </c>
      <c r="S119" s="13">
        <f>('Base original'!T123/'Base original'!T111*100-100)*'Base original'!T111/'Base original'!$V111</f>
        <v>7.9084599487585177</v>
      </c>
      <c r="T119" s="13">
        <f>('Base original'!U123/'Base original'!U111*100-100)*'Base original'!U111/'Base original'!$V111</f>
        <v>3.4088937818793372</v>
      </c>
      <c r="U119" s="9">
        <f>('Base original'!V123/'Base original'!V111*100-100)*'Base original'!V111/'Base original'!$V111</f>
        <v>13.787948779031142</v>
      </c>
      <c r="V119" s="67">
        <f>('Base original'!V123/'Base original'!V111*100-100)*'Base original'!V111/('Base original'!$AC111)</f>
        <v>3.796473395217467</v>
      </c>
      <c r="W119" s="13">
        <f>('Base original'!W123/'Base original'!W111*100-100)*'Base original'!W111/('Base original'!$AC111)</f>
        <v>6.2770181753472318</v>
      </c>
      <c r="X119" s="13">
        <f>('Base original'!X123/'Base original'!X111*100-100)*'Base original'!X111/('Base original'!$AC111)</f>
        <v>0.39673463869897735</v>
      </c>
      <c r="Y119" s="13">
        <f>('Base original'!Y123/'Base original'!Y111*100-100)*'Base original'!Y111/('Base original'!$AC111)</f>
        <v>-1.0426329664908751</v>
      </c>
      <c r="Z119" s="13">
        <f>('Base original'!Z123/'Base original'!Z111*100-100)*'Base original'!Z111/('Base original'!$AC111)</f>
        <v>7.042793942051255E-2</v>
      </c>
      <c r="AA119" s="13">
        <f>-('Base original'!AA123/'Base original'!AA111*100-100)*'Base original'!AA111/('Base original'!$AC111)</f>
        <v>0.23216885840885779</v>
      </c>
      <c r="AB119" s="13">
        <f>-('Base original'!AB123/'Base original'!AB111*100-100)*'Base original'!AB111/('Base original'!$AC111)</f>
        <v>-2.8630725021265856E-2</v>
      </c>
      <c r="AC119" s="13">
        <f>(('Base original'!Y123-'Base original'!AA123)/('Base original'!Y111-'Base original'!AA111)*100-100)*(('Base original'!Y111-'Base original'!AA111)/'Base original'!AC111)</f>
        <v>-0.81046410808201697</v>
      </c>
      <c r="AD119" s="13">
        <f>(('Base original'!Z123-'Base original'!AB123)/('Base original'!Z111-'Base original'!AB111)*100-100)*(('Base original'!Z111-'Base original'!AB111)/'Base original'!AC111)</f>
        <v>4.1797214399246656E-2</v>
      </c>
      <c r="AE119" s="9">
        <f>('Base original'!AC123/'Base original'!AC111*100-100)*'Base original'!AC111/('Base original'!$AC111)</f>
        <v>9.7015593155808801</v>
      </c>
      <c r="AF119" s="13">
        <f>('Base original'!AC123/'Base original'!AC111*100-100)*'Base original'!AC111/('Base original'!$AN111)</f>
        <v>5.5858845059440068</v>
      </c>
      <c r="AG119" s="13">
        <f>('Base original'!AD123/'Base original'!AD111*100-100)*'Base original'!AD111/('Base original'!$AN111)</f>
        <v>0.92341013033860497</v>
      </c>
      <c r="AH119" s="13">
        <f>('Base original'!AE123/'Base original'!AE111*100-100)*'Base original'!AE111/('Base original'!$AN111)</f>
        <v>-0.8681477876824456</v>
      </c>
      <c r="AI119" s="13">
        <f>('Base original'!AF123/'Base original'!AF111*100-100)*'Base original'!AF111/('Base original'!$AN111)</f>
        <v>2.2483158480757797</v>
      </c>
      <c r="AJ119" s="13">
        <f>('Base original'!AG123/'Base original'!AG111*100-100)*'Base original'!AG111/('Base original'!$AN111)</f>
        <v>-0.33318608519631038</v>
      </c>
      <c r="AK119" s="13">
        <f>('Base original'!AH123/'Base original'!AH111*100-100)*'Base original'!AH111/('Base original'!$AN111)</f>
        <v>1.3929345004029094E-2</v>
      </c>
      <c r="AL119" s="13">
        <f>('Base original'!AI123/'Base original'!AI111*100-100)*'Base original'!AI111/('Base original'!$AN111)</f>
        <v>0.23760132351236291</v>
      </c>
      <c r="AM119" s="13">
        <f>('Base original'!AJ123/'Base original'!AJ111*100-100)*'Base original'!AJ111/('Base original'!$AN111)</f>
        <v>2.2785039721917588</v>
      </c>
      <c r="AN119" s="13">
        <f>('Base original'!AK123/'Base original'!AK111*100-100)*'Base original'!AK111/('Base original'!$AN111)</f>
        <v>0.16504056693667873</v>
      </c>
      <c r="AO119" s="13">
        <f>-('Base original'!AL123/'Base original'!AL111*100-100)*'Base original'!AL111/('Base original'!$AN111)</f>
        <v>-0.23057392761547368</v>
      </c>
      <c r="AP119" s="13">
        <f>-('Base original'!AM123/'Base original'!AM111*100-100)*'Base original'!AM111/('Base original'!$AN111)</f>
        <v>-3.8147497962927525E-2</v>
      </c>
      <c r="AQ119" s="13">
        <f>(('Base original'!AJ123-'Base original'!AL123)/('Base original'!AJ111-'Base original'!AL111)*100-100)*(('Base original'!AJ111-'Base original'!AL111)/'Base original'!AN111)</f>
        <v>2.0479300445762849</v>
      </c>
      <c r="AR119" s="13">
        <f>(('Base original'!AK123-'Base original'!AM123)/('Base original'!AK111-'Base original'!AM111)*100-100)*(('Base original'!AK111-'Base original'!AM111)/'Base original'!AN111)</f>
        <v>0.12689306897375111</v>
      </c>
      <c r="AS119" s="9">
        <f>('Base original'!AN123/'Base original'!AN111*100-100)*'Base original'!AN111/('Base original'!$AN111)</f>
        <v>9.9826303935460601</v>
      </c>
    </row>
    <row r="120" spans="1:45" x14ac:dyDescent="0.25">
      <c r="A120" s="20">
        <v>42156</v>
      </c>
      <c r="B120" s="13">
        <f>'Base original'!B124/'Base original'!B112*100-100</f>
        <v>8.1518512910184739</v>
      </c>
      <c r="C120" s="13">
        <f>'Base original'!C124/'Base original'!C112*100-100</f>
        <v>5.808109526190421</v>
      </c>
      <c r="D120" s="13">
        <f>'Base original'!D124/'Base original'!D112*100-100</f>
        <v>15.179103059860878</v>
      </c>
      <c r="E120" s="13">
        <f>'Base original'!E124/'Base original'!E112*100-100</f>
        <v>8.3034370190418798</v>
      </c>
      <c r="F120" s="9">
        <f>'Base original'!F124/'Base original'!F112*100-100</f>
        <v>9.6190034568770244</v>
      </c>
      <c r="G120" s="9">
        <f>'Base original'!G124</f>
        <v>23.479117582852449</v>
      </c>
      <c r="H120" s="13">
        <f>'Base original'!H124</f>
        <v>25.011463471140058</v>
      </c>
      <c r="I120" s="13">
        <f>'Base original'!I124</f>
        <v>13.974289954592345</v>
      </c>
      <c r="J120" s="9">
        <f>'Base original'!J124</f>
        <v>30.109024445817216</v>
      </c>
      <c r="K120" s="9">
        <f>'Base original'!K124</f>
        <v>7.0624309633953626</v>
      </c>
      <c r="L120" s="13">
        <f>'Base original'!L124</f>
        <v>5.7113793215964961</v>
      </c>
      <c r="M120" s="9">
        <f>'Base original'!M124</f>
        <v>8.0822841641447436</v>
      </c>
      <c r="N120" s="9">
        <f>'Base original'!N124</f>
        <v>1.681825336480314</v>
      </c>
      <c r="O120" s="13">
        <f>'Base original'!O124</f>
        <v>1.6046976974281602</v>
      </c>
      <c r="P120" s="9">
        <f>'Base original'!P124</f>
        <v>1.788890231942359</v>
      </c>
      <c r="Q120" s="11">
        <f>'Base original'!Q124</f>
        <v>3.66</v>
      </c>
      <c r="R120" s="13">
        <f>('Base original'!S124/'Base original'!S112*100-100)*'Base original'!S112/'Base original'!$V112</f>
        <v>2.5456312065122622</v>
      </c>
      <c r="S120" s="13">
        <f>('Base original'!T124/'Base original'!T112*100-100)*'Base original'!T112/'Base original'!$V112</f>
        <v>7.9497554856028545</v>
      </c>
      <c r="T120" s="13">
        <f>('Base original'!U124/'Base original'!U112*100-100)*'Base original'!U112/'Base original'!$V112</f>
        <v>4.2284440385949331</v>
      </c>
      <c r="U120" s="9">
        <f>('Base original'!V124/'Base original'!V112*100-100)*'Base original'!V112/'Base original'!$V112</f>
        <v>14.723830730710034</v>
      </c>
      <c r="V120" s="67">
        <f>('Base original'!V124/'Base original'!V112*100-100)*'Base original'!V112/('Base original'!$AC112)</f>
        <v>4.0769801579561298</v>
      </c>
      <c r="W120" s="13">
        <f>('Base original'!W124/'Base original'!W112*100-100)*'Base original'!W112/('Base original'!$AC112)</f>
        <v>7.3081577416881096</v>
      </c>
      <c r="X120" s="13">
        <f>('Base original'!X124/'Base original'!X112*100-100)*'Base original'!X112/('Base original'!$AC112)</f>
        <v>0.41851729202334104</v>
      </c>
      <c r="Y120" s="13">
        <f>('Base original'!Y124/'Base original'!Y112*100-100)*'Base original'!Y112/('Base original'!$AC112)</f>
        <v>-2.0784191154355489</v>
      </c>
      <c r="Z120" s="13">
        <f>('Base original'!Z124/'Base original'!Z112*100-100)*'Base original'!Z112/('Base original'!$AC112)</f>
        <v>7.0518815597514203E-2</v>
      </c>
      <c r="AA120" s="13">
        <f>-('Base original'!AA124/'Base original'!AA112*100-100)*'Base original'!AA112/('Base original'!$AC112)</f>
        <v>1.1753576372737611</v>
      </c>
      <c r="AB120" s="13">
        <f>-('Base original'!AB124/'Base original'!AB112*100-100)*'Base original'!AB112/('Base original'!$AC112)</f>
        <v>-2.990317204137698E-2</v>
      </c>
      <c r="AC120" s="13">
        <f>(('Base original'!Y124-'Base original'!AA124)/('Base original'!Y112-'Base original'!AA112)*100-100)*(('Base original'!Y112-'Base original'!AA112)/'Base original'!AC112)</f>
        <v>-0.90306147816178717</v>
      </c>
      <c r="AD120" s="13">
        <f>(('Base original'!Z124-'Base original'!AB124)/('Base original'!Z112-'Base original'!AB112)*100-100)*(('Base original'!Z112-'Base original'!AB112)/'Base original'!AC112)</f>
        <v>4.0615643556137115E-2</v>
      </c>
      <c r="AE120" s="9">
        <f>('Base original'!AC124/'Base original'!AC112*100-100)*'Base original'!AC112/('Base original'!$AC112)</f>
        <v>10.941209357061908</v>
      </c>
      <c r="AF120" s="13">
        <f>('Base original'!AC124/'Base original'!AC112*100-100)*'Base original'!AC112/('Base original'!$AN112)</f>
        <v>6.2690767735686617</v>
      </c>
      <c r="AG120" s="13">
        <f>('Base original'!AD124/'Base original'!AD112*100-100)*'Base original'!AD112/('Base original'!$AN112)</f>
        <v>1.1083914892679643</v>
      </c>
      <c r="AH120" s="13">
        <f>('Base original'!AE124/'Base original'!AE112*100-100)*'Base original'!AE112/('Base original'!$AN112)</f>
        <v>-1.1171960642048311</v>
      </c>
      <c r="AI120" s="13">
        <f>('Base original'!AF124/'Base original'!AF112*100-100)*'Base original'!AF112/('Base original'!$AN112)</f>
        <v>2.5243638609277625</v>
      </c>
      <c r="AJ120" s="13">
        <f>('Base original'!AG124/'Base original'!AG112*100-100)*'Base original'!AG112/('Base original'!$AN112)</f>
        <v>-0.61757536863042939</v>
      </c>
      <c r="AK120" s="13">
        <f>('Base original'!AH124/'Base original'!AH112*100-100)*'Base original'!AH112/('Base original'!$AN112)</f>
        <v>1.3421593042332324E-2</v>
      </c>
      <c r="AL120" s="13">
        <f>('Base original'!AI124/'Base original'!AI112*100-100)*'Base original'!AI112/('Base original'!$AN112)</f>
        <v>0.23708120054104301</v>
      </c>
      <c r="AM120" s="13">
        <f>('Base original'!AJ124/'Base original'!AJ112*100-100)*'Base original'!AJ112/('Base original'!$AN112)</f>
        <v>2.0072845908061341</v>
      </c>
      <c r="AN120" s="13">
        <f>('Base original'!AK124/'Base original'!AK112*100-100)*'Base original'!AK112/('Base original'!$AN112)</f>
        <v>0.16708179856017003</v>
      </c>
      <c r="AO120" s="13">
        <f>-('Base original'!AL124/'Base original'!AL112*100-100)*'Base original'!AL112/('Base original'!$AN112)</f>
        <v>1.1286919319206787E-2</v>
      </c>
      <c r="AP120" s="13">
        <f>-('Base original'!AM124/'Base original'!AM112*100-100)*'Base original'!AM112/('Base original'!$AN112)</f>
        <v>-3.8987080763998753E-2</v>
      </c>
      <c r="AQ120" s="13">
        <f>(('Base original'!AJ124-'Base original'!AL124)/('Base original'!AJ112-'Base original'!AL112)*100-100)*(('Base original'!AJ112-'Base original'!AL112)/'Base original'!AN112)</f>
        <v>2.0185715101253412</v>
      </c>
      <c r="AR120" s="13">
        <f>(('Base original'!AK124-'Base original'!AM124)/('Base original'!AK112-'Base original'!AM112)*100-100)*(('Base original'!AK112-'Base original'!AM112)/'Base original'!AN112)</f>
        <v>0.12809471779617132</v>
      </c>
      <c r="AS120" s="9">
        <f>('Base original'!AN124/'Base original'!AN112*100-100)*'Base original'!AN112/('Base original'!$AN112)</f>
        <v>10.564229712434027</v>
      </c>
    </row>
    <row r="121" spans="1:45" x14ac:dyDescent="0.25">
      <c r="A121" s="20">
        <v>42186</v>
      </c>
      <c r="B121" s="13">
        <f>'Base original'!B125/'Base original'!B113*100-100</f>
        <v>8.5349800406780929</v>
      </c>
      <c r="C121" s="13">
        <f>'Base original'!C125/'Base original'!C113*100-100</f>
        <v>5.9769014623138048</v>
      </c>
      <c r="D121" s="13">
        <f>'Base original'!D125/'Base original'!D113*100-100</f>
        <v>15.566916901211144</v>
      </c>
      <c r="E121" s="13">
        <f>'Base original'!E125/'Base original'!E113*100-100</f>
        <v>9.194113941786398</v>
      </c>
      <c r="F121" s="9">
        <f>'Base original'!F125/'Base original'!F113*100-100</f>
        <v>10.018060082095019</v>
      </c>
      <c r="G121" s="9">
        <f>'Base original'!G125</f>
        <v>22.914229745414907</v>
      </c>
      <c r="H121" s="13">
        <f>'Base original'!H125</f>
        <v>24.30348207985918</v>
      </c>
      <c r="I121" s="13">
        <f>'Base original'!I125</f>
        <v>14.254897787068533</v>
      </c>
      <c r="J121" s="9">
        <f>'Base original'!J125</f>
        <v>29.399690125558152</v>
      </c>
      <c r="K121" s="9">
        <f>'Base original'!K125</f>
        <v>6.8327055217161652</v>
      </c>
      <c r="L121" s="13">
        <f>'Base original'!L125</f>
        <v>5.5295721727949161</v>
      </c>
      <c r="M121" s="9">
        <f>'Base original'!M125</f>
        <v>7.5611642442675038</v>
      </c>
      <c r="N121" s="9">
        <f>'Base original'!N125</f>
        <v>1.5486261039288127</v>
      </c>
      <c r="O121" s="13">
        <f>'Base original'!O125</f>
        <v>1.4555430115189918</v>
      </c>
      <c r="P121" s="9">
        <f>'Base original'!P125</f>
        <v>1.6887426063491797</v>
      </c>
      <c r="Q121" s="11">
        <f>'Base original'!Q125</f>
        <v>3.67</v>
      </c>
      <c r="R121" s="13">
        <f>('Base original'!S125/'Base original'!S113*100-100)*'Base original'!S113/'Base original'!$V113</f>
        <v>2.454486067130889</v>
      </c>
      <c r="S121" s="13">
        <f>('Base original'!T125/'Base original'!T113*100-100)*'Base original'!T113/'Base original'!$V113</f>
        <v>8.2712760163957739</v>
      </c>
      <c r="T121" s="13">
        <f>('Base original'!U125/'Base original'!U113*100-100)*'Base original'!U113/'Base original'!$V113</f>
        <v>4.5075877456854103</v>
      </c>
      <c r="U121" s="9">
        <f>('Base original'!V125/'Base original'!V113*100-100)*'Base original'!V113/'Base original'!$V113</f>
        <v>15.233349829212045</v>
      </c>
      <c r="V121" s="67">
        <f>('Base original'!V125/'Base original'!V113*100-100)*'Base original'!V113/('Base original'!$AC113)</f>
        <v>4.1168363428621415</v>
      </c>
      <c r="W121" s="13">
        <f>('Base original'!W125/'Base original'!W113*100-100)*'Base original'!W113/('Base original'!$AC113)</f>
        <v>6.8283516619347502</v>
      </c>
      <c r="X121" s="13">
        <f>('Base original'!X125/'Base original'!X113*100-100)*'Base original'!X113/('Base original'!$AC113)</f>
        <v>0.38798510241154999</v>
      </c>
      <c r="Y121" s="13">
        <f>('Base original'!Y125/'Base original'!Y113*100-100)*'Base original'!Y113/('Base original'!$AC113)</f>
        <v>0.58668657112861289</v>
      </c>
      <c r="Z121" s="13">
        <f>('Base original'!Z125/'Base original'!Z113*100-100)*'Base original'!Z113/('Base original'!$AC113)</f>
        <v>6.011075156048961E-2</v>
      </c>
      <c r="AA121" s="13">
        <f>-('Base original'!AA125/'Base original'!AA113*100-100)*'Base original'!AA113/('Base original'!$AC113)</f>
        <v>-1.2032397672256792</v>
      </c>
      <c r="AB121" s="13">
        <f>-('Base original'!AB125/'Base original'!AB113*100-100)*'Base original'!AB113/('Base original'!$AC113)</f>
        <v>-1.2511967469013287E-2</v>
      </c>
      <c r="AC121" s="13">
        <f>(('Base original'!Y125-'Base original'!AA125)/('Base original'!Y113-'Base original'!AA113)*100-100)*(('Base original'!Y113-'Base original'!AA113)/'Base original'!AC113)</f>
        <v>-0.61655319609706682</v>
      </c>
      <c r="AD121" s="13">
        <f>(('Base original'!Z125-'Base original'!AB125)/('Base original'!Z113-'Base original'!AB113)*100-100)*(('Base original'!Z113-'Base original'!AB113)/'Base original'!AC113)</f>
        <v>4.7598784091476352E-2</v>
      </c>
      <c r="AE121" s="9">
        <f>('Base original'!AC125/'Base original'!AC113*100-100)*'Base original'!AC113/('Base original'!$AC113)</f>
        <v>10.764218695202857</v>
      </c>
      <c r="AF121" s="13">
        <f>('Base original'!AC125/'Base original'!AC113*100-100)*'Base original'!AC113/('Base original'!$AN113)</f>
        <v>6.2086283468535779</v>
      </c>
      <c r="AG121" s="13">
        <f>('Base original'!AD125/'Base original'!AD113*100-100)*'Base original'!AD113/('Base original'!$AN113)</f>
        <v>1.3513751289617244</v>
      </c>
      <c r="AH121" s="13">
        <f>('Base original'!AE125/'Base original'!AE113*100-100)*'Base original'!AE113/('Base original'!$AN113)</f>
        <v>-0.71898842195851109</v>
      </c>
      <c r="AI121" s="13">
        <f>('Base original'!AF125/'Base original'!AF113*100-100)*'Base original'!AF113/('Base original'!$AN113)</f>
        <v>2.9753791047834599</v>
      </c>
      <c r="AJ121" s="13">
        <f>('Base original'!AG125/'Base original'!AG113*100-100)*'Base original'!AG113/('Base original'!$AN113)</f>
        <v>-0.16199085112154302</v>
      </c>
      <c r="AK121" s="13">
        <f>('Base original'!AH125/'Base original'!AH113*100-100)*'Base original'!AH113/('Base original'!$AN113)</f>
        <v>3.6138950182524488E-3</v>
      </c>
      <c r="AL121" s="13">
        <f>('Base original'!AI125/'Base original'!AI113*100-100)*'Base original'!AI113/('Base original'!$AN113)</f>
        <v>0.14073872451834404</v>
      </c>
      <c r="AM121" s="13">
        <f>('Base original'!AJ125/'Base original'!AJ113*100-100)*'Base original'!AJ113/('Base original'!$AN113)</f>
        <v>1.7915707974112545</v>
      </c>
      <c r="AN121" s="13">
        <f>('Base original'!AK125/'Base original'!AK113*100-100)*'Base original'!AK113/('Base original'!$AN113)</f>
        <v>0.16286712523405472</v>
      </c>
      <c r="AO121" s="13">
        <f>-('Base original'!AL125/'Base original'!AL113*100-100)*'Base original'!AL113/('Base original'!$AN113)</f>
        <v>1.2473171647085812E-2</v>
      </c>
      <c r="AP121" s="13">
        <f>-('Base original'!AM125/'Base original'!AM113*100-100)*'Base original'!AM113/('Base original'!$AN113)</f>
        <v>-3.7799095813642956E-2</v>
      </c>
      <c r="AQ121" s="13">
        <f>(('Base original'!AJ125-'Base original'!AL125)/('Base original'!AJ113-'Base original'!AL113)*100-100)*(('Base original'!AJ113-'Base original'!AL113)/'Base original'!AN113)</f>
        <v>1.8040439690583396</v>
      </c>
      <c r="AR121" s="13">
        <f>(('Base original'!AK125-'Base original'!AM125)/('Base original'!AK113-'Base original'!AM113)*100-100)*(('Base original'!AK113-'Base original'!AM113)/'Base original'!AN113)</f>
        <v>0.12506802942041173</v>
      </c>
      <c r="AS121" s="9">
        <f>('Base original'!AN125/'Base original'!AN113*100-100)*'Base original'!AN113/('Base original'!$AN113)</f>
        <v>11.727867925534014</v>
      </c>
    </row>
  </sheetData>
  <mergeCells count="18">
    <mergeCell ref="R5:AS5"/>
    <mergeCell ref="R4:T4"/>
    <mergeCell ref="V4:AD4"/>
    <mergeCell ref="AF4:AR4"/>
    <mergeCell ref="R1:AS1"/>
    <mergeCell ref="R2:U2"/>
    <mergeCell ref="V2:AE2"/>
    <mergeCell ref="AF2:AS2"/>
    <mergeCell ref="B5:F5"/>
    <mergeCell ref="H1:Q1"/>
    <mergeCell ref="B1:F1"/>
    <mergeCell ref="B4:F4"/>
    <mergeCell ref="B2:F2"/>
    <mergeCell ref="K2:M2"/>
    <mergeCell ref="G2:J2"/>
    <mergeCell ref="N2:P2"/>
    <mergeCell ref="G4:Q4"/>
    <mergeCell ref="G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21"/>
  <sheetViews>
    <sheetView showGridLines="0" zoomScaleNormal="100" workbookViewId="0">
      <pane xSplit="1" ySplit="5" topLeftCell="B106" activePane="bottomRight" state="frozen"/>
      <selection pane="topRight" activeCell="B1" sqref="B1"/>
      <selection pane="bottomLeft" activeCell="A5" sqref="A5"/>
      <selection pane="bottomRight" activeCell="A121" sqref="A121"/>
    </sheetView>
  </sheetViews>
  <sheetFormatPr baseColWidth="10" defaultRowHeight="15" x14ac:dyDescent="0.25"/>
  <cols>
    <col min="1" max="1" width="11.42578125" style="1"/>
    <col min="2" max="6" width="14.28515625" style="2" customWidth="1"/>
    <col min="7" max="16384" width="11.42578125" style="2"/>
  </cols>
  <sheetData>
    <row r="1" spans="1:9" ht="27" customHeight="1" x14ac:dyDescent="0.35">
      <c r="B1" s="81" t="s">
        <v>127</v>
      </c>
      <c r="C1" s="81"/>
      <c r="D1" s="81"/>
      <c r="E1" s="81"/>
      <c r="F1" s="83"/>
    </row>
    <row r="2" spans="1:9" s="4" customFormat="1" ht="21.75" customHeight="1" x14ac:dyDescent="0.25">
      <c r="A2" s="3"/>
      <c r="B2" s="105" t="s">
        <v>48</v>
      </c>
      <c r="C2" s="105"/>
      <c r="D2" s="105"/>
      <c r="E2" s="105"/>
      <c r="F2" s="106"/>
    </row>
    <row r="3" spans="1:9" s="4" customFormat="1" x14ac:dyDescent="0.25">
      <c r="A3" s="3"/>
      <c r="B3" s="42" t="s">
        <v>81</v>
      </c>
      <c r="C3" s="44" t="s">
        <v>82</v>
      </c>
      <c r="D3" s="44" t="s">
        <v>83</v>
      </c>
      <c r="E3" s="44" t="s">
        <v>80</v>
      </c>
      <c r="F3" s="43" t="s">
        <v>47</v>
      </c>
    </row>
    <row r="4" spans="1:9" s="37" customFormat="1" ht="15.75" customHeight="1" x14ac:dyDescent="0.25">
      <c r="A4" s="36"/>
      <c r="B4" s="94" t="s">
        <v>130</v>
      </c>
      <c r="C4" s="95"/>
      <c r="D4" s="95"/>
      <c r="E4" s="95"/>
      <c r="F4" s="96"/>
    </row>
    <row r="5" spans="1:9" ht="15" customHeight="1" x14ac:dyDescent="0.25">
      <c r="A5" s="3"/>
      <c r="B5" s="89" t="s">
        <v>118</v>
      </c>
      <c r="C5" s="90"/>
      <c r="D5" s="90"/>
      <c r="E5" s="90"/>
      <c r="F5" s="91"/>
    </row>
    <row r="6" spans="1:9" s="4" customFormat="1" ht="34.5" customHeight="1" x14ac:dyDescent="0.25">
      <c r="A6" s="3"/>
      <c r="B6" s="25"/>
      <c r="C6" s="25"/>
      <c r="D6" s="25"/>
      <c r="E6" s="25"/>
      <c r="F6" s="17"/>
    </row>
    <row r="7" spans="1:9" s="4" customFormat="1" ht="18" customHeight="1" x14ac:dyDescent="0.25">
      <c r="A7" s="21">
        <v>38718</v>
      </c>
      <c r="B7" s="25"/>
      <c r="C7" s="25"/>
      <c r="D7" s="25"/>
      <c r="E7" s="25"/>
      <c r="F7" s="17"/>
    </row>
    <row r="8" spans="1:9" s="5" customFormat="1" x14ac:dyDescent="0.25">
      <c r="A8" s="20">
        <v>38749</v>
      </c>
      <c r="B8" s="13"/>
      <c r="C8" s="13"/>
      <c r="D8" s="13"/>
      <c r="E8" s="13"/>
      <c r="F8" s="11"/>
    </row>
    <row r="9" spans="1:9" s="5" customFormat="1" x14ac:dyDescent="0.25">
      <c r="A9" s="20">
        <v>38777</v>
      </c>
      <c r="B9" s="13"/>
      <c r="C9" s="13"/>
      <c r="D9" s="13"/>
      <c r="E9" s="13"/>
      <c r="F9" s="11"/>
    </row>
    <row r="10" spans="1:9" s="5" customFormat="1" x14ac:dyDescent="0.25">
      <c r="A10" s="20">
        <v>38808</v>
      </c>
      <c r="B10" s="13"/>
      <c r="C10" s="13"/>
      <c r="D10" s="13"/>
      <c r="E10" s="13"/>
      <c r="F10" s="11"/>
    </row>
    <row r="11" spans="1:9" s="5" customFormat="1" x14ac:dyDescent="0.25">
      <c r="A11" s="20">
        <v>38838</v>
      </c>
      <c r="B11" s="13"/>
      <c r="C11" s="13"/>
      <c r="D11" s="13"/>
      <c r="E11" s="13"/>
      <c r="F11" s="11"/>
      <c r="G11" s="2"/>
      <c r="H11" s="2"/>
      <c r="I11" s="2"/>
    </row>
    <row r="12" spans="1:9" s="5" customFormat="1" x14ac:dyDescent="0.25">
      <c r="A12" s="20">
        <v>38869</v>
      </c>
      <c r="B12" s="13"/>
      <c r="C12" s="13"/>
      <c r="D12" s="13"/>
      <c r="E12" s="13"/>
      <c r="F12" s="11"/>
      <c r="G12" s="2"/>
      <c r="H12" s="2"/>
      <c r="I12" s="2"/>
    </row>
    <row r="13" spans="1:9" x14ac:dyDescent="0.25">
      <c r="A13" s="20">
        <v>38899</v>
      </c>
      <c r="B13" s="13"/>
      <c r="C13" s="13"/>
      <c r="D13" s="13"/>
      <c r="E13" s="13"/>
      <c r="F13" s="11"/>
    </row>
    <row r="14" spans="1:9" x14ac:dyDescent="0.25">
      <c r="A14" s="20">
        <v>38930</v>
      </c>
      <c r="B14" s="13"/>
      <c r="C14" s="13"/>
      <c r="D14" s="13"/>
      <c r="E14" s="13"/>
      <c r="F14" s="11"/>
    </row>
    <row r="15" spans="1:9" x14ac:dyDescent="0.25">
      <c r="A15" s="20">
        <v>38961</v>
      </c>
      <c r="B15" s="13"/>
      <c r="C15" s="13"/>
      <c r="D15" s="13"/>
      <c r="E15" s="13"/>
      <c r="F15" s="11"/>
    </row>
    <row r="16" spans="1:9" x14ac:dyDescent="0.25">
      <c r="A16" s="20">
        <v>38991</v>
      </c>
      <c r="B16" s="13"/>
      <c r="C16" s="13"/>
      <c r="D16" s="13"/>
      <c r="E16" s="13"/>
      <c r="F16" s="11"/>
    </row>
    <row r="17" spans="1:6" x14ac:dyDescent="0.25">
      <c r="A17" s="20">
        <v>39022</v>
      </c>
      <c r="B17" s="13"/>
      <c r="C17" s="13"/>
      <c r="D17" s="13"/>
      <c r="E17" s="13"/>
      <c r="F17" s="11"/>
    </row>
    <row r="18" spans="1:6" x14ac:dyDescent="0.25">
      <c r="A18" s="20">
        <v>39052</v>
      </c>
      <c r="B18" s="13"/>
      <c r="C18" s="13"/>
      <c r="D18" s="13"/>
      <c r="E18" s="13"/>
      <c r="F18" s="11"/>
    </row>
    <row r="19" spans="1:6" x14ac:dyDescent="0.25">
      <c r="A19" s="21">
        <v>39083</v>
      </c>
      <c r="B19" s="13">
        <f>('Base original'!B23/'Base original'!B22*100-100)</f>
        <v>0.64692885236952691</v>
      </c>
      <c r="C19" s="13">
        <f>('Base original'!C23/'Base original'!C22*100-100)</f>
        <v>1.1501099065297353</v>
      </c>
      <c r="D19" s="13">
        <f>('Base original'!D23/'Base original'!D22*100-100)</f>
        <v>1.1975595460214947</v>
      </c>
      <c r="E19" s="13">
        <f>('Base original'!E23/'Base original'!E22*100-100)</f>
        <v>3.0122496390157352</v>
      </c>
      <c r="F19" s="11">
        <f>('Base original'!F23/'Base original'!F22*100-100)</f>
        <v>1.0432435212535154</v>
      </c>
    </row>
    <row r="20" spans="1:6" x14ac:dyDescent="0.25">
      <c r="A20" s="20">
        <v>39114</v>
      </c>
      <c r="B20" s="13">
        <f>('Base original'!B24/'Base original'!B23*100-100)</f>
        <v>1.1614522075634</v>
      </c>
      <c r="C20" s="13">
        <f>('Base original'!C24/'Base original'!C23*100-100)</f>
        <v>0.88831004607918373</v>
      </c>
      <c r="D20" s="13">
        <f>('Base original'!D24/'Base original'!D23*100-100)</f>
        <v>1.2926662202686714</v>
      </c>
      <c r="E20" s="13">
        <f>('Base original'!E24/'Base original'!E23*100-100)</f>
        <v>0.63375086458216856</v>
      </c>
      <c r="F20" s="11">
        <f>('Base original'!F24/'Base original'!F23*100-100)</f>
        <v>1.1036786785238348</v>
      </c>
    </row>
    <row r="21" spans="1:6" x14ac:dyDescent="0.25">
      <c r="A21" s="20">
        <v>39142</v>
      </c>
      <c r="B21" s="13">
        <f>('Base original'!B25/'Base original'!B24*100-100)</f>
        <v>1.1299062138438813</v>
      </c>
      <c r="C21" s="13">
        <f>('Base original'!C25/'Base original'!C24*100-100)</f>
        <v>1.9031670499502837</v>
      </c>
      <c r="D21" s="13">
        <f>('Base original'!D25/'Base original'!D24*100-100)</f>
        <v>1.5085584888562096</v>
      </c>
      <c r="E21" s="13">
        <f>('Base original'!E25/'Base original'!E24*100-100)</f>
        <v>-0.13655868500590884</v>
      </c>
      <c r="F21" s="11">
        <f>('Base original'!F25/'Base original'!F24*100-100)</f>
        <v>1.1905000084314139</v>
      </c>
    </row>
    <row r="22" spans="1:6" x14ac:dyDescent="0.25">
      <c r="A22" s="20">
        <v>39173</v>
      </c>
      <c r="B22" s="13">
        <f>('Base original'!B26/'Base original'!B25*100-100)</f>
        <v>1.5898360784019587</v>
      </c>
      <c r="C22" s="13">
        <f>('Base original'!C26/'Base original'!C25*100-100)</f>
        <v>1.2542926961639012</v>
      </c>
      <c r="D22" s="13">
        <f>('Base original'!D26/'Base original'!D25*100-100)</f>
        <v>1.3759430920658531</v>
      </c>
      <c r="E22" s="13">
        <f>('Base original'!E26/'Base original'!E25*100-100)</f>
        <v>3.3801627276561135</v>
      </c>
      <c r="F22" s="11">
        <f>('Base original'!F26/'Base original'!F25*100-100)</f>
        <v>1.6663196908971258</v>
      </c>
    </row>
    <row r="23" spans="1:6" x14ac:dyDescent="0.25">
      <c r="A23" s="20">
        <v>39203</v>
      </c>
      <c r="B23" s="13">
        <f>('Base original'!B27/'Base original'!B26*100-100)</f>
        <v>1.2736486719719551</v>
      </c>
      <c r="C23" s="13">
        <f>('Base original'!C27/'Base original'!C26*100-100)</f>
        <v>0.58416686947322205</v>
      </c>
      <c r="D23" s="13">
        <f>('Base original'!D27/'Base original'!D26*100-100)</f>
        <v>1.9763241389287174</v>
      </c>
      <c r="E23" s="13">
        <f>('Base original'!E27/'Base original'!E26*100-100)</f>
        <v>3.4256194562850055</v>
      </c>
      <c r="F23" s="11">
        <f>('Base original'!F27/'Base original'!F26*100-100)</f>
        <v>1.5309950271528407</v>
      </c>
    </row>
    <row r="24" spans="1:6" x14ac:dyDescent="0.25">
      <c r="A24" s="20">
        <v>39234</v>
      </c>
      <c r="B24" s="13">
        <f>('Base original'!B28/'Base original'!B27*100-100)</f>
        <v>1.5924592264251203</v>
      </c>
      <c r="C24" s="13">
        <f>('Base original'!C28/'Base original'!C27*100-100)</f>
        <v>0.73361315085784895</v>
      </c>
      <c r="D24" s="13">
        <f>('Base original'!D28/'Base original'!D27*100-100)</f>
        <v>2.3430497867090736</v>
      </c>
      <c r="E24" s="13">
        <f>('Base original'!E28/'Base original'!E27*100-100)</f>
        <v>-0.607093212956201</v>
      </c>
      <c r="F24" s="11">
        <f>('Base original'!F28/'Base original'!F27*100-100)</f>
        <v>1.4284514544765159</v>
      </c>
    </row>
    <row r="25" spans="1:6" x14ac:dyDescent="0.25">
      <c r="A25" s="20">
        <v>39264</v>
      </c>
      <c r="B25" s="13">
        <f>('Base original'!B29/'Base original'!B28*100-100)</f>
        <v>1.5436334138266403</v>
      </c>
      <c r="C25" s="13">
        <f>('Base original'!C29/'Base original'!C28*100-100)</f>
        <v>1.2323705840997974</v>
      </c>
      <c r="D25" s="13">
        <f>('Base original'!D29/'Base original'!D28*100-100)</f>
        <v>1.9659542771129708</v>
      </c>
      <c r="E25" s="13">
        <f>('Base original'!E29/'Base original'!E28*100-100)</f>
        <v>-0.45076696773908509</v>
      </c>
      <c r="F25" s="11">
        <f>('Base original'!F29/'Base original'!F28*100-100)</f>
        <v>1.4062495335152079</v>
      </c>
    </row>
    <row r="26" spans="1:6" x14ac:dyDescent="0.25">
      <c r="A26" s="20">
        <v>39295</v>
      </c>
      <c r="B26" s="13">
        <f>('Base original'!B30/'Base original'!B29*100-100)</f>
        <v>2.0088057910680419</v>
      </c>
      <c r="C26" s="13">
        <f>('Base original'!C30/'Base original'!C29*100-100)</f>
        <v>1.7312812463587761</v>
      </c>
      <c r="D26" s="13">
        <f>('Base original'!D30/'Base original'!D29*100-100)</f>
        <v>2.3630355184937031</v>
      </c>
      <c r="E26" s="13">
        <f>('Base original'!E30/'Base original'!E29*100-100)</f>
        <v>1.8390293126349775</v>
      </c>
      <c r="F26" s="11">
        <f>('Base original'!F30/'Base original'!F29*100-100)</f>
        <v>2.0326145457944023</v>
      </c>
    </row>
    <row r="27" spans="1:6" x14ac:dyDescent="0.25">
      <c r="A27" s="20">
        <v>39326</v>
      </c>
      <c r="B27" s="13">
        <f>('Base original'!B31/'Base original'!B30*100-100)</f>
        <v>2.1597062878382758</v>
      </c>
      <c r="C27" s="13">
        <f>('Base original'!C31/'Base original'!C30*100-100)</f>
        <v>0.98474492981894457</v>
      </c>
      <c r="D27" s="13">
        <f>('Base original'!D31/'Base original'!D30*100-100)</f>
        <v>2.5112831868569145</v>
      </c>
      <c r="E27" s="13">
        <f>('Base original'!E31/'Base original'!E30*100-100)</f>
        <v>-0.91665068392455851</v>
      </c>
      <c r="F27" s="11">
        <f>('Base original'!F31/'Base original'!F30*100-100)</f>
        <v>1.8030894646113467</v>
      </c>
    </row>
    <row r="28" spans="1:6" x14ac:dyDescent="0.25">
      <c r="A28" s="20">
        <v>39356</v>
      </c>
      <c r="B28" s="13">
        <f>('Base original'!B32/'Base original'!B31*100-100)</f>
        <v>1.8925271046586971</v>
      </c>
      <c r="C28" s="13">
        <f>('Base original'!C32/'Base original'!C31*100-100)</f>
        <v>1.3075916174739319</v>
      </c>
      <c r="D28" s="13">
        <f>('Base original'!D32/'Base original'!D31*100-100)</f>
        <v>2.0583320781936862</v>
      </c>
      <c r="E28" s="13">
        <f>('Base original'!E32/'Base original'!E31*100-100)</f>
        <v>-1.3752500557352931</v>
      </c>
      <c r="F28" s="11">
        <f>('Base original'!F32/'Base original'!F31*100-100)</f>
        <v>1.5629771689782643</v>
      </c>
    </row>
    <row r="29" spans="1:6" x14ac:dyDescent="0.25">
      <c r="A29" s="20">
        <v>39387</v>
      </c>
      <c r="B29" s="13">
        <f>('Base original'!B33/'Base original'!B32*100-100)</f>
        <v>3.0409987904010336</v>
      </c>
      <c r="C29" s="13">
        <f>('Base original'!C33/'Base original'!C32*100-100)</f>
        <v>1.4769093542442988</v>
      </c>
      <c r="D29" s="13">
        <f>('Base original'!D33/'Base original'!D32*100-100)</f>
        <v>1.5381037889236922</v>
      </c>
      <c r="E29" s="13">
        <f>('Base original'!E33/'Base original'!E32*100-100)</f>
        <v>5.8404716961139229</v>
      </c>
      <c r="F29" s="11">
        <f>('Base original'!F33/'Base original'!F32*100-100)</f>
        <v>2.7639112954363441</v>
      </c>
    </row>
    <row r="30" spans="1:6" x14ac:dyDescent="0.25">
      <c r="A30" s="20">
        <v>39417</v>
      </c>
      <c r="B30" s="13">
        <f>('Base original'!B34/'Base original'!B33*100-100)</f>
        <v>2.529157034799141</v>
      </c>
      <c r="C30" s="13">
        <f>('Base original'!C34/'Base original'!C33*100-100)</f>
        <v>1.11659282520678</v>
      </c>
      <c r="D30" s="13">
        <f>('Base original'!D34/'Base original'!D33*100-100)</f>
        <v>1.8895420835969787</v>
      </c>
      <c r="E30" s="13">
        <f>('Base original'!E34/'Base original'!E33*100-100)</f>
        <v>-2.5346114230774077</v>
      </c>
      <c r="F30" s="11">
        <f>('Base original'!F34/'Base original'!F33*100-100)</f>
        <v>1.7668747656028643</v>
      </c>
    </row>
    <row r="31" spans="1:6" x14ac:dyDescent="0.25">
      <c r="A31" s="21">
        <v>39448</v>
      </c>
      <c r="B31" s="13">
        <f>('Base original'!B35/'Base original'!B34*100-100)</f>
        <v>-0.37123522589857316</v>
      </c>
      <c r="C31" s="13">
        <f>('Base original'!C35/'Base original'!C34*100-100)</f>
        <v>1.1404064206922016</v>
      </c>
      <c r="D31" s="13">
        <f>('Base original'!D35/'Base original'!D34*100-100)</f>
        <v>2.0837619416647897</v>
      </c>
      <c r="E31" s="13">
        <f>('Base original'!E35/'Base original'!E34*100-100)</f>
        <v>-5.6887016513796738</v>
      </c>
      <c r="F31" s="11">
        <f>('Base original'!F35/'Base original'!F34*100-100)</f>
        <v>-0.11740648266896869</v>
      </c>
    </row>
    <row r="32" spans="1:6" x14ac:dyDescent="0.25">
      <c r="A32" s="20">
        <v>39479</v>
      </c>
      <c r="B32" s="13">
        <f>('Base original'!B36/'Base original'!B35*100-100)</f>
        <v>1.0118368387398675</v>
      </c>
      <c r="C32" s="13">
        <f>('Base original'!C36/'Base original'!C35*100-100)</f>
        <v>0.75180092839231349</v>
      </c>
      <c r="D32" s="13">
        <f>('Base original'!D36/'Base original'!D35*100-100)</f>
        <v>1.0433009516698917</v>
      </c>
      <c r="E32" s="13">
        <f>('Base original'!E36/'Base original'!E35*100-100)</f>
        <v>1.976586455426002</v>
      </c>
      <c r="F32" s="11">
        <f>('Base original'!F36/'Base original'!F35*100-100)</f>
        <v>1.0638322853313298</v>
      </c>
    </row>
    <row r="33" spans="1:6" x14ac:dyDescent="0.25">
      <c r="A33" s="20">
        <v>39508</v>
      </c>
      <c r="B33" s="13">
        <f>('Base original'!B37/'Base original'!B36*100-100)</f>
        <v>0.4427012698967161</v>
      </c>
      <c r="C33" s="13">
        <f>('Base original'!C37/'Base original'!C36*100-100)</f>
        <v>1.0480058554569922</v>
      </c>
      <c r="D33" s="13">
        <f>('Base original'!D37/'Base original'!D36*100-100)</f>
        <v>1.4442825821055152</v>
      </c>
      <c r="E33" s="13">
        <f>('Base original'!E37/'Base original'!E36*100-100)</f>
        <v>-0.8733343105069622</v>
      </c>
      <c r="F33" s="11">
        <f>('Base original'!F37/'Base original'!F36*100-100)</f>
        <v>0.62830414526058576</v>
      </c>
    </row>
    <row r="34" spans="1:6" x14ac:dyDescent="0.25">
      <c r="A34" s="20">
        <v>39539</v>
      </c>
      <c r="B34" s="13">
        <f>('Base original'!B38/'Base original'!B37*100-100)</f>
        <v>2.3290922516081736</v>
      </c>
      <c r="C34" s="13">
        <f>('Base original'!C38/'Base original'!C37*100-100)</f>
        <v>1.2191996366391464</v>
      </c>
      <c r="D34" s="13">
        <f>('Base original'!D38/'Base original'!D37*100-100)</f>
        <v>1.9845457932549095</v>
      </c>
      <c r="E34" s="13">
        <f>('Base original'!E38/'Base original'!E37*100-100)</f>
        <v>12.964812308278397</v>
      </c>
      <c r="F34" s="11">
        <f>('Base original'!F38/'Base original'!F37*100-100)</f>
        <v>2.966395414723408</v>
      </c>
    </row>
    <row r="35" spans="1:6" x14ac:dyDescent="0.25">
      <c r="A35" s="20">
        <v>39569</v>
      </c>
      <c r="B35" s="13">
        <f>('Base original'!B39/'Base original'!B38*100-100)</f>
        <v>1.4544651069814165</v>
      </c>
      <c r="C35" s="13">
        <f>('Base original'!C39/'Base original'!C38*100-100)</f>
        <v>-2.5354411370855701E-2</v>
      </c>
      <c r="D35" s="13">
        <f>('Base original'!D39/'Base original'!D38*100-100)</f>
        <v>1.3661324857876025</v>
      </c>
      <c r="E35" s="13">
        <f>('Base original'!E39/'Base original'!E38*100-100)</f>
        <v>8.8745541883111372</v>
      </c>
      <c r="F35" s="11">
        <f>('Base original'!F39/'Base original'!F38*100-100)</f>
        <v>1.9049400801773828</v>
      </c>
    </row>
    <row r="36" spans="1:6" x14ac:dyDescent="0.25">
      <c r="A36" s="20">
        <v>39600</v>
      </c>
      <c r="B36" s="13">
        <f>('Base original'!B40/'Base original'!B39*100-100)</f>
        <v>2.0780517455981027</v>
      </c>
      <c r="C36" s="13">
        <f>('Base original'!C40/'Base original'!C39*100-100)</f>
        <v>0.42553889825978786</v>
      </c>
      <c r="D36" s="13">
        <f>('Base original'!D40/'Base original'!D39*100-100)</f>
        <v>2.1862453690691126</v>
      </c>
      <c r="E36" s="13">
        <f>('Base original'!E40/'Base original'!E39*100-100)</f>
        <v>10.790129445247217</v>
      </c>
      <c r="F36" s="11">
        <f>('Base original'!F40/'Base original'!F39*100-100)</f>
        <v>2.7193580354841913</v>
      </c>
    </row>
    <row r="37" spans="1:6" x14ac:dyDescent="0.25">
      <c r="A37" s="20">
        <v>39630</v>
      </c>
      <c r="B37" s="13">
        <f>('Base original'!B41/'Base original'!B40*100-100)</f>
        <v>1.1748388509719092</v>
      </c>
      <c r="C37" s="13">
        <f>('Base original'!C41/'Base original'!C40*100-100)</f>
        <v>0.48828911262326358</v>
      </c>
      <c r="D37" s="13">
        <f>('Base original'!D41/'Base original'!D40*100-100)</f>
        <v>2.2329845365015331</v>
      </c>
      <c r="E37" s="13">
        <f>('Base original'!E41/'Base original'!E40*100-100)</f>
        <v>-4.6229316022729279</v>
      </c>
      <c r="F37" s="11">
        <f>('Base original'!F41/'Base original'!F40*100-100)</f>
        <v>0.73341179666029177</v>
      </c>
    </row>
    <row r="38" spans="1:6" x14ac:dyDescent="0.25">
      <c r="A38" s="20">
        <v>39661</v>
      </c>
      <c r="B38" s="13">
        <f>('Base original'!B42/'Base original'!B41*100-100)</f>
        <v>1.297917187258534</v>
      </c>
      <c r="C38" s="13">
        <f>('Base original'!C42/'Base original'!C41*100-100)</f>
        <v>0.71003856844180291</v>
      </c>
      <c r="D38" s="13">
        <f>('Base original'!D42/'Base original'!D41*100-100)</f>
        <v>1.9993748015224071</v>
      </c>
      <c r="E38" s="13">
        <f>('Base original'!E42/'Base original'!E41*100-100)</f>
        <v>0.18338904211276486</v>
      </c>
      <c r="F38" s="11">
        <f>('Base original'!F42/'Base original'!F41*100-100)</f>
        <v>1.2742574468637144</v>
      </c>
    </row>
    <row r="39" spans="1:6" x14ac:dyDescent="0.25">
      <c r="A39" s="20">
        <v>39692</v>
      </c>
      <c r="B39" s="13">
        <f>('Base original'!B43/'Base original'!B42*100-100)</f>
        <v>1.7387871687221121</v>
      </c>
      <c r="C39" s="13">
        <f>('Base original'!C43/'Base original'!C42*100-100)</f>
        <v>0.32389584961617857</v>
      </c>
      <c r="D39" s="13">
        <f>('Base original'!D43/'Base original'!D42*100-100)</f>
        <v>1.6775170598836127</v>
      </c>
      <c r="E39" s="13">
        <f>('Base original'!E43/'Base original'!E42*100-100)</f>
        <v>8.3808506439507795</v>
      </c>
      <c r="F39" s="11">
        <f>('Base original'!F43/'Base original'!F42*100-100)</f>
        <v>2.1893461038959146</v>
      </c>
    </row>
    <row r="40" spans="1:6" x14ac:dyDescent="0.25">
      <c r="A40" s="20">
        <v>39722</v>
      </c>
      <c r="B40" s="13">
        <f>('Base original'!B44/'Base original'!B43*100-100)</f>
        <v>3.5310895478893372</v>
      </c>
      <c r="C40" s="13">
        <f>('Base original'!C44/'Base original'!C43*100-100)</f>
        <v>0.12262883401945146</v>
      </c>
      <c r="D40" s="13">
        <f>('Base original'!D44/'Base original'!D43*100-100)</f>
        <v>1.5546871970395983</v>
      </c>
      <c r="E40" s="13">
        <f>('Base original'!E44/'Base original'!E43*100-100)</f>
        <v>16.443040405320758</v>
      </c>
      <c r="F40" s="11">
        <f>('Base original'!F44/'Base original'!F43*100-100)</f>
        <v>4.0069831454909064</v>
      </c>
    </row>
    <row r="41" spans="1:6" x14ac:dyDescent="0.25">
      <c r="A41" s="20">
        <v>39753</v>
      </c>
      <c r="B41" s="13">
        <f>('Base original'!B45/'Base original'!B44*100-100)</f>
        <v>0.82015176028666303</v>
      </c>
      <c r="C41" s="13">
        <f>('Base original'!C45/'Base original'!C44*100-100)</f>
        <v>0.48111559368115309</v>
      </c>
      <c r="D41" s="13">
        <f>('Base original'!D45/'Base original'!D44*100-100)</f>
        <v>1.197683895557617</v>
      </c>
      <c r="E41" s="13">
        <f>('Base original'!E45/'Base original'!E44*100-100)</f>
        <v>-0.8365400227124411</v>
      </c>
      <c r="F41" s="11">
        <f>('Base original'!F45/'Base original'!F44*100-100)</f>
        <v>0.67636829018962885</v>
      </c>
    </row>
    <row r="42" spans="1:6" x14ac:dyDescent="0.25">
      <c r="A42" s="20">
        <v>39783</v>
      </c>
      <c r="B42" s="13">
        <f>('Base original'!B46/'Base original'!B45*100-100)</f>
        <v>-1.1450054224792012</v>
      </c>
      <c r="C42" s="13">
        <f>('Base original'!C46/'Base original'!C45*100-100)</f>
        <v>-0.11148192582548688</v>
      </c>
      <c r="D42" s="13">
        <f>('Base original'!D46/'Base original'!D45*100-100)</f>
        <v>0.60002672740868945</v>
      </c>
      <c r="E42" s="13">
        <f>('Base original'!E46/'Base original'!E45*100-100)</f>
        <v>-6.734408667426834</v>
      </c>
      <c r="F42" s="11">
        <f>('Base original'!F46/'Base original'!F45*100-100)</f>
        <v>-1.277600156855101</v>
      </c>
    </row>
    <row r="43" spans="1:6" x14ac:dyDescent="0.25">
      <c r="A43" s="21">
        <v>39814</v>
      </c>
      <c r="B43" s="13">
        <f>('Base original'!B47/'Base original'!B46*100-100)</f>
        <v>-1.5187869957304656</v>
      </c>
      <c r="C43" s="13">
        <f>('Base original'!C47/'Base original'!C46*100-100)</f>
        <v>-0.17074864770299314</v>
      </c>
      <c r="D43" s="13">
        <f>('Base original'!D47/'Base original'!D46*100-100)</f>
        <v>-5.2171813294492608E-2</v>
      </c>
      <c r="E43" s="13">
        <f>('Base original'!E47/'Base original'!E46*100-100)</f>
        <v>-4.3349290047919595</v>
      </c>
      <c r="F43" s="11">
        <f>('Base original'!F47/'Base original'!F46*100-100)</f>
        <v>-1.3436131421808852</v>
      </c>
    </row>
    <row r="44" spans="1:6" x14ac:dyDescent="0.25">
      <c r="A44" s="20">
        <v>39845</v>
      </c>
      <c r="B44" s="13">
        <f>('Base original'!B48/'Base original'!B47*100-100)</f>
        <v>-1.2040866973137554</v>
      </c>
      <c r="C44" s="13">
        <f>('Base original'!C48/'Base original'!C47*100-100)</f>
        <v>-0.71120746430531767</v>
      </c>
      <c r="D44" s="13">
        <f>('Base original'!D48/'Base original'!D47*100-100)</f>
        <v>-0.69206056486612511</v>
      </c>
      <c r="E44" s="13">
        <f>('Base original'!E48/'Base original'!E47*100-100)</f>
        <v>-5.6127184751608894</v>
      </c>
      <c r="F44" s="11">
        <f>('Base original'!F48/'Base original'!F47*100-100)</f>
        <v>-1.4831807545140947</v>
      </c>
    </row>
    <row r="45" spans="1:6" x14ac:dyDescent="0.25">
      <c r="A45" s="20">
        <v>39873</v>
      </c>
      <c r="B45" s="13">
        <f>('Base original'!B49/'Base original'!B48*100-100)</f>
        <v>-1.6398672795344567</v>
      </c>
      <c r="C45" s="13">
        <f>('Base original'!C49/'Base original'!C48*100-100)</f>
        <v>4.5574179678936844E-2</v>
      </c>
      <c r="D45" s="13">
        <f>('Base original'!D49/'Base original'!D48*100-100)</f>
        <v>0.14749133989894858</v>
      </c>
      <c r="E45" s="13">
        <f>('Base original'!E49/'Base original'!E48*100-100)</f>
        <v>-4.7318511599974613</v>
      </c>
      <c r="F45" s="11">
        <f>('Base original'!F49/'Base original'!F48*100-100)</f>
        <v>-1.3510107179751856</v>
      </c>
    </row>
    <row r="46" spans="1:6" x14ac:dyDescent="0.25">
      <c r="A46" s="20">
        <v>39904</v>
      </c>
      <c r="B46" s="13">
        <f>('Base original'!B50/'Base original'!B49*100-100)</f>
        <v>1.0283327338270141</v>
      </c>
      <c r="C46" s="13">
        <f>('Base original'!C50/'Base original'!C49*100-100)</f>
        <v>0.43412936866677398</v>
      </c>
      <c r="D46" s="13">
        <f>('Base original'!D50/'Base original'!D49*100-100)</f>
        <v>0.24229965060776237</v>
      </c>
      <c r="E46" s="13">
        <f>('Base original'!E50/'Base original'!E49*100-100)</f>
        <v>-4.9752944797151315</v>
      </c>
      <c r="F46" s="11">
        <f>('Base original'!F50/'Base original'!F49*100-100)</f>
        <v>0.21781650721931101</v>
      </c>
    </row>
    <row r="47" spans="1:6" x14ac:dyDescent="0.25">
      <c r="A47" s="20">
        <v>39934</v>
      </c>
      <c r="B47" s="13">
        <f>('Base original'!B51/'Base original'!B50*100-100)</f>
        <v>-0.35458877024477431</v>
      </c>
      <c r="C47" s="13">
        <f>('Base original'!C51/'Base original'!C50*100-100)</f>
        <v>-0.69777678920094388</v>
      </c>
      <c r="D47" s="13">
        <f>('Base original'!D51/'Base original'!D50*100-100)</f>
        <v>0.49741165131398191</v>
      </c>
      <c r="E47" s="13">
        <f>('Base original'!E51/'Base original'!E50*100-100)</f>
        <v>-3.3680001824803583</v>
      </c>
      <c r="F47" s="11">
        <f>('Base original'!F51/'Base original'!F50*100-100)</f>
        <v>-0.47049238825735529</v>
      </c>
    </row>
    <row r="48" spans="1:6" x14ac:dyDescent="0.25">
      <c r="A48" s="20">
        <v>39965</v>
      </c>
      <c r="B48" s="13">
        <f>('Base original'!B52/'Base original'!B51*100-100)</f>
        <v>-0.77784618516363935</v>
      </c>
      <c r="C48" s="13">
        <f>('Base original'!C52/'Base original'!C51*100-100)</f>
        <v>-0.73801430204625262</v>
      </c>
      <c r="D48" s="13">
        <f>('Base original'!D52/'Base original'!D51*100-100)</f>
        <v>0.88146453014658732</v>
      </c>
      <c r="E48" s="13">
        <f>('Base original'!E52/'Base original'!E51*100-100)</f>
        <v>-12.608114342021707</v>
      </c>
      <c r="F48" s="11">
        <f>('Base original'!F52/'Base original'!F51*100-100)</f>
        <v>-1.4184519331190302</v>
      </c>
    </row>
    <row r="49" spans="1:6" x14ac:dyDescent="0.25">
      <c r="A49" s="20">
        <v>39995</v>
      </c>
      <c r="B49" s="13">
        <f>('Base original'!B53/'Base original'!B52*100-100)</f>
        <v>0.11259210655232721</v>
      </c>
      <c r="C49" s="13">
        <f>('Base original'!C53/'Base original'!C52*100-100)</f>
        <v>0.12484098492609519</v>
      </c>
      <c r="D49" s="13">
        <f>('Base original'!D53/'Base original'!D52*100-100)</f>
        <v>0.84210440357961147</v>
      </c>
      <c r="E49" s="13">
        <f>('Base original'!E53/'Base original'!E52*100-100)</f>
        <v>-0.75530721664864586</v>
      </c>
      <c r="F49" s="11">
        <f>('Base original'!F53/'Base original'!F52*100-100)</f>
        <v>0.21770095404025369</v>
      </c>
    </row>
    <row r="50" spans="1:6" x14ac:dyDescent="0.25">
      <c r="A50" s="20">
        <v>40026</v>
      </c>
      <c r="B50" s="13">
        <f>('Base original'!B54/'Base original'!B53*100-100)</f>
        <v>1.0083302098128399</v>
      </c>
      <c r="C50" s="13">
        <f>('Base original'!C54/'Base original'!C53*100-100)</f>
        <v>8.0822498321992953E-2</v>
      </c>
      <c r="D50" s="13">
        <f>('Base original'!D54/'Base original'!D53*100-100)</f>
        <v>0.67707654445288767</v>
      </c>
      <c r="E50" s="13">
        <f>('Base original'!E54/'Base original'!E53*100-100)</f>
        <v>0.49556185786090623</v>
      </c>
      <c r="F50" s="11">
        <f>('Base original'!F54/'Base original'!F53*100-100)</f>
        <v>0.78368163633790289</v>
      </c>
    </row>
    <row r="51" spans="1:6" x14ac:dyDescent="0.25">
      <c r="A51" s="20">
        <v>40057</v>
      </c>
      <c r="B51" s="13">
        <f>('Base original'!B55/'Base original'!B54*100-100)</f>
        <v>0.44836897377318508</v>
      </c>
      <c r="C51" s="13">
        <f>('Base original'!C55/'Base original'!C54*100-100)</f>
        <v>0.26201969224604227</v>
      </c>
      <c r="D51" s="13">
        <f>('Base original'!D55/'Base original'!D54*100-100)</f>
        <v>0.71065535691097637</v>
      </c>
      <c r="E51" s="13">
        <f>('Base original'!E55/'Base original'!E54*100-100)</f>
        <v>-2.65191682410385</v>
      </c>
      <c r="F51" s="11">
        <f>('Base original'!F55/'Base original'!F54*100-100)</f>
        <v>0.2535420837023139</v>
      </c>
    </row>
    <row r="52" spans="1:6" x14ac:dyDescent="0.25">
      <c r="A52" s="20">
        <v>40087</v>
      </c>
      <c r="B52" s="13">
        <f>('Base original'!B56/'Base original'!B55*100-100)</f>
        <v>0.10528905451919002</v>
      </c>
      <c r="C52" s="13">
        <f>('Base original'!C56/'Base original'!C55*100-100)</f>
        <v>0.7122552448733046</v>
      </c>
      <c r="D52" s="13">
        <f>('Base original'!D56/'Base original'!D55*100-100)</f>
        <v>1.4361372789642957</v>
      </c>
      <c r="E52" s="13">
        <f>('Base original'!E56/'Base original'!E55*100-100)</f>
        <v>-0.41221365530226706</v>
      </c>
      <c r="F52" s="11">
        <f>('Base original'!F56/'Base original'!F55*100-100)</f>
        <v>0.45098084147959128</v>
      </c>
    </row>
    <row r="53" spans="1:6" x14ac:dyDescent="0.25">
      <c r="A53" s="20">
        <v>40118</v>
      </c>
      <c r="B53" s="13">
        <f>('Base original'!B57/'Base original'!B56*100-100)</f>
        <v>-0.25603898236785483</v>
      </c>
      <c r="C53" s="13">
        <f>('Base original'!C57/'Base original'!C56*100-100)</f>
        <v>0.54588637896306125</v>
      </c>
      <c r="D53" s="13">
        <f>('Base original'!D57/'Base original'!D56*100-100)</f>
        <v>1.4073708256923538</v>
      </c>
      <c r="E53" s="13">
        <f>('Base original'!E57/'Base original'!E56*100-100)</f>
        <v>-7.7677641931656751</v>
      </c>
      <c r="F53" s="11">
        <f>('Base original'!F57/'Base original'!F56*100-100)</f>
        <v>-0.31503300702139825</v>
      </c>
    </row>
    <row r="54" spans="1:6" x14ac:dyDescent="0.25">
      <c r="A54" s="20">
        <v>40148</v>
      </c>
      <c r="B54" s="13">
        <f>('Base original'!B58/'Base original'!B57*100-100)</f>
        <v>3.7012120985090036</v>
      </c>
      <c r="C54" s="13">
        <f>('Base original'!C58/'Base original'!C57*100-100)</f>
        <v>0.93438966698384718</v>
      </c>
      <c r="D54" s="13">
        <f>('Base original'!D58/'Base original'!D57*100-100)</f>
        <v>0.83097819571760567</v>
      </c>
      <c r="E54" s="13">
        <f>('Base original'!E58/'Base original'!E57*100-100)</f>
        <v>-4.0480142060104924</v>
      </c>
      <c r="F54" s="11">
        <f>('Base original'!F58/'Base original'!F57*100-100)</f>
        <v>2.160303682741187</v>
      </c>
    </row>
    <row r="55" spans="1:6" x14ac:dyDescent="0.25">
      <c r="A55" s="21">
        <v>40179</v>
      </c>
      <c r="B55" s="13">
        <f>('Base original'!B59/'Base original'!B58*100-100)</f>
        <v>-0.37992209829211276</v>
      </c>
      <c r="C55" s="13">
        <f>('Base original'!C59/'Base original'!C58*100-100)</f>
        <v>0.42212957586768596</v>
      </c>
      <c r="D55" s="13">
        <f>('Base original'!D59/'Base original'!D58*100-100)</f>
        <v>0.27435665587898939</v>
      </c>
      <c r="E55" s="13">
        <f>('Base original'!E59/'Base original'!E58*100-100)</f>
        <v>13.441743411951038</v>
      </c>
      <c r="F55" s="11">
        <f>('Base original'!F59/'Base original'!F58*100-100)</f>
        <v>0.74480598721360991</v>
      </c>
    </row>
    <row r="56" spans="1:6" x14ac:dyDescent="0.25">
      <c r="A56" s="20">
        <v>40210</v>
      </c>
      <c r="B56" s="13">
        <f>('Base original'!B60/'Base original'!B59*100-100)</f>
        <v>0.55927935391353856</v>
      </c>
      <c r="C56" s="13">
        <f>('Base original'!C60/'Base original'!C59*100-100)</f>
        <v>0.17521390941750781</v>
      </c>
      <c r="D56" s="13">
        <f>('Base original'!D60/'Base original'!D59*100-100)</f>
        <v>0.6529080145352566</v>
      </c>
      <c r="E56" s="13">
        <f>('Base original'!E60/'Base original'!E59*100-100)</f>
        <v>-2.428819986093572</v>
      </c>
      <c r="F56" s="11">
        <f>('Base original'!F60/'Base original'!F59*100-100)</f>
        <v>0.3241470555491901</v>
      </c>
    </row>
    <row r="57" spans="1:6" x14ac:dyDescent="0.25">
      <c r="A57" s="20">
        <v>40238</v>
      </c>
      <c r="B57" s="13">
        <f>('Base original'!B61/'Base original'!B60*100-100)</f>
        <v>-0.36286105826728488</v>
      </c>
      <c r="C57" s="13">
        <f>('Base original'!C61/'Base original'!C60*100-100)</f>
        <v>0.67217536752409046</v>
      </c>
      <c r="D57" s="13">
        <f>('Base original'!D61/'Base original'!D60*100-100)</f>
        <v>0.64854077270611299</v>
      </c>
      <c r="E57" s="13">
        <f>('Base original'!E61/'Base original'!E60*100-100)</f>
        <v>0.45754611460606043</v>
      </c>
      <c r="F57" s="11">
        <f>('Base original'!F61/'Base original'!F60*100-100)</f>
        <v>5.4308216180174895E-2</v>
      </c>
    </row>
    <row r="58" spans="1:6" x14ac:dyDescent="0.25">
      <c r="A58" s="20">
        <v>40269</v>
      </c>
      <c r="B58" s="13">
        <f>('Base original'!B62/'Base original'!B61*100-100)</f>
        <v>0.73162938986686754</v>
      </c>
      <c r="C58" s="13">
        <f>('Base original'!C62/'Base original'!C61*100-100)</f>
        <v>1.3911672279303104</v>
      </c>
      <c r="D58" s="13">
        <f>('Base original'!D62/'Base original'!D61*100-100)</f>
        <v>0.61846343174121898</v>
      </c>
      <c r="E58" s="13">
        <f>('Base original'!E62/'Base original'!E61*100-100)</f>
        <v>3.9829360258877102</v>
      </c>
      <c r="F58" s="11">
        <f>('Base original'!F62/'Base original'!F61*100-100)</f>
        <v>1.0072441889615646</v>
      </c>
    </row>
    <row r="59" spans="1:6" x14ac:dyDescent="0.25">
      <c r="A59" s="20">
        <v>40299</v>
      </c>
      <c r="B59" s="13">
        <f>('Base original'!B63/'Base original'!B62*100-100)</f>
        <v>0.69097424605732272</v>
      </c>
      <c r="C59" s="13">
        <f>('Base original'!C63/'Base original'!C62*100-100)</f>
        <v>0.16412482768114955</v>
      </c>
      <c r="D59" s="13">
        <f>('Base original'!D63/'Base original'!D62*100-100)</f>
        <v>1.2334273137213785</v>
      </c>
      <c r="E59" s="13">
        <f>('Base original'!E63/'Base original'!E62*100-100)</f>
        <v>5.391812217300469</v>
      </c>
      <c r="F59" s="11">
        <f>('Base original'!F63/'Base original'!F62*100-100)</f>
        <v>1.0966982925998252</v>
      </c>
    </row>
    <row r="60" spans="1:6" x14ac:dyDescent="0.25">
      <c r="A60" s="20">
        <v>40330</v>
      </c>
      <c r="B60" s="13">
        <f>('Base original'!B64/'Base original'!B63*100-100)</f>
        <v>0.65280175660755901</v>
      </c>
      <c r="C60" s="13">
        <f>('Base original'!C64/'Base original'!C63*100-100)</f>
        <v>0.6191824529575598</v>
      </c>
      <c r="D60" s="13">
        <f>('Base original'!D64/'Base original'!D63*100-100)</f>
        <v>1.4144097584171078</v>
      </c>
      <c r="E60" s="13">
        <f>('Base original'!E64/'Base original'!E63*100-100)</f>
        <v>3.8652358934981237</v>
      </c>
      <c r="F60" s="11">
        <f>('Base original'!F64/'Base original'!F63*100-100)</f>
        <v>1.071475951893035</v>
      </c>
    </row>
    <row r="61" spans="1:6" x14ac:dyDescent="0.25">
      <c r="A61" s="20">
        <v>40360</v>
      </c>
      <c r="B61" s="13">
        <f>('Base original'!B65/'Base original'!B64*100-100)</f>
        <v>-0.77576549871342593</v>
      </c>
      <c r="C61" s="13">
        <f>('Base original'!C65/'Base original'!C64*100-100)</f>
        <v>0.93307818232915452</v>
      </c>
      <c r="D61" s="13">
        <f>('Base original'!D65/'Base original'!D64*100-100)</f>
        <v>0.76082706117612986</v>
      </c>
      <c r="E61" s="13">
        <f>('Base original'!E65/'Base original'!E64*100-100)</f>
        <v>-4.7500492651361412</v>
      </c>
      <c r="F61" s="11">
        <f>('Base original'!F65/'Base original'!F64*100-100)</f>
        <v>-0.51642472937525952</v>
      </c>
    </row>
    <row r="62" spans="1:6" x14ac:dyDescent="0.25">
      <c r="A62" s="20">
        <v>40391</v>
      </c>
      <c r="B62" s="13">
        <f>('Base original'!B66/'Base original'!B65*100-100)</f>
        <v>0.47545992531996717</v>
      </c>
      <c r="C62" s="13">
        <f>('Base original'!C66/'Base original'!C65*100-100)</f>
        <v>1.4588695440505859</v>
      </c>
      <c r="D62" s="13">
        <f>('Base original'!D66/'Base original'!D65*100-100)</f>
        <v>1.3408200298492829</v>
      </c>
      <c r="E62" s="13">
        <f>('Base original'!E66/'Base original'!E65*100-100)</f>
        <v>-1.2209438594606468</v>
      </c>
      <c r="F62" s="11">
        <f>('Base original'!F66/'Base original'!F65*100-100)</f>
        <v>0.67540794588880715</v>
      </c>
    </row>
    <row r="63" spans="1:6" x14ac:dyDescent="0.25">
      <c r="A63" s="20">
        <v>40422</v>
      </c>
      <c r="B63" s="13">
        <f>('Base original'!B67/'Base original'!B66*100-100)</f>
        <v>0.73447622699842441</v>
      </c>
      <c r="C63" s="13">
        <f>('Base original'!C67/'Base original'!C66*100-100)</f>
        <v>0.86129918541828943</v>
      </c>
      <c r="D63" s="13">
        <f>('Base original'!D67/'Base original'!D66*100-100)</f>
        <v>0.89936766639570465</v>
      </c>
      <c r="E63" s="13">
        <f>('Base original'!E67/'Base original'!E66*100-100)</f>
        <v>-3.3715352110430956</v>
      </c>
      <c r="F63" s="11">
        <f>('Base original'!F67/'Base original'!F66*100-100)</f>
        <v>0.49331559332816255</v>
      </c>
    </row>
    <row r="64" spans="1:6" x14ac:dyDescent="0.25">
      <c r="A64" s="20">
        <v>40452</v>
      </c>
      <c r="B64" s="13">
        <f>('Base original'!B68/'Base original'!B67*100-100)</f>
        <v>1.1634432348785424</v>
      </c>
      <c r="C64" s="13">
        <f>('Base original'!C68/'Base original'!C67*100-100)</f>
        <v>1.2432898424101779</v>
      </c>
      <c r="D64" s="13">
        <f>('Base original'!D68/'Base original'!D67*100-100)</f>
        <v>1.1534926418076594</v>
      </c>
      <c r="E64" s="13">
        <f>('Base original'!E68/'Base original'!E67*100-100)</f>
        <v>7.2706410448771095</v>
      </c>
      <c r="F64" s="11">
        <f>('Base original'!F68/'Base original'!F67*100-100)</f>
        <v>1.5942620467221928</v>
      </c>
    </row>
    <row r="65" spans="1:6" x14ac:dyDescent="0.25">
      <c r="A65" s="20">
        <v>40483</v>
      </c>
      <c r="B65" s="13">
        <f>('Base original'!B69/'Base original'!B68*100-100)</f>
        <v>0.52025122029660054</v>
      </c>
      <c r="C65" s="13">
        <f>('Base original'!C69/'Base original'!C68*100-100)</f>
        <v>1.6047501735329917</v>
      </c>
      <c r="D65" s="13">
        <f>('Base original'!D69/'Base original'!D68*100-100)</f>
        <v>0.92243552714367638</v>
      </c>
      <c r="E65" s="13">
        <f>('Base original'!E69/'Base original'!E68*100-100)</f>
        <v>2.0436397484765649</v>
      </c>
      <c r="F65" s="11">
        <f>('Base original'!F69/'Base original'!F68*100-100)</f>
        <v>0.85731170276990554</v>
      </c>
    </row>
    <row r="66" spans="1:6" x14ac:dyDescent="0.25">
      <c r="A66" s="20">
        <v>40513</v>
      </c>
      <c r="B66" s="13">
        <f>('Base original'!B70/'Base original'!B69*100-100)</f>
        <v>1.3761090722961455</v>
      </c>
      <c r="C66" s="13">
        <f>('Base original'!C70/'Base original'!C69*100-100)</f>
        <v>1.381062446171228</v>
      </c>
      <c r="D66" s="13">
        <f>('Base original'!D70/'Base original'!D69*100-100)</f>
        <v>1.232534665365975</v>
      </c>
      <c r="E66" s="13">
        <f>('Base original'!E70/'Base original'!E69*100-100)</f>
        <v>-9.2790684123541638</v>
      </c>
      <c r="F66" s="11">
        <f>('Base original'!F70/'Base original'!F69*100-100)</f>
        <v>0.55146039389416046</v>
      </c>
    </row>
    <row r="67" spans="1:6" x14ac:dyDescent="0.25">
      <c r="A67" s="21">
        <v>40544</v>
      </c>
      <c r="B67" s="13">
        <f>('Base original'!B71/'Base original'!B70*100-100)</f>
        <v>0.70046699536770518</v>
      </c>
      <c r="C67" s="13">
        <f>('Base original'!C71/'Base original'!C70*100-100)</f>
        <v>1.3238618615033033</v>
      </c>
      <c r="D67" s="13">
        <f>('Base original'!D71/'Base original'!D70*100-100)</f>
        <v>0.60822002078867854</v>
      </c>
      <c r="E67" s="13">
        <f>('Base original'!E71/'Base original'!E70*100-100)</f>
        <v>13.753265366779004</v>
      </c>
      <c r="F67" s="11">
        <f>('Base original'!F71/'Base original'!F70*100-100)</f>
        <v>1.6250478981573337</v>
      </c>
    </row>
    <row r="68" spans="1:6" x14ac:dyDescent="0.25">
      <c r="A68" s="20">
        <v>40575</v>
      </c>
      <c r="B68" s="13">
        <f>('Base original'!B72/'Base original'!B71*100-100)</f>
        <v>0.38588506372995823</v>
      </c>
      <c r="C68" s="13">
        <f>('Base original'!C72/'Base original'!C71*100-100)</f>
        <v>1.0986444468683345</v>
      </c>
      <c r="D68" s="13">
        <f>('Base original'!D72/'Base original'!D71*100-100)</f>
        <v>0.77787972187061882</v>
      </c>
      <c r="E68" s="13">
        <f>('Base original'!E72/'Base original'!E71*100-100)</f>
        <v>2.859537257017692</v>
      </c>
      <c r="F68" s="11">
        <f>('Base original'!F72/'Base original'!F71*100-100)</f>
        <v>0.75133239367674776</v>
      </c>
    </row>
    <row r="69" spans="1:6" x14ac:dyDescent="0.25">
      <c r="A69" s="20">
        <v>40603</v>
      </c>
      <c r="B69" s="13">
        <f>('Base original'!B73/'Base original'!B72*100-100)</f>
        <v>1.2712837676928359</v>
      </c>
      <c r="C69" s="13">
        <f>('Base original'!C73/'Base original'!C72*100-100)</f>
        <v>2.2107126431664739</v>
      </c>
      <c r="D69" s="13">
        <f>('Base original'!D73/'Base original'!D72*100-100)</f>
        <v>1.0040945607542966</v>
      </c>
      <c r="E69" s="13">
        <f>('Base original'!E73/'Base original'!E72*100-100)</f>
        <v>4.6970983753661386</v>
      </c>
      <c r="F69" s="11">
        <f>('Base original'!F73/'Base original'!F72*100-100)</f>
        <v>1.5796719992033843</v>
      </c>
    </row>
    <row r="70" spans="1:6" x14ac:dyDescent="0.25">
      <c r="A70" s="20">
        <v>40634</v>
      </c>
      <c r="B70" s="13">
        <f>('Base original'!B74/'Base original'!B73*100-100)</f>
        <v>1.3374786931966725</v>
      </c>
      <c r="C70" s="13">
        <f>('Base original'!C74/'Base original'!C73*100-100)</f>
        <v>1.6853883423178786</v>
      </c>
      <c r="D70" s="13">
        <f>('Base original'!D74/'Base original'!D73*100-100)</f>
        <v>1.091731265745139</v>
      </c>
      <c r="E70" s="13">
        <f>('Base original'!E74/'Base original'!E73*100-100)</f>
        <v>1.0037058904905081</v>
      </c>
      <c r="F70" s="11">
        <f>('Base original'!F74/'Base original'!F73*100-100)</f>
        <v>1.2931368007079698</v>
      </c>
    </row>
    <row r="71" spans="1:6" x14ac:dyDescent="0.25">
      <c r="A71" s="20">
        <v>40664</v>
      </c>
      <c r="B71" s="13">
        <f>('Base original'!B75/'Base original'!B74*100-100)</f>
        <v>1.7434148901253081</v>
      </c>
      <c r="C71" s="13">
        <f>('Base original'!C75/'Base original'!C74*100-100)</f>
        <v>0.63354723053110718</v>
      </c>
      <c r="D71" s="13">
        <f>('Base original'!D75/'Base original'!D74*100-100)</f>
        <v>1.0275910231642911</v>
      </c>
      <c r="E71" s="13">
        <f>('Base original'!E75/'Base original'!E74*100-100)</f>
        <v>6.605306873480373</v>
      </c>
      <c r="F71" s="11">
        <f>('Base original'!F75/'Base original'!F74*100-100)</f>
        <v>1.8185538860648052</v>
      </c>
    </row>
    <row r="72" spans="1:6" x14ac:dyDescent="0.25">
      <c r="A72" s="20">
        <v>40695</v>
      </c>
      <c r="B72" s="13">
        <f>('Base original'!B76/'Base original'!B75*100-100)</f>
        <v>0.67888736294416674</v>
      </c>
      <c r="C72" s="13">
        <f>('Base original'!C76/'Base original'!C75*100-100)</f>
        <v>1.1528335620149477</v>
      </c>
      <c r="D72" s="13">
        <f>('Base original'!D76/'Base original'!D75*100-100)</f>
        <v>1.1779795693548181</v>
      </c>
      <c r="E72" s="13">
        <f>('Base original'!E76/'Base original'!E75*100-100)</f>
        <v>-2.3552839952673708</v>
      </c>
      <c r="F72" s="11">
        <f>('Base original'!F76/'Base original'!F75*100-100)</f>
        <v>0.60560086145730452</v>
      </c>
    </row>
    <row r="73" spans="1:6" x14ac:dyDescent="0.25">
      <c r="A73" s="20">
        <v>40725</v>
      </c>
      <c r="B73" s="13">
        <f>('Base original'!B77/'Base original'!B76*100-100)</f>
        <v>0.33147207071972673</v>
      </c>
      <c r="C73" s="13">
        <f>('Base original'!C77/'Base original'!C76*100-100)</f>
        <v>1.1755675984413045</v>
      </c>
      <c r="D73" s="13">
        <f>('Base original'!D77/'Base original'!D76*100-100)</f>
        <v>0.89475000365241897</v>
      </c>
      <c r="E73" s="13">
        <f>('Base original'!E77/'Base original'!E76*100-100)</f>
        <v>2.3340814059989157</v>
      </c>
      <c r="F73" s="11">
        <f>('Base original'!F77/'Base original'!F76*100-100)</f>
        <v>0.72839482452724269</v>
      </c>
    </row>
    <row r="74" spans="1:6" x14ac:dyDescent="0.25">
      <c r="A74" s="20">
        <v>40756</v>
      </c>
      <c r="B74" s="13">
        <f>('Base original'!B78/'Base original'!B77*100-100)</f>
        <v>0.91709179566838372</v>
      </c>
      <c r="C74" s="13">
        <f>('Base original'!C78/'Base original'!C77*100-100)</f>
        <v>1.6798624057108924</v>
      </c>
      <c r="D74" s="13">
        <f>('Base original'!D78/'Base original'!D77*100-100)</f>
        <v>0.82949428361922628</v>
      </c>
      <c r="E74" s="13">
        <f>('Base original'!E78/'Base original'!E77*100-100)</f>
        <v>3.6642499476256631</v>
      </c>
      <c r="F74" s="11">
        <f>('Base original'!F78/'Base original'!F77*100-100)</f>
        <v>1.2101895288525242</v>
      </c>
    </row>
    <row r="75" spans="1:6" x14ac:dyDescent="0.25">
      <c r="A75" s="20">
        <v>40787</v>
      </c>
      <c r="B75" s="13">
        <f>('Base original'!B79/'Base original'!B78*100-100)</f>
        <v>2.5531225572538148</v>
      </c>
      <c r="C75" s="13">
        <f>('Base original'!C79/'Base original'!C78*100-100)</f>
        <v>0.92772577769571285</v>
      </c>
      <c r="D75" s="13">
        <f>('Base original'!D79/'Base original'!D78*100-100)</f>
        <v>0.78829448922301992</v>
      </c>
      <c r="E75" s="13">
        <f>('Base original'!E79/'Base original'!E78*100-100)</f>
        <v>13.30657223236733</v>
      </c>
      <c r="F75" s="11">
        <f>('Base original'!F79/'Base original'!F78*100-100)</f>
        <v>2.8247483133032603</v>
      </c>
    </row>
    <row r="76" spans="1:6" x14ac:dyDescent="0.25">
      <c r="A76" s="20">
        <v>40817</v>
      </c>
      <c r="B76" s="13">
        <f>('Base original'!B80/'Base original'!B79*100-100)</f>
        <v>1.3951262961743822</v>
      </c>
      <c r="C76" s="13">
        <f>('Base original'!C80/'Base original'!C79*100-100)</f>
        <v>1.1417704773906792</v>
      </c>
      <c r="D76" s="13">
        <f>('Base original'!D80/'Base original'!D79*100-100)</f>
        <v>0.92880202407971524</v>
      </c>
      <c r="E76" s="13">
        <f>('Base original'!E80/'Base original'!E79*100-100)</f>
        <v>-5.3620527882431901</v>
      </c>
      <c r="F76" s="11">
        <f>('Base original'!F80/'Base original'!F79*100-100)</f>
        <v>0.63620646074630827</v>
      </c>
    </row>
    <row r="77" spans="1:6" x14ac:dyDescent="0.25">
      <c r="A77" s="20">
        <v>40848</v>
      </c>
      <c r="B77" s="13">
        <f>('Base original'!B81/'Base original'!B80*100-100)</f>
        <v>1.6421172479566053</v>
      </c>
      <c r="C77" s="13">
        <f>('Base original'!C81/'Base original'!C80*100-100)</f>
        <v>2.3564158497456162</v>
      </c>
      <c r="D77" s="13">
        <f>('Base original'!D81/'Base original'!D80*100-100)</f>
        <v>1.2499805320385491</v>
      </c>
      <c r="E77" s="13">
        <f>('Base original'!E81/'Base original'!E80*100-100)</f>
        <v>4.0979586271443935</v>
      </c>
      <c r="F77" s="11">
        <f>('Base original'!F81/'Base original'!F80*100-100)</f>
        <v>1.8454151990912493</v>
      </c>
    </row>
    <row r="78" spans="1:6" x14ac:dyDescent="0.25">
      <c r="A78" s="20">
        <v>40878</v>
      </c>
      <c r="B78" s="13">
        <f>('Base original'!B82/'Base original'!B81*100-100)</f>
        <v>1.6243357841958499</v>
      </c>
      <c r="C78" s="13">
        <f>('Base original'!C82/'Base original'!C81*100-100)</f>
        <v>1.0496195368699546</v>
      </c>
      <c r="D78" s="13">
        <f>('Base original'!D82/'Base original'!D81*100-100)</f>
        <v>1.3639110093210007</v>
      </c>
      <c r="E78" s="13">
        <f>('Base original'!E82/'Base original'!E81*100-100)</f>
        <v>-5.6367758450836476</v>
      </c>
      <c r="F78" s="11">
        <f>('Base original'!F82/'Base original'!F81*100-100)</f>
        <v>0.8552787967558686</v>
      </c>
    </row>
    <row r="79" spans="1:6" x14ac:dyDescent="0.25">
      <c r="A79" s="21">
        <v>40909</v>
      </c>
      <c r="B79" s="13">
        <f>('Base original'!B83/'Base original'!B82*100-100)</f>
        <v>0.99844671006788133</v>
      </c>
      <c r="C79" s="13">
        <f>('Base original'!C83/'Base original'!C82*100-100)</f>
        <v>0.91755598787324288</v>
      </c>
      <c r="D79" s="13">
        <f>('Base original'!D83/'Base original'!D82*100-100)</f>
        <v>0.94197575548309942</v>
      </c>
      <c r="E79" s="13">
        <f>('Base original'!E83/'Base original'!E82*100-100)</f>
        <v>-7.2341764668666713</v>
      </c>
      <c r="F79" s="11">
        <f>('Base original'!F83/'Base original'!F82*100-100)</f>
        <v>0.29754495735996045</v>
      </c>
    </row>
    <row r="80" spans="1:6" x14ac:dyDescent="0.25">
      <c r="A80" s="20">
        <v>40940</v>
      </c>
      <c r="B80" s="13">
        <f>('Base original'!B84/'Base original'!B83*100-100)</f>
        <v>0.67032978659973708</v>
      </c>
      <c r="C80" s="13">
        <f>('Base original'!C84/'Base original'!C83*100-100)</f>
        <v>0.86352000138845142</v>
      </c>
      <c r="D80" s="13">
        <f>('Base original'!D84/'Base original'!D83*100-100)</f>
        <v>0.82767973599135303</v>
      </c>
      <c r="E80" s="13">
        <f>('Base original'!E84/'Base original'!E83*100-100)</f>
        <v>1.4241266826102219</v>
      </c>
      <c r="F80" s="11">
        <f>('Base original'!F84/'Base original'!F83*100-100)</f>
        <v>0.78854087369435888</v>
      </c>
    </row>
    <row r="81" spans="1:6" x14ac:dyDescent="0.25">
      <c r="A81" s="20">
        <v>40969</v>
      </c>
      <c r="B81" s="13">
        <f>('Base original'!B85/'Base original'!B84*100-100)</f>
        <v>1.8688010249662881</v>
      </c>
      <c r="C81" s="13">
        <f>('Base original'!C85/'Base original'!C84*100-100)</f>
        <v>1.3238140316823177</v>
      </c>
      <c r="D81" s="13">
        <f>('Base original'!D85/'Base original'!D84*100-100)</f>
        <v>1.0418646966024596</v>
      </c>
      <c r="E81" s="13">
        <f>('Base original'!E85/'Base original'!E84*100-100)</f>
        <v>4.5184749696174151</v>
      </c>
      <c r="F81" s="11">
        <f>('Base original'!F85/'Base original'!F84*100-100)</f>
        <v>1.8087944794331463</v>
      </c>
    </row>
    <row r="82" spans="1:6" x14ac:dyDescent="0.25">
      <c r="A82" s="20">
        <v>41000</v>
      </c>
      <c r="B82" s="13">
        <f>('Base original'!B86/'Base original'!B85*100-100)</f>
        <v>1.0580524139895289</v>
      </c>
      <c r="C82" s="13">
        <f>('Base original'!C86/'Base original'!C85*100-100)</f>
        <v>0.89378268637246094</v>
      </c>
      <c r="D82" s="13">
        <f>('Base original'!D86/'Base original'!D85*100-100)</f>
        <v>0.85836776083117172</v>
      </c>
      <c r="E82" s="13">
        <f>('Base original'!E86/'Base original'!E85*100-100)</f>
        <v>3.0085275709746782</v>
      </c>
      <c r="F82" s="11">
        <f>('Base original'!F86/'Base original'!F85*100-100)</f>
        <v>1.1444944345281129</v>
      </c>
    </row>
    <row r="83" spans="1:6" x14ac:dyDescent="0.25">
      <c r="A83" s="20">
        <v>41030</v>
      </c>
      <c r="B83" s="13">
        <f>('Base original'!B87/'Base original'!B86*100-100)</f>
        <v>2.1777520037259848</v>
      </c>
      <c r="C83" s="13">
        <f>('Base original'!C87/'Base original'!C86*100-100)</f>
        <v>0.56102180724819561</v>
      </c>
      <c r="D83" s="13">
        <f>('Base original'!D87/'Base original'!D86*100-100)</f>
        <v>0.77130208473126061</v>
      </c>
      <c r="E83" s="13">
        <f>('Base original'!E87/'Base original'!E86*100-100)</f>
        <v>11.316102829313365</v>
      </c>
      <c r="F83" s="11">
        <f>('Base original'!F87/'Base original'!F86*100-100)</f>
        <v>2.3842716546896128</v>
      </c>
    </row>
    <row r="84" spans="1:6" x14ac:dyDescent="0.25">
      <c r="A84" s="20">
        <v>41061</v>
      </c>
      <c r="B84" s="13">
        <f>('Base original'!B88/'Base original'!B87*100-100)</f>
        <v>1.2608535393495259</v>
      </c>
      <c r="C84" s="13">
        <f>('Base original'!C88/'Base original'!C87*100-100)</f>
        <v>0.67536771652230243</v>
      </c>
      <c r="D84" s="13">
        <f>('Base original'!D88/'Base original'!D87*100-100)</f>
        <v>0.86690279923166713</v>
      </c>
      <c r="E84" s="13">
        <f>('Base original'!E88/'Base original'!E87*100-100)</f>
        <v>-3.0233351994990727</v>
      </c>
      <c r="F84" s="11">
        <f>('Base original'!F88/'Base original'!F87*100-100)</f>
        <v>0.72725636733706267</v>
      </c>
    </row>
    <row r="85" spans="1:6" x14ac:dyDescent="0.25">
      <c r="A85" s="20">
        <v>41091</v>
      </c>
      <c r="B85" s="13">
        <f>('Base original'!B89/'Base original'!B88*100-100)</f>
        <v>-2.7465342237348978E-2</v>
      </c>
      <c r="C85" s="13">
        <f>('Base original'!C89/'Base original'!C88*100-100)</f>
        <v>0.78876147197652813</v>
      </c>
      <c r="D85" s="13">
        <f>('Base original'!D89/'Base original'!D88*100-100)</f>
        <v>0.38474297305461391</v>
      </c>
      <c r="E85" s="13">
        <f>('Base original'!E89/'Base original'!E88*100-100)</f>
        <v>-2.3404905628513006</v>
      </c>
      <c r="F85" s="11">
        <f>('Base original'!F89/'Base original'!F88*100-100)</f>
        <v>-2.9615011695739213E-2</v>
      </c>
    </row>
    <row r="86" spans="1:6" x14ac:dyDescent="0.25">
      <c r="A86" s="20">
        <v>41122</v>
      </c>
      <c r="B86" s="13">
        <f>('Base original'!B90/'Base original'!B89*100-100)</f>
        <v>5.4205891824338437E-2</v>
      </c>
      <c r="C86" s="13">
        <f>('Base original'!C90/'Base original'!C89*100-100)</f>
        <v>1.3833132779887336</v>
      </c>
      <c r="D86" s="13">
        <f>('Base original'!D90/'Base original'!D89*100-100)</f>
        <v>0.70011184501659329</v>
      </c>
      <c r="E86" s="13">
        <f>('Base original'!E90/'Base original'!E89*100-100)</f>
        <v>3.1947785259950621</v>
      </c>
      <c r="F86" s="11">
        <f>('Base original'!F90/'Base original'!F89*100-100)</f>
        <v>0.61989979979317411</v>
      </c>
    </row>
    <row r="87" spans="1:6" x14ac:dyDescent="0.25">
      <c r="A87" s="20">
        <v>41153</v>
      </c>
      <c r="B87" s="13">
        <f>('Base original'!B91/'Base original'!B90*100-100)</f>
        <v>0.96095053891313853</v>
      </c>
      <c r="C87" s="13">
        <f>('Base original'!C91/'Base original'!C90*100-100)</f>
        <v>0.62728410988526662</v>
      </c>
      <c r="D87" s="13">
        <f>('Base original'!D91/'Base original'!D90*100-100)</f>
        <v>0.71919928753530371</v>
      </c>
      <c r="E87" s="13">
        <f>('Base original'!E91/'Base original'!E90*100-100)</f>
        <v>-2.0728038188582332</v>
      </c>
      <c r="F87" s="11">
        <f>('Base original'!F91/'Base original'!F90*100-100)</f>
        <v>0.60966334701200253</v>
      </c>
    </row>
    <row r="88" spans="1:6" x14ac:dyDescent="0.25">
      <c r="A88" s="20">
        <v>41183</v>
      </c>
      <c r="B88" s="13">
        <f>('Base original'!B92/'Base original'!B91*100-100)</f>
        <v>1.1949567331155606</v>
      </c>
      <c r="C88" s="13">
        <f>('Base original'!C92/'Base original'!C91*100-100)</f>
        <v>1.0764332835554455</v>
      </c>
      <c r="D88" s="13">
        <f>('Base original'!D92/'Base original'!D91*100-100)</f>
        <v>1.2276714395207762</v>
      </c>
      <c r="E88" s="13">
        <f>('Base original'!E92/'Base original'!E91*100-100)</f>
        <v>-0.66581483275255948</v>
      </c>
      <c r="F88" s="11">
        <f>('Base original'!F92/'Base original'!F91*100-100)</f>
        <v>1.0362910745133576</v>
      </c>
    </row>
    <row r="89" spans="1:6" x14ac:dyDescent="0.25">
      <c r="A89" s="20">
        <v>41214</v>
      </c>
      <c r="B89" s="13">
        <f>('Base original'!B93/'Base original'!B92*100-100)</f>
        <v>1.7356856279920407</v>
      </c>
      <c r="C89" s="13">
        <f>('Base original'!C93/'Base original'!C92*100-100)</f>
        <v>1.1697034982073689</v>
      </c>
      <c r="D89" s="13">
        <f>('Base original'!D93/'Base original'!D92*100-100)</f>
        <v>1.3530457859776419</v>
      </c>
      <c r="E89" s="13">
        <f>('Base original'!E93/'Base original'!E92*100-100)</f>
        <v>0.22536845684439299</v>
      </c>
      <c r="F89" s="11">
        <f>('Base original'!F93/'Base original'!F92*100-100)</f>
        <v>1.4568829123109879</v>
      </c>
    </row>
    <row r="90" spans="1:6" x14ac:dyDescent="0.25">
      <c r="A90" s="20">
        <v>41244</v>
      </c>
      <c r="B90" s="13">
        <f>('Base original'!B94/'Base original'!B93*100-100)</f>
        <v>1.3584611424676751</v>
      </c>
      <c r="C90" s="13">
        <f>('Base original'!C94/'Base original'!C93*100-100)</f>
        <v>0.71728127331043368</v>
      </c>
      <c r="D90" s="13">
        <f>('Base original'!D94/'Base original'!D93*100-100)</f>
        <v>0.74828157494384584</v>
      </c>
      <c r="E90" s="13">
        <f>('Base original'!E94/'Base original'!E93*100-100)</f>
        <v>-1.4485387610276206</v>
      </c>
      <c r="F90" s="11">
        <f>('Base original'!F94/'Base original'!F93*100-100)</f>
        <v>0.91612461063188277</v>
      </c>
    </row>
    <row r="91" spans="1:6" x14ac:dyDescent="0.25">
      <c r="A91" s="21">
        <v>41275</v>
      </c>
      <c r="B91" s="13">
        <f>('Base original'!B95/'Base original'!B94*100-100)</f>
        <v>-0.1110266153456223</v>
      </c>
      <c r="C91" s="13">
        <f>('Base original'!C95/'Base original'!C94*100-100)</f>
        <v>0.78875140579862091</v>
      </c>
      <c r="D91" s="13">
        <f>('Base original'!D95/'Base original'!D94*100-100)</f>
        <v>0.60807235751849475</v>
      </c>
      <c r="E91" s="13">
        <f>('Base original'!E95/'Base original'!E94*100-100)</f>
        <v>-1.3677429329142683</v>
      </c>
      <c r="F91" s="11">
        <f>('Base original'!F95/'Base original'!F94*100-100)</f>
        <v>6.6688101047390091E-2</v>
      </c>
    </row>
    <row r="92" spans="1:6" x14ac:dyDescent="0.25">
      <c r="A92" s="20">
        <v>41306</v>
      </c>
      <c r="B92" s="13">
        <f>('Base original'!B96/'Base original'!B95*100-100)</f>
        <v>0.6834231748306081</v>
      </c>
      <c r="C92" s="13">
        <f>('Base original'!C96/'Base original'!C95*100-100)</f>
        <v>0.48224161766779616</v>
      </c>
      <c r="D92" s="13">
        <f>('Base original'!D96/'Base original'!D95*100-100)</f>
        <v>0.8399688447735798</v>
      </c>
      <c r="E92" s="13">
        <f>('Base original'!E96/'Base original'!E95*100-100)</f>
        <v>1.1343651756528175</v>
      </c>
      <c r="F92" s="11">
        <f>('Base original'!F96/'Base original'!F95*100-100)</f>
        <v>0.73066228277207301</v>
      </c>
    </row>
    <row r="93" spans="1:6" x14ac:dyDescent="0.25">
      <c r="A93" s="20">
        <v>41334</v>
      </c>
      <c r="B93" s="13">
        <f>('Base original'!B97/'Base original'!B96*100-100)</f>
        <v>0.82685376954849232</v>
      </c>
      <c r="C93" s="13">
        <f>('Base original'!C97/'Base original'!C96*100-100)</f>
        <v>1.2284393168521319</v>
      </c>
      <c r="D93" s="13">
        <f>('Base original'!D97/'Base original'!D96*100-100)</f>
        <v>0.9654077510830632</v>
      </c>
      <c r="E93" s="13">
        <f>('Base original'!E97/'Base original'!E96*100-100)</f>
        <v>2.2787177537529857</v>
      </c>
      <c r="F93" s="11">
        <f>('Base original'!F97/'Base original'!F96*100-100)</f>
        <v>1.0188819000087648</v>
      </c>
    </row>
    <row r="94" spans="1:6" x14ac:dyDescent="0.25">
      <c r="A94" s="20">
        <v>41365</v>
      </c>
      <c r="B94" s="13">
        <f>('Base original'!B98/'Base original'!B97*100-100)</f>
        <v>0.18843533560084325</v>
      </c>
      <c r="C94" s="13">
        <f>('Base original'!C98/'Base original'!C97*100-100)</f>
        <v>0.98743031054029018</v>
      </c>
      <c r="D94" s="13">
        <f>('Base original'!D98/'Base original'!D97*100-100)</f>
        <v>0.97189147812308363</v>
      </c>
      <c r="E94" s="13">
        <f>('Base original'!E98/'Base original'!E97*100-100)</f>
        <v>2.8345796637268847</v>
      </c>
      <c r="F94" s="11">
        <f>('Base original'!F98/'Base original'!F97*100-100)</f>
        <v>0.67412780119198601</v>
      </c>
    </row>
    <row r="95" spans="1:6" x14ac:dyDescent="0.25">
      <c r="A95" s="20">
        <v>41395</v>
      </c>
      <c r="B95" s="13">
        <f>('Base original'!B99/'Base original'!B98*100-100)</f>
        <v>1.295038897669599</v>
      </c>
      <c r="C95" s="13">
        <f>('Base original'!C99/'Base original'!C98*100-100)</f>
        <v>0.36075357067953462</v>
      </c>
      <c r="D95" s="13">
        <f>('Base original'!D99/'Base original'!D98*100-100)</f>
        <v>0.44949011255783944</v>
      </c>
      <c r="E95" s="13">
        <f>('Base original'!E99/'Base original'!E98*100-100)</f>
        <v>8.3010971634487731</v>
      </c>
      <c r="F95" s="11">
        <f>('Base original'!F99/'Base original'!F98*100-100)</f>
        <v>1.5394844235106859</v>
      </c>
    </row>
    <row r="96" spans="1:6" x14ac:dyDescent="0.25">
      <c r="A96" s="20">
        <v>41426</v>
      </c>
      <c r="B96" s="13">
        <f>('Base original'!B100/'Base original'!B99*100-100)</f>
        <v>0.87962741977332826</v>
      </c>
      <c r="C96" s="13">
        <f>('Base original'!C100/'Base original'!C99*100-100)</f>
        <v>0.55615024192643148</v>
      </c>
      <c r="D96" s="13">
        <f>('Base original'!D100/'Base original'!D99*100-100)</f>
        <v>0.6779656974519952</v>
      </c>
      <c r="E96" s="13">
        <f>('Base original'!E100/'Base original'!E99*100-100)</f>
        <v>1.4569722768801086</v>
      </c>
      <c r="F96" s="11">
        <f>('Base original'!F100/'Base original'!F99*100-100)</f>
        <v>0.84304367074136621</v>
      </c>
    </row>
    <row r="97" spans="1:6" x14ac:dyDescent="0.25">
      <c r="A97" s="20">
        <v>41456</v>
      </c>
      <c r="B97" s="13">
        <f>('Base original'!B101/'Base original'!B100*100-100)</f>
        <v>0.42164659561802864</v>
      </c>
      <c r="C97" s="13">
        <f>('Base original'!C101/'Base original'!C100*100-100)</f>
        <v>0.64113113453936421</v>
      </c>
      <c r="D97" s="13">
        <f>('Base original'!D101/'Base original'!D100*100-100)</f>
        <v>1.0486656290191547</v>
      </c>
      <c r="E97" s="13">
        <f>('Base original'!E101/'Base original'!E100*100-100)</f>
        <v>2.939812254252459</v>
      </c>
      <c r="F97" s="11">
        <f>('Base original'!F101/'Base original'!F100*100-100)</f>
        <v>0.80836083281185722</v>
      </c>
    </row>
    <row r="98" spans="1:6" x14ac:dyDescent="0.25">
      <c r="A98" s="20">
        <v>41487</v>
      </c>
      <c r="B98" s="13">
        <f>('Base original'!B102/'Base original'!B101*100-100)</f>
        <v>1.1123096318362116</v>
      </c>
      <c r="C98" s="13">
        <f>('Base original'!C102/'Base original'!C101*100-100)</f>
        <v>1.1797476809011727</v>
      </c>
      <c r="D98" s="13">
        <f>('Base original'!D102/'Base original'!D101*100-100)</f>
        <v>0.99299583391456281</v>
      </c>
      <c r="E98" s="13">
        <f>('Base original'!E102/'Base original'!E101*100-100)</f>
        <v>-0.96120295685567214</v>
      </c>
      <c r="F98" s="11">
        <f>('Base original'!F102/'Base original'!F101*100-100)</f>
        <v>0.91199747664146003</v>
      </c>
    </row>
    <row r="99" spans="1:6" x14ac:dyDescent="0.25">
      <c r="A99" s="20">
        <v>41518</v>
      </c>
      <c r="B99" s="13">
        <f>('Base original'!B103/'Base original'!B102*100-100)</f>
        <v>0.56583717865170513</v>
      </c>
      <c r="C99" s="13">
        <f>('Base original'!C103/'Base original'!C102*100-100)</f>
        <v>0.48110395461702637</v>
      </c>
      <c r="D99" s="13">
        <f>('Base original'!D103/'Base original'!D102*100-100)</f>
        <v>0.95624632397861831</v>
      </c>
      <c r="E99" s="13">
        <f>('Base original'!E103/'Base original'!E102*100-100)</f>
        <v>-4.9624854161821474</v>
      </c>
      <c r="F99" s="11">
        <f>('Base original'!F103/'Base original'!F102*100-100)</f>
        <v>0.17514368606028086</v>
      </c>
    </row>
    <row r="100" spans="1:6" x14ac:dyDescent="0.25">
      <c r="A100" s="20">
        <v>41548</v>
      </c>
      <c r="B100" s="13">
        <f>('Base original'!B104/'Base original'!B103*100-100)</f>
        <v>0.63480059160548308</v>
      </c>
      <c r="C100" s="13">
        <f>('Base original'!C104/'Base original'!C103*100-100)</f>
        <v>1.2049591006054925</v>
      </c>
      <c r="D100" s="13">
        <f>('Base original'!D104/'Base original'!D103*100-100)</f>
        <v>1.1626753857230767</v>
      </c>
      <c r="E100" s="13">
        <f>('Base original'!E104/'Base original'!E103*100-100)</f>
        <v>-1.0275595028403472</v>
      </c>
      <c r="F100" s="11">
        <f>('Base original'!F104/'Base original'!F103*100-100)</f>
        <v>0.69231319384630297</v>
      </c>
    </row>
    <row r="101" spans="1:6" x14ac:dyDescent="0.25">
      <c r="A101" s="20">
        <v>41579</v>
      </c>
      <c r="B101" s="13">
        <f>('Base original'!B105/'Base original'!B104*100-100)</f>
        <v>2.1655938032323974</v>
      </c>
      <c r="C101" s="13">
        <f>('Base original'!C105/'Base original'!C104*100-100)</f>
        <v>1.320746743949968</v>
      </c>
      <c r="D101" s="13">
        <f>('Base original'!D105/'Base original'!D104*100-100)</f>
        <v>0.8642296637685547</v>
      </c>
      <c r="E101" s="13">
        <f>('Base original'!E105/'Base original'!E104*100-100)</f>
        <v>3.0219432179598726</v>
      </c>
      <c r="F101" s="11">
        <f>('Base original'!F105/'Base original'!F104*100-100)</f>
        <v>1.8246747755422206</v>
      </c>
    </row>
    <row r="102" spans="1:6" x14ac:dyDescent="0.25">
      <c r="A102" s="20">
        <v>41609</v>
      </c>
      <c r="B102" s="13">
        <f>('Base original'!B106/'Base original'!B105*100-100)</f>
        <v>0.77334982406999586</v>
      </c>
      <c r="C102" s="13">
        <f>('Base original'!C106/'Base original'!C105*100-100)</f>
        <v>0.70767628560022899</v>
      </c>
      <c r="D102" s="13">
        <f>('Base original'!D106/'Base original'!D105*100-100)</f>
        <v>1.2572832680643415</v>
      </c>
      <c r="E102" s="13">
        <f>('Base original'!E106/'Base original'!E105*100-100)</f>
        <v>-5.4842302522578734</v>
      </c>
      <c r="F102" s="11">
        <f>('Base original'!F106/'Base original'!F105*100-100)</f>
        <v>0.37504002104964229</v>
      </c>
    </row>
    <row r="103" spans="1:6" x14ac:dyDescent="0.25">
      <c r="A103" s="21">
        <v>41640</v>
      </c>
      <c r="B103" s="13">
        <f>('Base original'!B107/'Base original'!B106*100-100)</f>
        <v>0.96404378559897452</v>
      </c>
      <c r="C103" s="13">
        <f>('Base original'!C107/'Base original'!C106*100-100)</f>
        <v>1.1643301495205378</v>
      </c>
      <c r="D103" s="13">
        <f>('Base original'!D107/'Base original'!D106*100-100)</f>
        <v>1.4017454344015476</v>
      </c>
      <c r="E103" s="13">
        <f>('Base original'!E107/'Base original'!E106*100-100)</f>
        <v>3.5479506079010719</v>
      </c>
      <c r="F103" s="11">
        <f>('Base original'!F107/'Base original'!F106*100-100)</f>
        <v>1.2875066570918534</v>
      </c>
    </row>
    <row r="104" spans="1:6" x14ac:dyDescent="0.25">
      <c r="A104" s="20">
        <v>41671</v>
      </c>
      <c r="B104" s="13">
        <f>('Base original'!B108/'Base original'!B107*100-100)</f>
        <v>0.19784232784363098</v>
      </c>
      <c r="C104" s="13">
        <f>('Base original'!C108/'Base original'!C107*100-100)</f>
        <v>0.5095153441235567</v>
      </c>
      <c r="D104" s="13">
        <f>('Base original'!D108/'Base original'!D107*100-100)</f>
        <v>1.0901762703763325</v>
      </c>
      <c r="E104" s="13">
        <f>('Base original'!E108/'Base original'!E107*100-100)</f>
        <v>0.50641760672421299</v>
      </c>
      <c r="F104" s="11">
        <f>('Base original'!F108/'Base original'!F107*100-100)</f>
        <v>0.47032326157057014</v>
      </c>
    </row>
    <row r="105" spans="1:6" x14ac:dyDescent="0.25">
      <c r="A105" s="20">
        <v>41699</v>
      </c>
      <c r="B105" s="13">
        <f>('Base original'!B109/'Base original'!B108*100-100)</f>
        <v>-0.66289784521038086</v>
      </c>
      <c r="C105" s="13">
        <f>('Base original'!C109/'Base original'!C108*100-100)</f>
        <v>0.8732546790614748</v>
      </c>
      <c r="D105" s="13">
        <f>('Base original'!D109/'Base original'!D108*100-100)</f>
        <v>1.3082656624674911</v>
      </c>
      <c r="E105" s="13">
        <f>('Base original'!E109/'Base original'!E108*100-100)</f>
        <v>-2.7905438549064172</v>
      </c>
      <c r="F105" s="11">
        <f>('Base original'!F109/'Base original'!F108*100-100)</f>
        <v>-0.17506025537922199</v>
      </c>
    </row>
    <row r="106" spans="1:6" x14ac:dyDescent="0.25">
      <c r="A106" s="20">
        <v>41730</v>
      </c>
      <c r="B106" s="13">
        <f>('Base original'!B110/'Base original'!B109*100-100)</f>
        <v>0.19730285818528159</v>
      </c>
      <c r="C106" s="13">
        <f>('Base original'!C110/'Base original'!C109*100-100)</f>
        <v>0.89237894271667528</v>
      </c>
      <c r="D106" s="13">
        <f>('Base original'!D110/'Base original'!D109*100-100)</f>
        <v>1.5018844993547305</v>
      </c>
      <c r="E106" s="13">
        <f>('Base original'!E110/'Base original'!E109*100-100)</f>
        <v>4.0049408406291462</v>
      </c>
      <c r="F106" s="11">
        <f>('Base original'!F110/'Base original'!F109*100-100)</f>
        <v>0.88423024022112884</v>
      </c>
    </row>
    <row r="107" spans="1:6" x14ac:dyDescent="0.25">
      <c r="A107" s="20">
        <v>41760</v>
      </c>
      <c r="B107" s="13">
        <f>('Base original'!B111/'Base original'!B110*100-100)</f>
        <v>0.57872991256984108</v>
      </c>
      <c r="C107" s="13">
        <f>('Base original'!C111/'Base original'!C110*100-100)</f>
        <v>0.20309875586357862</v>
      </c>
      <c r="D107" s="13">
        <f>('Base original'!D111/'Base original'!D110*100-100)</f>
        <v>1.3231269489978814</v>
      </c>
      <c r="E107" s="13">
        <f>('Base original'!E111/'Base original'!E110*100-100)</f>
        <v>-0.90711287316844391</v>
      </c>
      <c r="F107" s="11">
        <f>('Base original'!F111/'Base original'!F110*100-100)</f>
        <v>0.59906105061824633</v>
      </c>
    </row>
    <row r="108" spans="1:6" x14ac:dyDescent="0.25">
      <c r="A108" s="20">
        <v>41791</v>
      </c>
      <c r="B108" s="13">
        <f>('Base original'!B112/'Base original'!B111*100-100)</f>
        <v>0.61160177471502664</v>
      </c>
      <c r="C108" s="13">
        <f>('Base original'!C112/'Base original'!C111*100-100)</f>
        <v>0.21258534412696406</v>
      </c>
      <c r="D108" s="13">
        <f>('Base original'!D112/'Base original'!D111*100-100)</f>
        <v>1.1584531628795958</v>
      </c>
      <c r="E108" s="13">
        <f>('Base original'!E112/'Base original'!E111*100-100)</f>
        <v>-3.3477179777216151</v>
      </c>
      <c r="F108" s="11">
        <f>('Base original'!F112/'Base original'!F111*100-100)</f>
        <v>0.39416485365282483</v>
      </c>
    </row>
    <row r="109" spans="1:6" x14ac:dyDescent="0.25">
      <c r="A109" s="20">
        <v>41821</v>
      </c>
      <c r="B109" s="13">
        <f>('Base original'!B113/'Base original'!B112*100-100)</f>
        <v>0.43723622187449962</v>
      </c>
      <c r="C109" s="13">
        <f>('Base original'!C113/'Base original'!C112*100-100)</f>
        <v>0.6576370239487801</v>
      </c>
      <c r="D109" s="13">
        <f>('Base original'!D113/'Base original'!D112*100-100)</f>
        <v>0.86557734200147252</v>
      </c>
      <c r="E109" s="13">
        <f>('Base original'!E113/'Base original'!E112*100-100)</f>
        <v>3.5070616567376192</v>
      </c>
      <c r="F109" s="11">
        <f>('Base original'!F113/'Base original'!F112*100-100)</f>
        <v>0.79614383741007089</v>
      </c>
    </row>
    <row r="110" spans="1:6" x14ac:dyDescent="0.25">
      <c r="A110" s="20">
        <v>41852</v>
      </c>
      <c r="B110" s="13">
        <f>('Base original'!B114/'Base original'!B113*100-100)</f>
        <v>1.3087549368913471</v>
      </c>
      <c r="C110" s="13">
        <f>('Base original'!C114/'Base original'!C113*100-100)</f>
        <v>0.79368972856363484</v>
      </c>
      <c r="D110" s="13">
        <f>('Base original'!D114/'Base original'!D113*100-100)</f>
        <v>1.0968165137032742</v>
      </c>
      <c r="E110" s="13">
        <f>('Base original'!E114/'Base original'!E113*100-100)</f>
        <v>-9.4178606486664762E-2</v>
      </c>
      <c r="F110" s="11">
        <f>('Base original'!F114/'Base original'!F113*100-100)</f>
        <v>1.0884317441916807</v>
      </c>
    </row>
    <row r="111" spans="1:6" x14ac:dyDescent="0.25">
      <c r="A111" s="20">
        <v>41883</v>
      </c>
      <c r="B111" s="13">
        <f>('Base original'!B115/'Base original'!B114*100-100)</f>
        <v>0.59803774168231882</v>
      </c>
      <c r="C111" s="13">
        <f>('Base original'!C115/'Base original'!C114*100-100)</f>
        <v>0.50401349503216863</v>
      </c>
      <c r="D111" s="13">
        <f>('Base original'!D115/'Base original'!D114*100-100)</f>
        <v>1.2507071685303117</v>
      </c>
      <c r="E111" s="13">
        <f>('Base original'!E115/'Base original'!E114*100-100)</f>
        <v>0.1379396525987886</v>
      </c>
      <c r="F111" s="11">
        <f>('Base original'!F115/'Base original'!F114*100-100)</f>
        <v>0.71374277033335431</v>
      </c>
    </row>
    <row r="112" spans="1:6" x14ac:dyDescent="0.25">
      <c r="A112" s="20">
        <v>41913</v>
      </c>
      <c r="B112" s="13">
        <f>('Base original'!B116/'Base original'!B115*100-100)</f>
        <v>0.44805081178375872</v>
      </c>
      <c r="C112" s="13">
        <f>('Base original'!C116/'Base original'!C115*100-100)</f>
        <v>0.80256685400823358</v>
      </c>
      <c r="D112" s="13">
        <f>('Base original'!D116/'Base original'!D115*100-100)</f>
        <v>1.5876132974494368</v>
      </c>
      <c r="E112" s="13">
        <f>('Base original'!E116/'Base original'!E115*100-100)</f>
        <v>-3.8980058973871792</v>
      </c>
      <c r="F112" s="11">
        <f>('Base original'!F116/'Base original'!F115*100-100)</f>
        <v>0.44960256896935391</v>
      </c>
    </row>
    <row r="113" spans="1:6" x14ac:dyDescent="0.25">
      <c r="A113" s="20">
        <v>41944</v>
      </c>
      <c r="B113" s="13">
        <f>('Base original'!B117/'Base original'!B116*100-100)</f>
        <v>2.6324454279262</v>
      </c>
      <c r="C113" s="13">
        <f>('Base original'!C117/'Base original'!C116*100-100)</f>
        <v>1.0232999186497551</v>
      </c>
      <c r="D113" s="13">
        <f>('Base original'!D117/'Base original'!D116*100-100)</f>
        <v>1.7690919231586832</v>
      </c>
      <c r="E113" s="13">
        <f>('Base original'!E117/'Base original'!E116*100-100)</f>
        <v>4.1005516196616014</v>
      </c>
      <c r="F113" s="11">
        <f>('Base original'!F117/'Base original'!F116*100-100)</f>
        <v>2.3281273895486123</v>
      </c>
    </row>
    <row r="114" spans="1:6" x14ac:dyDescent="0.25">
      <c r="A114" s="20">
        <v>41974</v>
      </c>
      <c r="B114" s="13">
        <f>('Base original'!B118/'Base original'!B117*100-100)</f>
        <v>0.61669968494904026</v>
      </c>
      <c r="C114" s="13">
        <f>('Base original'!C118/'Base original'!C117*100-100)</f>
        <v>0.47457178426361679</v>
      </c>
      <c r="D114" s="13">
        <f>('Base original'!D118/'Base original'!D117*100-100)</f>
        <v>1.2340520165391951</v>
      </c>
      <c r="E114" s="13">
        <f>('Base original'!E118/'Base original'!E117*100-100)</f>
        <v>-2.5286438665114304</v>
      </c>
      <c r="F114" s="11">
        <f>('Base original'!F118/'Base original'!F117*100-100)</f>
        <v>0.52619008082952234</v>
      </c>
    </row>
    <row r="115" spans="1:6" x14ac:dyDescent="0.25">
      <c r="A115" s="21">
        <v>42005</v>
      </c>
      <c r="B115" s="13">
        <f>('Base original'!B119/'Base original'!B118*100-100)</f>
        <v>0.30187157740242299</v>
      </c>
      <c r="C115" s="13">
        <f>('Base original'!C119/'Base original'!C118*100-100)</f>
        <v>0.4609920917530701</v>
      </c>
      <c r="D115" s="13">
        <f>('Base original'!D119/'Base original'!D118*100-100)</f>
        <v>0.50076670703356285</v>
      </c>
      <c r="E115" s="13">
        <f>('Base original'!E119/'Base original'!E118*100-100)</f>
        <v>7.9778553873230749</v>
      </c>
      <c r="F115" s="11">
        <f>('Base original'!F119/'Base original'!F118*100-100)</f>
        <v>0.91050358368805462</v>
      </c>
    </row>
    <row r="116" spans="1:6" x14ac:dyDescent="0.25">
      <c r="A116" s="20">
        <v>42036</v>
      </c>
      <c r="B116" s="13">
        <f>('Base original'!B120/'Base original'!B119*100-100)</f>
        <v>-0.48266476851199513</v>
      </c>
      <c r="C116" s="13">
        <f>('Base original'!C120/'Base original'!C119*100-100)</f>
        <v>0.36856757429110587</v>
      </c>
      <c r="D116" s="13">
        <f>('Base original'!D120/'Base original'!D119*100-100)</f>
        <v>0.63608680330918332</v>
      </c>
      <c r="E116" s="13">
        <f>('Base original'!E120/'Base original'!E119*100-100)</f>
        <v>-4.1749880125044427</v>
      </c>
      <c r="F116" s="11">
        <f>('Base original'!F120/'Base original'!F119*100-100)</f>
        <v>-0.38022580923573912</v>
      </c>
    </row>
    <row r="117" spans="1:6" x14ac:dyDescent="0.25">
      <c r="A117" s="20">
        <v>42064</v>
      </c>
      <c r="B117" s="13">
        <f>('Base original'!B121/'Base original'!B120*100-100)</f>
        <v>-4.7538102472060473E-2</v>
      </c>
      <c r="C117" s="13">
        <f>('Base original'!C121/'Base original'!C120*100-100)</f>
        <v>0.68165290415240065</v>
      </c>
      <c r="D117" s="13">
        <f>('Base original'!D121/'Base original'!D120*100-100)</f>
        <v>1.2164113599804978</v>
      </c>
      <c r="E117" s="13">
        <f>('Base original'!E121/'Base original'!E120*100-100)</f>
        <v>0.2909866499462197</v>
      </c>
      <c r="F117" s="11">
        <f>('Base original'!F121/'Base original'!F120*100-100)</f>
        <v>0.38324633475880887</v>
      </c>
    </row>
    <row r="118" spans="1:6" x14ac:dyDescent="0.25">
      <c r="A118" s="20">
        <v>42095</v>
      </c>
      <c r="B118" s="13">
        <f>('Base original'!B122/'Base original'!B121*100-100)</f>
        <v>0.12319531634945236</v>
      </c>
      <c r="C118" s="13">
        <f>('Base original'!C122/'Base original'!C121*100-100)</f>
        <v>0.67461598302801917</v>
      </c>
      <c r="D118" s="13">
        <f>('Base original'!D122/'Base original'!D121*100-100)</f>
        <v>1.5113888114721732</v>
      </c>
      <c r="E118" s="13">
        <f>('Base original'!E122/'Base original'!E121*100-100)</f>
        <v>-0.11977463904483443</v>
      </c>
      <c r="F118" s="11">
        <f>('Base original'!F122/'Base original'!F121*100-100)</f>
        <v>0.52550559177713296</v>
      </c>
    </row>
    <row r="119" spans="1:6" x14ac:dyDescent="0.25">
      <c r="A119" s="20">
        <v>42125</v>
      </c>
      <c r="B119" s="13">
        <f>('Base original'!B123/'Base original'!B122*100-100)</f>
        <v>1.6270201925044745</v>
      </c>
      <c r="C119" s="13">
        <f>('Base original'!C123/'Base original'!C122*100-100)</f>
        <v>-1.0266016987223878</v>
      </c>
      <c r="D119" s="13">
        <f>('Base original'!D123/'Base original'!D122*100-100)</f>
        <v>1.4034430062886543</v>
      </c>
      <c r="E119" s="13">
        <f>('Base original'!E123/'Base original'!E122*100-100)</f>
        <v>3.3049469720519227</v>
      </c>
      <c r="F119" s="11">
        <f>('Base original'!F123/'Base original'!F122*100-100)</f>
        <v>1.3752562339253842</v>
      </c>
    </row>
    <row r="120" spans="1:6" x14ac:dyDescent="0.25">
      <c r="A120" s="20">
        <v>42156</v>
      </c>
      <c r="B120" s="13">
        <f>('Base original'!B124/'Base original'!B123*100-100)</f>
        <v>0.33704219437447591</v>
      </c>
      <c r="C120" s="13">
        <f>('Base original'!C124/'Base original'!C123*100-100)</f>
        <v>0.25872562140889954</v>
      </c>
      <c r="D120" s="13">
        <f>('Base original'!D124/'Base original'!D123*100-100)</f>
        <v>1.1510439810562048</v>
      </c>
      <c r="E120" s="13">
        <f>('Base original'!E124/'Base original'!E123*100-100)</f>
        <v>0.17151865593159243</v>
      </c>
      <c r="F120" s="11">
        <f>('Base original'!F124/'Base original'!F123*100-100)</f>
        <v>0.52587702887842624</v>
      </c>
    </row>
    <row r="121" spans="1:6" x14ac:dyDescent="0.25">
      <c r="A121" s="20">
        <v>42186</v>
      </c>
      <c r="B121" s="13">
        <f>('Base original'!B125/'Base original'!B124*100-100)</f>
        <v>0.79303588941242253</v>
      </c>
      <c r="C121" s="13">
        <f>('Base original'!C125/'Base original'!C124*100-100)</f>
        <v>0.81821259339199059</v>
      </c>
      <c r="D121" s="13">
        <f>('Base original'!D125/'Base original'!D124*100-100)</f>
        <v>1.2051968213152122</v>
      </c>
      <c r="E121" s="13">
        <f>('Base original'!E125/'Base original'!E124*100-100)</f>
        <v>4.3582936554279428</v>
      </c>
      <c r="F121" s="11">
        <f>('Base original'!F125/'Base original'!F124*100-100)</f>
        <v>1.163081756258876</v>
      </c>
    </row>
  </sheetData>
  <mergeCells count="4">
    <mergeCell ref="B5:F5"/>
    <mergeCell ref="B4:F4"/>
    <mergeCell ref="B1:F1"/>
    <mergeCell ref="B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heetViews>
  <sheetFormatPr baseColWidth="10" defaultRowHeight="15" x14ac:dyDescent="0.25"/>
  <sheetData>
    <row r="1" spans="1:14" x14ac:dyDescent="0.25">
      <c r="A1">
        <v>47</v>
      </c>
      <c r="B1" t="s">
        <v>215</v>
      </c>
    </row>
    <row r="2" spans="1:14" x14ac:dyDescent="0.25">
      <c r="A2" s="38" t="s">
        <v>126</v>
      </c>
      <c r="B2" t="s">
        <v>179</v>
      </c>
      <c r="C2" t="s">
        <v>189</v>
      </c>
      <c r="D2">
        <v>25877.188999999998</v>
      </c>
      <c r="E2" s="61">
        <v>42222.474861111114</v>
      </c>
      <c r="F2" t="b">
        <v>1</v>
      </c>
      <c r="G2" s="38" t="s">
        <v>0</v>
      </c>
      <c r="H2" s="38" t="s">
        <v>187</v>
      </c>
      <c r="I2" s="38" t="s">
        <v>190</v>
      </c>
      <c r="J2">
        <v>0</v>
      </c>
      <c r="K2" s="38" t="s">
        <v>188</v>
      </c>
      <c r="L2" t="b">
        <v>0</v>
      </c>
      <c r="M2" t="b">
        <v>0</v>
      </c>
      <c r="N2" t="b">
        <v>0</v>
      </c>
    </row>
    <row r="3" spans="1:14" x14ac:dyDescent="0.25">
      <c r="A3" s="38" t="s">
        <v>126</v>
      </c>
      <c r="B3" t="s">
        <v>167</v>
      </c>
      <c r="C3" t="s">
        <v>189</v>
      </c>
      <c r="D3">
        <v>5571.0029999999997</v>
      </c>
      <c r="E3" s="61">
        <v>42222.474861111114</v>
      </c>
      <c r="F3" t="b">
        <v>1</v>
      </c>
      <c r="G3" s="38" t="s">
        <v>1</v>
      </c>
      <c r="H3" s="38" t="s">
        <v>187</v>
      </c>
      <c r="I3" s="38" t="s">
        <v>190</v>
      </c>
      <c r="J3">
        <v>0</v>
      </c>
      <c r="K3" s="38" t="s">
        <v>188</v>
      </c>
      <c r="L3" t="b">
        <v>0</v>
      </c>
      <c r="M3" t="b">
        <v>0</v>
      </c>
      <c r="N3" t="b">
        <v>0</v>
      </c>
    </row>
    <row r="4" spans="1:14" x14ac:dyDescent="0.25">
      <c r="A4" s="38" t="s">
        <v>126</v>
      </c>
      <c r="B4" t="s">
        <v>166</v>
      </c>
      <c r="C4" t="s">
        <v>189</v>
      </c>
      <c r="D4">
        <v>9317.4879999999994</v>
      </c>
      <c r="E4" s="61">
        <v>42222.474861111114</v>
      </c>
      <c r="F4" t="b">
        <v>1</v>
      </c>
      <c r="G4" s="38" t="s">
        <v>2</v>
      </c>
      <c r="H4" s="38" t="s">
        <v>187</v>
      </c>
      <c r="I4" s="38" t="s">
        <v>190</v>
      </c>
      <c r="J4">
        <v>0</v>
      </c>
      <c r="K4" s="38" t="s">
        <v>188</v>
      </c>
      <c r="L4" t="b">
        <v>0</v>
      </c>
      <c r="M4" t="b">
        <v>0</v>
      </c>
      <c r="N4" t="b">
        <v>0</v>
      </c>
    </row>
    <row r="5" spans="1:14" x14ac:dyDescent="0.25">
      <c r="A5" s="38" t="s">
        <v>126</v>
      </c>
      <c r="B5" t="s">
        <v>178</v>
      </c>
      <c r="C5" t="s">
        <v>189</v>
      </c>
      <c r="D5">
        <v>3905.4259999999999</v>
      </c>
      <c r="E5" s="61">
        <v>42222.474861111114</v>
      </c>
      <c r="F5" t="b">
        <v>1</v>
      </c>
      <c r="G5" s="38" t="s">
        <v>3</v>
      </c>
      <c r="H5" s="38" t="s">
        <v>187</v>
      </c>
      <c r="I5" s="38" t="s">
        <v>190</v>
      </c>
      <c r="J5">
        <v>0</v>
      </c>
      <c r="K5" s="38" t="s">
        <v>188</v>
      </c>
      <c r="L5" t="b">
        <v>0</v>
      </c>
      <c r="M5" t="b">
        <v>0</v>
      </c>
      <c r="N5" t="b">
        <v>0</v>
      </c>
    </row>
    <row r="6" spans="1:14" x14ac:dyDescent="0.25">
      <c r="A6" s="38" t="s">
        <v>126</v>
      </c>
      <c r="B6" t="s">
        <v>149</v>
      </c>
      <c r="C6" t="s">
        <v>189</v>
      </c>
      <c r="D6">
        <v>44671.106</v>
      </c>
      <c r="E6" s="61">
        <v>42222.474861111114</v>
      </c>
      <c r="F6" t="b">
        <v>1</v>
      </c>
      <c r="G6" s="38" t="s">
        <v>4</v>
      </c>
      <c r="H6" s="38" t="s">
        <v>187</v>
      </c>
      <c r="I6" s="38" t="s">
        <v>190</v>
      </c>
      <c r="J6">
        <v>0</v>
      </c>
      <c r="K6" s="38" t="s">
        <v>188</v>
      </c>
      <c r="L6" t="b">
        <v>0</v>
      </c>
      <c r="M6" t="b">
        <v>0</v>
      </c>
      <c r="N6" t="b">
        <v>0</v>
      </c>
    </row>
    <row r="7" spans="1:14" x14ac:dyDescent="0.25">
      <c r="A7" s="38" t="s">
        <v>126</v>
      </c>
      <c r="B7" t="s">
        <v>177</v>
      </c>
      <c r="C7" t="s">
        <v>189</v>
      </c>
      <c r="D7">
        <v>26.840105511345499</v>
      </c>
      <c r="E7" s="61">
        <v>42222.474861111114</v>
      </c>
      <c r="F7" t="b">
        <v>1</v>
      </c>
      <c r="G7" s="38" t="s">
        <v>5</v>
      </c>
      <c r="H7" s="38" t="s">
        <v>187</v>
      </c>
      <c r="I7" s="38" t="s">
        <v>190</v>
      </c>
      <c r="J7">
        <v>0</v>
      </c>
      <c r="K7" s="38" t="s">
        <v>188</v>
      </c>
      <c r="L7" t="b">
        <v>0</v>
      </c>
      <c r="M7" t="b">
        <v>0</v>
      </c>
      <c r="N7" t="b">
        <v>0</v>
      </c>
    </row>
    <row r="8" spans="1:14" x14ac:dyDescent="0.25">
      <c r="A8" s="38" t="s">
        <v>126</v>
      </c>
      <c r="B8" t="s">
        <v>204</v>
      </c>
      <c r="C8" t="s">
        <v>189</v>
      </c>
      <c r="E8" s="61">
        <v>42222.474861111114</v>
      </c>
      <c r="F8" t="b">
        <v>1</v>
      </c>
      <c r="G8" s="38" t="s">
        <v>191</v>
      </c>
      <c r="H8" s="38" t="s">
        <v>187</v>
      </c>
      <c r="I8" s="38" t="s">
        <v>190</v>
      </c>
      <c r="J8">
        <v>0</v>
      </c>
      <c r="K8" s="38" t="s">
        <v>188</v>
      </c>
      <c r="L8" t="b">
        <v>0</v>
      </c>
      <c r="M8" t="b">
        <v>0</v>
      </c>
      <c r="N8" t="b">
        <v>0</v>
      </c>
    </row>
    <row r="9" spans="1:14" x14ac:dyDescent="0.25">
      <c r="A9" s="38" t="s">
        <v>126</v>
      </c>
      <c r="B9" t="s">
        <v>205</v>
      </c>
      <c r="C9" t="s">
        <v>189</v>
      </c>
      <c r="E9" s="61">
        <v>42222.474861111114</v>
      </c>
      <c r="F9" t="b">
        <v>1</v>
      </c>
      <c r="G9" s="38" t="s">
        <v>192</v>
      </c>
      <c r="H9" s="38" t="s">
        <v>187</v>
      </c>
      <c r="I9" s="38" t="s">
        <v>190</v>
      </c>
      <c r="J9">
        <v>0</v>
      </c>
      <c r="K9" s="38" t="s">
        <v>188</v>
      </c>
      <c r="L9" t="b">
        <v>0</v>
      </c>
      <c r="M9" t="b">
        <v>0</v>
      </c>
      <c r="N9" t="b">
        <v>0</v>
      </c>
    </row>
    <row r="10" spans="1:14" x14ac:dyDescent="0.25">
      <c r="A10" s="38" t="s">
        <v>126</v>
      </c>
      <c r="B10" t="s">
        <v>206</v>
      </c>
      <c r="C10" t="s">
        <v>189</v>
      </c>
      <c r="E10" s="61">
        <v>42222.474861111114</v>
      </c>
      <c r="F10" t="b">
        <v>1</v>
      </c>
      <c r="G10" s="38" t="s">
        <v>193</v>
      </c>
      <c r="H10" s="38" t="s">
        <v>187</v>
      </c>
      <c r="I10" s="38" t="s">
        <v>190</v>
      </c>
      <c r="J10">
        <v>0</v>
      </c>
      <c r="K10" s="38" t="s">
        <v>188</v>
      </c>
      <c r="L10" t="b">
        <v>0</v>
      </c>
      <c r="M10" t="b">
        <v>0</v>
      </c>
      <c r="N10" t="b">
        <v>0</v>
      </c>
    </row>
    <row r="11" spans="1:14" x14ac:dyDescent="0.25">
      <c r="A11" s="38" t="s">
        <v>126</v>
      </c>
      <c r="B11" t="s">
        <v>176</v>
      </c>
      <c r="C11" t="s">
        <v>189</v>
      </c>
      <c r="D11">
        <v>10.2731725726366</v>
      </c>
      <c r="E11" s="61">
        <v>42222.474861111114</v>
      </c>
      <c r="F11" t="b">
        <v>1</v>
      </c>
      <c r="G11" s="38" t="s">
        <v>6</v>
      </c>
      <c r="H11" s="38" t="s">
        <v>187</v>
      </c>
      <c r="I11" s="38" t="s">
        <v>190</v>
      </c>
      <c r="J11">
        <v>0</v>
      </c>
      <c r="K11" s="38" t="s">
        <v>188</v>
      </c>
      <c r="L11" t="b">
        <v>0</v>
      </c>
      <c r="M11" t="b">
        <v>0</v>
      </c>
      <c r="N11" t="b">
        <v>0</v>
      </c>
    </row>
    <row r="12" spans="1:14" x14ac:dyDescent="0.25">
      <c r="A12" s="38" t="s">
        <v>126</v>
      </c>
      <c r="B12" t="s">
        <v>207</v>
      </c>
      <c r="C12" t="s">
        <v>189</v>
      </c>
      <c r="E12" s="61">
        <v>42222.474861111114</v>
      </c>
      <c r="F12" t="b">
        <v>1</v>
      </c>
      <c r="G12" s="38" t="s">
        <v>194</v>
      </c>
      <c r="H12" s="38" t="s">
        <v>187</v>
      </c>
      <c r="I12" s="38" t="s">
        <v>190</v>
      </c>
      <c r="J12">
        <v>0</v>
      </c>
      <c r="K12" s="38" t="s">
        <v>188</v>
      </c>
      <c r="L12" t="b">
        <v>0</v>
      </c>
      <c r="M12" t="b">
        <v>0</v>
      </c>
      <c r="N12" t="b">
        <v>0</v>
      </c>
    </row>
    <row r="13" spans="1:14" x14ac:dyDescent="0.25">
      <c r="A13" s="38" t="s">
        <v>126</v>
      </c>
      <c r="B13" t="s">
        <v>208</v>
      </c>
      <c r="C13" t="s">
        <v>189</v>
      </c>
      <c r="E13" s="61">
        <v>42222.474861111114</v>
      </c>
      <c r="F13" t="b">
        <v>1</v>
      </c>
      <c r="G13" s="38" t="s">
        <v>195</v>
      </c>
      <c r="H13" s="38" t="s">
        <v>187</v>
      </c>
      <c r="I13" s="38" t="s">
        <v>190</v>
      </c>
      <c r="J13">
        <v>0</v>
      </c>
      <c r="K13" s="38" t="s">
        <v>188</v>
      </c>
      <c r="L13" t="b">
        <v>0</v>
      </c>
      <c r="M13" t="b">
        <v>0</v>
      </c>
      <c r="N13" t="b">
        <v>0</v>
      </c>
    </row>
    <row r="14" spans="1:14" x14ac:dyDescent="0.25">
      <c r="A14" s="38" t="s">
        <v>126</v>
      </c>
      <c r="B14" t="s">
        <v>165</v>
      </c>
      <c r="C14" t="s">
        <v>189</v>
      </c>
      <c r="D14">
        <v>5.28923438819597</v>
      </c>
      <c r="E14" s="61">
        <v>42222.474861111114</v>
      </c>
      <c r="F14" t="b">
        <v>1</v>
      </c>
      <c r="G14" s="38" t="s">
        <v>7</v>
      </c>
      <c r="H14" s="38" t="s">
        <v>187</v>
      </c>
      <c r="I14" s="38" t="s">
        <v>190</v>
      </c>
      <c r="J14">
        <v>0</v>
      </c>
      <c r="K14" s="38" t="s">
        <v>188</v>
      </c>
      <c r="L14" t="b">
        <v>0</v>
      </c>
      <c r="M14" t="b">
        <v>0</v>
      </c>
      <c r="N14" t="b">
        <v>0</v>
      </c>
    </row>
    <row r="15" spans="1:14" x14ac:dyDescent="0.25">
      <c r="A15" s="38" t="s">
        <v>126</v>
      </c>
      <c r="B15" t="s">
        <v>209</v>
      </c>
      <c r="C15" t="s">
        <v>189</v>
      </c>
      <c r="E15" s="61">
        <v>42222.474861111114</v>
      </c>
      <c r="F15" t="b">
        <v>1</v>
      </c>
      <c r="G15" s="38" t="s">
        <v>196</v>
      </c>
      <c r="H15" s="38" t="s">
        <v>187</v>
      </c>
      <c r="I15" s="38" t="s">
        <v>190</v>
      </c>
      <c r="J15">
        <v>0</v>
      </c>
      <c r="K15" s="38" t="s">
        <v>188</v>
      </c>
      <c r="L15" t="b">
        <v>0</v>
      </c>
      <c r="M15" t="b">
        <v>0</v>
      </c>
      <c r="N15" t="b">
        <v>0</v>
      </c>
    </row>
    <row r="16" spans="1:14" x14ac:dyDescent="0.25">
      <c r="A16" s="38" t="s">
        <v>126</v>
      </c>
      <c r="B16" t="s">
        <v>210</v>
      </c>
      <c r="C16" t="s">
        <v>189</v>
      </c>
      <c r="E16" s="61">
        <v>42222.474861111114</v>
      </c>
      <c r="F16" t="b">
        <v>1</v>
      </c>
      <c r="G16" s="38" t="s">
        <v>197</v>
      </c>
      <c r="H16" s="38" t="s">
        <v>187</v>
      </c>
      <c r="I16" s="38" t="s">
        <v>190</v>
      </c>
      <c r="J16">
        <v>0</v>
      </c>
      <c r="K16" s="38" t="s">
        <v>188</v>
      </c>
      <c r="L16" t="b">
        <v>0</v>
      </c>
      <c r="M16" t="b">
        <v>0</v>
      </c>
      <c r="N16" t="b">
        <v>0</v>
      </c>
    </row>
    <row r="17" spans="1:14" x14ac:dyDescent="0.25">
      <c r="A17" s="38" t="s">
        <v>126</v>
      </c>
      <c r="B17" t="s">
        <v>156</v>
      </c>
      <c r="C17" t="s">
        <v>189</v>
      </c>
      <c r="D17">
        <v>5.31</v>
      </c>
      <c r="E17" s="61">
        <v>42222.474861111114</v>
      </c>
      <c r="F17" t="b">
        <v>1</v>
      </c>
      <c r="G17" s="38" t="s">
        <v>8</v>
      </c>
      <c r="H17" s="38" t="s">
        <v>187</v>
      </c>
      <c r="I17" s="38" t="s">
        <v>190</v>
      </c>
      <c r="J17">
        <v>0</v>
      </c>
      <c r="K17" s="38" t="s">
        <v>188</v>
      </c>
      <c r="L17" t="b">
        <v>0</v>
      </c>
      <c r="M17" t="b">
        <v>0</v>
      </c>
      <c r="N17" t="b">
        <v>0</v>
      </c>
    </row>
    <row r="18" spans="1:14" x14ac:dyDescent="0.25">
      <c r="A18" s="38" t="s">
        <v>126</v>
      </c>
      <c r="B18" t="s">
        <v>164</v>
      </c>
      <c r="C18" t="s">
        <v>189</v>
      </c>
      <c r="D18">
        <v>2757.7</v>
      </c>
      <c r="E18" s="61">
        <v>42222.474861111114</v>
      </c>
      <c r="F18" t="b">
        <v>1</v>
      </c>
      <c r="G18" s="38" t="s">
        <v>17</v>
      </c>
      <c r="H18" s="38" t="s">
        <v>187</v>
      </c>
      <c r="I18" s="38" t="s">
        <v>190</v>
      </c>
      <c r="J18">
        <v>0</v>
      </c>
      <c r="K18" s="38" t="s">
        <v>188</v>
      </c>
      <c r="L18" t="b">
        <v>0</v>
      </c>
      <c r="M18" t="b">
        <v>0</v>
      </c>
      <c r="N18" t="b">
        <v>0</v>
      </c>
    </row>
    <row r="19" spans="1:14" x14ac:dyDescent="0.25">
      <c r="A19" s="38" t="s">
        <v>126</v>
      </c>
      <c r="B19" t="s">
        <v>175</v>
      </c>
      <c r="C19" t="s">
        <v>189</v>
      </c>
      <c r="D19">
        <v>1694</v>
      </c>
      <c r="E19" s="61">
        <v>42222.474861111114</v>
      </c>
      <c r="F19" t="b">
        <v>1</v>
      </c>
      <c r="G19" s="38" t="s">
        <v>18</v>
      </c>
      <c r="H19" s="38" t="s">
        <v>187</v>
      </c>
      <c r="I19" s="38" t="s">
        <v>190</v>
      </c>
      <c r="J19">
        <v>0</v>
      </c>
      <c r="K19" s="38" t="s">
        <v>188</v>
      </c>
      <c r="L19" t="b">
        <v>0</v>
      </c>
      <c r="M19" t="b">
        <v>0</v>
      </c>
      <c r="N19" t="b">
        <v>0</v>
      </c>
    </row>
    <row r="20" spans="1:14" x14ac:dyDescent="0.25">
      <c r="A20" s="38" t="s">
        <v>126</v>
      </c>
      <c r="B20" t="s">
        <v>148</v>
      </c>
      <c r="C20" t="s">
        <v>189</v>
      </c>
      <c r="D20">
        <v>4263.9799999999996</v>
      </c>
      <c r="E20" s="61">
        <v>42222.474861111114</v>
      </c>
      <c r="F20" t="b">
        <v>1</v>
      </c>
      <c r="G20" s="38" t="s">
        <v>19</v>
      </c>
      <c r="H20" s="38" t="s">
        <v>187</v>
      </c>
      <c r="I20" s="38" t="s">
        <v>190</v>
      </c>
      <c r="J20">
        <v>0</v>
      </c>
      <c r="K20" s="38" t="s">
        <v>188</v>
      </c>
      <c r="L20" t="b">
        <v>0</v>
      </c>
      <c r="M20" t="b">
        <v>0</v>
      </c>
      <c r="N20" t="b">
        <v>0</v>
      </c>
    </row>
    <row r="21" spans="1:14" x14ac:dyDescent="0.25">
      <c r="A21" s="38" t="s">
        <v>126</v>
      </c>
      <c r="B21" t="s">
        <v>155</v>
      </c>
      <c r="C21" t="s">
        <v>189</v>
      </c>
      <c r="D21">
        <v>1619.63</v>
      </c>
      <c r="E21" s="61">
        <v>42222.474861111114</v>
      </c>
      <c r="F21" t="b">
        <v>1</v>
      </c>
      <c r="G21" s="38" t="s">
        <v>20</v>
      </c>
      <c r="H21" s="38" t="s">
        <v>187</v>
      </c>
      <c r="I21" s="38" t="s">
        <v>190</v>
      </c>
      <c r="J21">
        <v>0</v>
      </c>
      <c r="K21" s="38" t="s">
        <v>188</v>
      </c>
      <c r="L21" t="b">
        <v>0</v>
      </c>
      <c r="M21" t="b">
        <v>0</v>
      </c>
      <c r="N21" t="b">
        <v>0</v>
      </c>
    </row>
    <row r="22" spans="1:14" x14ac:dyDescent="0.25">
      <c r="A22" s="38" t="s">
        <v>126</v>
      </c>
      <c r="B22" t="s">
        <v>163</v>
      </c>
      <c r="C22" t="s">
        <v>189</v>
      </c>
      <c r="D22">
        <v>7577.57</v>
      </c>
      <c r="E22" s="61">
        <v>42222.474861111114</v>
      </c>
      <c r="F22" t="b">
        <v>1</v>
      </c>
      <c r="G22" s="38" t="s">
        <v>21</v>
      </c>
      <c r="H22" s="38" t="s">
        <v>187</v>
      </c>
      <c r="I22" s="38" t="s">
        <v>190</v>
      </c>
      <c r="J22">
        <v>0</v>
      </c>
      <c r="K22" s="38" t="s">
        <v>188</v>
      </c>
      <c r="L22" t="b">
        <v>0</v>
      </c>
      <c r="M22" t="b">
        <v>0</v>
      </c>
      <c r="N22" t="b">
        <v>0</v>
      </c>
    </row>
    <row r="23" spans="1:14" x14ac:dyDescent="0.25">
      <c r="A23" s="38" t="s">
        <v>126</v>
      </c>
      <c r="B23" t="s">
        <v>174</v>
      </c>
      <c r="C23" t="s">
        <v>189</v>
      </c>
      <c r="D23">
        <v>22893.1</v>
      </c>
      <c r="E23" s="61">
        <v>42222.474861111114</v>
      </c>
      <c r="F23" t="b">
        <v>1</v>
      </c>
      <c r="G23" s="38" t="s">
        <v>22</v>
      </c>
      <c r="H23" s="38" t="s">
        <v>187</v>
      </c>
      <c r="I23" s="38" t="s">
        <v>190</v>
      </c>
      <c r="J23">
        <v>0</v>
      </c>
      <c r="K23" s="38" t="s">
        <v>188</v>
      </c>
      <c r="L23" t="b">
        <v>0</v>
      </c>
      <c r="M23" t="b">
        <v>0</v>
      </c>
      <c r="N23" t="b">
        <v>0</v>
      </c>
    </row>
    <row r="24" spans="1:14" x14ac:dyDescent="0.25">
      <c r="A24" s="38" t="s">
        <v>126</v>
      </c>
      <c r="B24" t="s">
        <v>147</v>
      </c>
      <c r="C24" t="s">
        <v>189</v>
      </c>
      <c r="D24">
        <v>2244.9699999999998</v>
      </c>
      <c r="E24" s="61">
        <v>42222.474861111114</v>
      </c>
      <c r="F24" t="b">
        <v>1</v>
      </c>
      <c r="G24" s="38" t="s">
        <v>23</v>
      </c>
      <c r="H24" s="38" t="s">
        <v>187</v>
      </c>
      <c r="I24" s="38" t="s">
        <v>190</v>
      </c>
      <c r="J24">
        <v>0</v>
      </c>
      <c r="K24" s="38" t="s">
        <v>188</v>
      </c>
      <c r="L24" t="b">
        <v>0</v>
      </c>
      <c r="M24" t="b">
        <v>0</v>
      </c>
      <c r="N24" t="b">
        <v>0</v>
      </c>
    </row>
    <row r="25" spans="1:14" x14ac:dyDescent="0.25">
      <c r="A25" s="38" t="s">
        <v>126</v>
      </c>
      <c r="B25" t="s">
        <v>154</v>
      </c>
      <c r="C25" t="s">
        <v>189</v>
      </c>
      <c r="D25">
        <v>3330.57</v>
      </c>
      <c r="E25" s="61">
        <v>42222.474861111114</v>
      </c>
      <c r="F25" t="b">
        <v>1</v>
      </c>
      <c r="G25" s="38" t="s">
        <v>24</v>
      </c>
      <c r="H25" s="38" t="s">
        <v>187</v>
      </c>
      <c r="I25" s="38" t="s">
        <v>190</v>
      </c>
      <c r="J25">
        <v>0</v>
      </c>
      <c r="K25" s="38" t="s">
        <v>188</v>
      </c>
      <c r="L25" t="b">
        <v>0</v>
      </c>
      <c r="M25" t="b">
        <v>0</v>
      </c>
      <c r="N25" t="b">
        <v>0</v>
      </c>
    </row>
    <row r="26" spans="1:14" x14ac:dyDescent="0.25">
      <c r="A26" s="38" t="s">
        <v>126</v>
      </c>
      <c r="B26" t="s">
        <v>162</v>
      </c>
      <c r="C26" t="s">
        <v>189</v>
      </c>
      <c r="D26">
        <v>110.16</v>
      </c>
      <c r="E26" s="61">
        <v>42222.474861111114</v>
      </c>
      <c r="F26" t="b">
        <v>1</v>
      </c>
      <c r="G26" s="38" t="s">
        <v>25</v>
      </c>
      <c r="H26" s="38" t="s">
        <v>187</v>
      </c>
      <c r="I26" s="38" t="s">
        <v>190</v>
      </c>
      <c r="J26">
        <v>0</v>
      </c>
      <c r="K26" s="38" t="s">
        <v>188</v>
      </c>
      <c r="L26" t="b">
        <v>0</v>
      </c>
      <c r="M26" t="b">
        <v>0</v>
      </c>
      <c r="N26" t="b">
        <v>0</v>
      </c>
    </row>
    <row r="27" spans="1:14" x14ac:dyDescent="0.25">
      <c r="A27" s="38" t="s">
        <v>126</v>
      </c>
      <c r="B27" t="s">
        <v>173</v>
      </c>
      <c r="C27" t="s">
        <v>189</v>
      </c>
      <c r="D27">
        <v>3111.66</v>
      </c>
      <c r="E27" s="61">
        <v>42222.474861111114</v>
      </c>
      <c r="F27" t="b">
        <v>1</v>
      </c>
      <c r="G27" s="38" t="s">
        <v>26</v>
      </c>
      <c r="H27" s="38" t="s">
        <v>187</v>
      </c>
      <c r="I27" s="38" t="s">
        <v>190</v>
      </c>
      <c r="J27">
        <v>0</v>
      </c>
      <c r="K27" s="38" t="s">
        <v>188</v>
      </c>
      <c r="L27" t="b">
        <v>0</v>
      </c>
      <c r="M27" t="b">
        <v>0</v>
      </c>
      <c r="N27" t="b">
        <v>0</v>
      </c>
    </row>
    <row r="28" spans="1:14" x14ac:dyDescent="0.25">
      <c r="A28" s="38" t="s">
        <v>126</v>
      </c>
      <c r="B28" t="s">
        <v>146</v>
      </c>
      <c r="C28" t="s">
        <v>189</v>
      </c>
      <c r="D28">
        <v>8.4700000000000006</v>
      </c>
      <c r="E28" s="61">
        <v>42222.474861111114</v>
      </c>
      <c r="F28" t="b">
        <v>1</v>
      </c>
      <c r="G28" s="38" t="s">
        <v>27</v>
      </c>
      <c r="H28" s="38" t="s">
        <v>187</v>
      </c>
      <c r="I28" s="38" t="s">
        <v>190</v>
      </c>
      <c r="J28">
        <v>0</v>
      </c>
      <c r="K28" s="38" t="s">
        <v>188</v>
      </c>
      <c r="L28" t="b">
        <v>0</v>
      </c>
      <c r="M28" t="b">
        <v>0</v>
      </c>
      <c r="N28" t="b">
        <v>0</v>
      </c>
    </row>
    <row r="29" spans="1:14" x14ac:dyDescent="0.25">
      <c r="A29" s="38" t="s">
        <v>126</v>
      </c>
      <c r="B29" t="s">
        <v>153</v>
      </c>
      <c r="C29" t="s">
        <v>189</v>
      </c>
      <c r="D29">
        <v>33036.230000000003</v>
      </c>
      <c r="E29" s="61">
        <v>42222.474861111114</v>
      </c>
      <c r="F29" t="b">
        <v>1</v>
      </c>
      <c r="G29" s="38" t="s">
        <v>28</v>
      </c>
      <c r="H29" s="38" t="s">
        <v>187</v>
      </c>
      <c r="I29" s="38" t="s">
        <v>190</v>
      </c>
      <c r="J29">
        <v>0</v>
      </c>
      <c r="K29" s="38" t="s">
        <v>188</v>
      </c>
      <c r="L29" t="b">
        <v>0</v>
      </c>
      <c r="M29" t="b">
        <v>0</v>
      </c>
      <c r="N29" t="b">
        <v>0</v>
      </c>
    </row>
    <row r="30" spans="1:14" x14ac:dyDescent="0.25">
      <c r="A30" s="38" t="s">
        <v>126</v>
      </c>
      <c r="B30" t="s">
        <v>161</v>
      </c>
      <c r="C30" t="s">
        <v>189</v>
      </c>
      <c r="D30">
        <v>3263.92</v>
      </c>
      <c r="E30" s="61">
        <v>42222.474861111114</v>
      </c>
      <c r="F30" t="b">
        <v>1</v>
      </c>
      <c r="G30" s="38" t="s">
        <v>29</v>
      </c>
      <c r="H30" s="38" t="s">
        <v>187</v>
      </c>
      <c r="I30" s="38" t="s">
        <v>190</v>
      </c>
      <c r="J30">
        <v>0</v>
      </c>
      <c r="K30" s="38" t="s">
        <v>188</v>
      </c>
      <c r="L30" t="b">
        <v>0</v>
      </c>
      <c r="M30" t="b">
        <v>0</v>
      </c>
      <c r="N30" t="b">
        <v>0</v>
      </c>
    </row>
    <row r="31" spans="1:14" x14ac:dyDescent="0.25">
      <c r="A31" s="38" t="s">
        <v>126</v>
      </c>
      <c r="B31" t="s">
        <v>172</v>
      </c>
      <c r="C31" t="s">
        <v>189</v>
      </c>
      <c r="D31">
        <v>6603.07</v>
      </c>
      <c r="E31" s="61">
        <v>42222.474861111114</v>
      </c>
      <c r="F31" t="b">
        <v>1</v>
      </c>
      <c r="G31" s="38" t="s">
        <v>30</v>
      </c>
      <c r="H31" s="38" t="s">
        <v>187</v>
      </c>
      <c r="I31" s="38" t="s">
        <v>190</v>
      </c>
      <c r="J31">
        <v>0</v>
      </c>
      <c r="K31" s="38" t="s">
        <v>188</v>
      </c>
      <c r="L31" t="b">
        <v>0</v>
      </c>
      <c r="M31" t="b">
        <v>0</v>
      </c>
      <c r="N31" t="b">
        <v>0</v>
      </c>
    </row>
    <row r="32" spans="1:14" x14ac:dyDescent="0.25">
      <c r="A32" s="38" t="s">
        <v>126</v>
      </c>
      <c r="B32" t="s">
        <v>145</v>
      </c>
      <c r="C32" t="s">
        <v>189</v>
      </c>
      <c r="D32">
        <v>1040.99</v>
      </c>
      <c r="E32" s="61">
        <v>42222.474861111114</v>
      </c>
      <c r="F32" t="b">
        <v>1</v>
      </c>
      <c r="G32" s="38" t="s">
        <v>31</v>
      </c>
      <c r="H32" s="38" t="s">
        <v>187</v>
      </c>
      <c r="I32" s="38" t="s">
        <v>190</v>
      </c>
      <c r="J32">
        <v>0</v>
      </c>
      <c r="K32" s="38" t="s">
        <v>188</v>
      </c>
      <c r="L32" t="b">
        <v>0</v>
      </c>
      <c r="M32" t="b">
        <v>0</v>
      </c>
      <c r="N32" t="b">
        <v>0</v>
      </c>
    </row>
    <row r="33" spans="1:14" x14ac:dyDescent="0.25">
      <c r="A33" s="38" t="s">
        <v>126</v>
      </c>
      <c r="B33" t="s">
        <v>152</v>
      </c>
      <c r="C33" t="s">
        <v>189</v>
      </c>
      <c r="D33">
        <v>4253.96</v>
      </c>
      <c r="E33" s="61">
        <v>42222.474861111114</v>
      </c>
      <c r="F33" t="b">
        <v>1</v>
      </c>
      <c r="G33" s="38" t="s">
        <v>32</v>
      </c>
      <c r="H33" s="38" t="s">
        <v>187</v>
      </c>
      <c r="I33" s="38" t="s">
        <v>190</v>
      </c>
      <c r="J33">
        <v>0</v>
      </c>
      <c r="K33" s="38" t="s">
        <v>188</v>
      </c>
      <c r="L33" t="b">
        <v>0</v>
      </c>
      <c r="M33" t="b">
        <v>0</v>
      </c>
      <c r="N33" t="b">
        <v>0</v>
      </c>
    </row>
    <row r="34" spans="1:14" x14ac:dyDescent="0.25">
      <c r="A34" s="38" t="s">
        <v>126</v>
      </c>
      <c r="B34" t="s">
        <v>160</v>
      </c>
      <c r="C34" t="s">
        <v>189</v>
      </c>
      <c r="D34">
        <v>352.74</v>
      </c>
      <c r="E34" s="61">
        <v>42222.474861111114</v>
      </c>
      <c r="F34" t="b">
        <v>1</v>
      </c>
      <c r="G34" s="38" t="s">
        <v>33</v>
      </c>
      <c r="H34" s="38" t="s">
        <v>187</v>
      </c>
      <c r="I34" s="38" t="s">
        <v>190</v>
      </c>
      <c r="J34">
        <v>0</v>
      </c>
      <c r="K34" s="38" t="s">
        <v>188</v>
      </c>
      <c r="L34" t="b">
        <v>0</v>
      </c>
      <c r="M34" t="b">
        <v>0</v>
      </c>
      <c r="N34" t="b">
        <v>0</v>
      </c>
    </row>
    <row r="35" spans="1:14" x14ac:dyDescent="0.25">
      <c r="A35" s="38" t="s">
        <v>126</v>
      </c>
      <c r="B35" t="s">
        <v>171</v>
      </c>
      <c r="C35" t="s">
        <v>189</v>
      </c>
      <c r="D35">
        <v>8243.9500000000007</v>
      </c>
      <c r="E35" s="61">
        <v>42222.474861111114</v>
      </c>
      <c r="F35" t="b">
        <v>1</v>
      </c>
      <c r="G35" s="38" t="s">
        <v>34</v>
      </c>
      <c r="H35" s="38" t="s">
        <v>187</v>
      </c>
      <c r="I35" s="38" t="s">
        <v>190</v>
      </c>
      <c r="J35">
        <v>0</v>
      </c>
      <c r="K35" s="38" t="s">
        <v>188</v>
      </c>
      <c r="L35" t="b">
        <v>0</v>
      </c>
      <c r="M35" t="b">
        <v>0</v>
      </c>
      <c r="N35" t="b">
        <v>0</v>
      </c>
    </row>
    <row r="36" spans="1:14" x14ac:dyDescent="0.25">
      <c r="A36" s="38" t="s">
        <v>126</v>
      </c>
      <c r="B36" t="s">
        <v>144</v>
      </c>
      <c r="C36" t="s">
        <v>189</v>
      </c>
      <c r="D36">
        <v>3443.76</v>
      </c>
      <c r="E36" s="61">
        <v>42222.474861111114</v>
      </c>
      <c r="F36" t="b">
        <v>1</v>
      </c>
      <c r="G36" s="38" t="s">
        <v>35</v>
      </c>
      <c r="H36" s="38" t="s">
        <v>187</v>
      </c>
      <c r="I36" s="38" t="s">
        <v>190</v>
      </c>
      <c r="J36">
        <v>0</v>
      </c>
      <c r="K36" s="38" t="s">
        <v>188</v>
      </c>
      <c r="L36" t="b">
        <v>0</v>
      </c>
      <c r="M36" t="b">
        <v>0</v>
      </c>
      <c r="N36" t="b">
        <v>0</v>
      </c>
    </row>
    <row r="37" spans="1:14" x14ac:dyDescent="0.25">
      <c r="A37" s="38" t="s">
        <v>126</v>
      </c>
      <c r="B37" t="s">
        <v>151</v>
      </c>
      <c r="C37" t="s">
        <v>189</v>
      </c>
      <c r="D37">
        <v>408.65</v>
      </c>
      <c r="E37" s="61">
        <v>42222.474861111114</v>
      </c>
      <c r="F37" t="b">
        <v>1</v>
      </c>
      <c r="G37" s="38" t="s">
        <v>36</v>
      </c>
      <c r="H37" s="38" t="s">
        <v>187</v>
      </c>
      <c r="I37" s="38" t="s">
        <v>190</v>
      </c>
      <c r="J37">
        <v>0</v>
      </c>
      <c r="K37" s="38" t="s">
        <v>188</v>
      </c>
      <c r="L37" t="b">
        <v>0</v>
      </c>
      <c r="M37" t="b">
        <v>0</v>
      </c>
      <c r="N37" t="b">
        <v>0</v>
      </c>
    </row>
    <row r="38" spans="1:14" x14ac:dyDescent="0.25">
      <c r="A38" s="38" t="s">
        <v>126</v>
      </c>
      <c r="B38" t="s">
        <v>159</v>
      </c>
      <c r="C38" t="s">
        <v>189</v>
      </c>
      <c r="D38">
        <v>2312.86</v>
      </c>
      <c r="E38" s="61">
        <v>42222.474861111114</v>
      </c>
      <c r="F38" t="b">
        <v>1</v>
      </c>
      <c r="G38" s="38" t="s">
        <v>37</v>
      </c>
      <c r="H38" s="38" t="s">
        <v>187</v>
      </c>
      <c r="I38" s="38" t="s">
        <v>190</v>
      </c>
      <c r="J38">
        <v>0</v>
      </c>
      <c r="K38" s="38" t="s">
        <v>188</v>
      </c>
      <c r="L38" t="b">
        <v>0</v>
      </c>
      <c r="M38" t="b">
        <v>0</v>
      </c>
      <c r="N38" t="b">
        <v>0</v>
      </c>
    </row>
    <row r="39" spans="1:14" x14ac:dyDescent="0.25">
      <c r="A39" s="38" t="s">
        <v>126</v>
      </c>
      <c r="B39" t="s">
        <v>170</v>
      </c>
      <c r="C39" t="s">
        <v>189</v>
      </c>
      <c r="D39">
        <v>161.41</v>
      </c>
      <c r="E39" s="61">
        <v>42222.474861111114</v>
      </c>
      <c r="F39" t="b">
        <v>1</v>
      </c>
      <c r="G39" s="38" t="s">
        <v>38</v>
      </c>
      <c r="H39" s="38" t="s">
        <v>187</v>
      </c>
      <c r="I39" s="38" t="s">
        <v>190</v>
      </c>
      <c r="J39">
        <v>0</v>
      </c>
      <c r="K39" s="38" t="s">
        <v>188</v>
      </c>
      <c r="L39" t="b">
        <v>0</v>
      </c>
      <c r="M39" t="b">
        <v>0</v>
      </c>
      <c r="N39" t="b">
        <v>0</v>
      </c>
    </row>
    <row r="40" spans="1:14" x14ac:dyDescent="0.25">
      <c r="A40" s="38" t="s">
        <v>126</v>
      </c>
      <c r="B40" t="s">
        <v>143</v>
      </c>
      <c r="C40" t="s">
        <v>189</v>
      </c>
      <c r="D40">
        <v>58173</v>
      </c>
      <c r="E40" s="61">
        <v>42222.474861111114</v>
      </c>
      <c r="F40" t="b">
        <v>1</v>
      </c>
      <c r="G40" s="38" t="s">
        <v>39</v>
      </c>
      <c r="H40" s="38" t="s">
        <v>187</v>
      </c>
      <c r="I40" s="38" t="s">
        <v>190</v>
      </c>
      <c r="J40">
        <v>0</v>
      </c>
      <c r="K40" s="38" t="s">
        <v>188</v>
      </c>
      <c r="L40" t="b">
        <v>0</v>
      </c>
      <c r="M40" t="b">
        <v>0</v>
      </c>
      <c r="N40" t="b">
        <v>0</v>
      </c>
    </row>
    <row r="41" spans="1:14" x14ac:dyDescent="0.25">
      <c r="A41" s="38" t="s">
        <v>126</v>
      </c>
      <c r="B41" t="s">
        <v>158</v>
      </c>
      <c r="C41" t="s">
        <v>189</v>
      </c>
      <c r="D41">
        <v>4.92</v>
      </c>
      <c r="E41" s="61">
        <v>42222.474861111114</v>
      </c>
      <c r="F41" t="b">
        <v>1</v>
      </c>
      <c r="G41" s="38" t="s">
        <v>9</v>
      </c>
      <c r="H41" s="38" t="s">
        <v>187</v>
      </c>
      <c r="I41" s="38" t="s">
        <v>190</v>
      </c>
      <c r="J41">
        <v>0</v>
      </c>
      <c r="K41" s="38" t="s">
        <v>188</v>
      </c>
      <c r="L41" t="b">
        <v>0</v>
      </c>
      <c r="M41" t="b">
        <v>0</v>
      </c>
      <c r="N41" t="b">
        <v>0</v>
      </c>
    </row>
    <row r="42" spans="1:14" x14ac:dyDescent="0.25">
      <c r="A42" s="38" t="s">
        <v>126</v>
      </c>
      <c r="B42" t="s">
        <v>169</v>
      </c>
      <c r="C42" t="s">
        <v>189</v>
      </c>
      <c r="D42">
        <v>7.56</v>
      </c>
      <c r="E42" s="61">
        <v>42222.474861111114</v>
      </c>
      <c r="F42" t="b">
        <v>1</v>
      </c>
      <c r="G42" s="38" t="s">
        <v>10</v>
      </c>
      <c r="H42" s="38" t="s">
        <v>187</v>
      </c>
      <c r="I42" s="38" t="s">
        <v>190</v>
      </c>
      <c r="J42">
        <v>0</v>
      </c>
      <c r="K42" s="38" t="s">
        <v>188</v>
      </c>
      <c r="L42" t="b">
        <v>0</v>
      </c>
      <c r="M42" t="b">
        <v>0</v>
      </c>
      <c r="N42" t="b">
        <v>0</v>
      </c>
    </row>
    <row r="43" spans="1:14" x14ac:dyDescent="0.25">
      <c r="A43" s="38" t="s">
        <v>126</v>
      </c>
      <c r="B43" t="s">
        <v>142</v>
      </c>
      <c r="C43" t="s">
        <v>189</v>
      </c>
      <c r="D43">
        <v>5.52</v>
      </c>
      <c r="E43" s="61">
        <v>42222.474861111114</v>
      </c>
      <c r="F43" t="b">
        <v>1</v>
      </c>
      <c r="G43" s="38" t="s">
        <v>11</v>
      </c>
      <c r="H43" s="38" t="s">
        <v>187</v>
      </c>
      <c r="I43" s="38" t="s">
        <v>190</v>
      </c>
      <c r="J43">
        <v>0</v>
      </c>
      <c r="K43" s="38" t="s">
        <v>188</v>
      </c>
      <c r="L43" t="b">
        <v>0</v>
      </c>
      <c r="M43" t="b">
        <v>0</v>
      </c>
      <c r="N43" t="b">
        <v>0</v>
      </c>
    </row>
    <row r="44" spans="1:14" x14ac:dyDescent="0.25">
      <c r="A44" s="38" t="s">
        <v>126</v>
      </c>
      <c r="B44" t="s">
        <v>150</v>
      </c>
      <c r="C44" t="s">
        <v>189</v>
      </c>
      <c r="D44">
        <v>14.76</v>
      </c>
      <c r="E44" s="61">
        <v>42222.474861111114</v>
      </c>
      <c r="F44" t="b">
        <v>1</v>
      </c>
      <c r="G44" s="38" t="s">
        <v>12</v>
      </c>
      <c r="H44" s="38" t="s">
        <v>187</v>
      </c>
      <c r="I44" s="38" t="s">
        <v>190</v>
      </c>
      <c r="J44">
        <v>0</v>
      </c>
      <c r="K44" s="38" t="s">
        <v>188</v>
      </c>
      <c r="L44" t="b">
        <v>0</v>
      </c>
      <c r="M44" t="b">
        <v>0</v>
      </c>
      <c r="N44" t="b">
        <v>0</v>
      </c>
    </row>
    <row r="45" spans="1:14" x14ac:dyDescent="0.25">
      <c r="A45" s="38" t="s">
        <v>126</v>
      </c>
      <c r="B45" t="s">
        <v>157</v>
      </c>
      <c r="C45" t="s">
        <v>189</v>
      </c>
      <c r="D45">
        <v>6.24</v>
      </c>
      <c r="E45" s="61">
        <v>42222.474861111114</v>
      </c>
      <c r="F45" t="b">
        <v>1</v>
      </c>
      <c r="G45" s="38" t="s">
        <v>13</v>
      </c>
      <c r="H45" s="38" t="s">
        <v>187</v>
      </c>
      <c r="I45" s="38" t="s">
        <v>190</v>
      </c>
      <c r="J45">
        <v>0</v>
      </c>
      <c r="K45" s="38" t="s">
        <v>188</v>
      </c>
      <c r="L45" t="b">
        <v>0</v>
      </c>
      <c r="M45" t="b">
        <v>0</v>
      </c>
      <c r="N45" t="b">
        <v>0</v>
      </c>
    </row>
    <row r="46" spans="1:14" x14ac:dyDescent="0.25">
      <c r="A46" s="38" t="s">
        <v>126</v>
      </c>
      <c r="B46" t="s">
        <v>168</v>
      </c>
      <c r="C46" t="s">
        <v>189</v>
      </c>
      <c r="D46">
        <v>17.64</v>
      </c>
      <c r="E46" s="61">
        <v>42222.474861111114</v>
      </c>
      <c r="F46" t="b">
        <v>1</v>
      </c>
      <c r="G46" s="38" t="s">
        <v>14</v>
      </c>
      <c r="H46" s="38" t="s">
        <v>187</v>
      </c>
      <c r="I46" s="38" t="s">
        <v>190</v>
      </c>
      <c r="J46">
        <v>0</v>
      </c>
      <c r="K46" s="38" t="s">
        <v>188</v>
      </c>
      <c r="L46" t="b">
        <v>0</v>
      </c>
      <c r="M46" t="b">
        <v>0</v>
      </c>
      <c r="N46" t="b">
        <v>0</v>
      </c>
    </row>
    <row r="47" spans="1:14" x14ac:dyDescent="0.25">
      <c r="A47" s="38" t="s">
        <v>126</v>
      </c>
      <c r="B47" t="s">
        <v>203</v>
      </c>
      <c r="C47" t="s">
        <v>189</v>
      </c>
      <c r="D47">
        <v>6.36</v>
      </c>
      <c r="E47" s="61">
        <v>42222.474861111114</v>
      </c>
      <c r="F47" t="b">
        <v>1</v>
      </c>
      <c r="G47" s="38" t="s">
        <v>15</v>
      </c>
      <c r="H47" s="38" t="s">
        <v>187</v>
      </c>
      <c r="I47" s="38" t="s">
        <v>190</v>
      </c>
      <c r="J47">
        <v>0</v>
      </c>
      <c r="K47" s="38" t="s">
        <v>188</v>
      </c>
      <c r="L47" t="b">
        <v>0</v>
      </c>
      <c r="M47" t="b">
        <v>0</v>
      </c>
      <c r="N47" t="b">
        <v>0</v>
      </c>
    </row>
    <row r="48" spans="1:14" x14ac:dyDescent="0.25">
      <c r="A48" s="38" t="s">
        <v>126</v>
      </c>
      <c r="B48" t="s">
        <v>186</v>
      </c>
      <c r="C48" t="s">
        <v>189</v>
      </c>
      <c r="D48">
        <v>19.920000000000002</v>
      </c>
      <c r="E48" s="61">
        <v>42222.474861111114</v>
      </c>
      <c r="F48" t="b">
        <v>1</v>
      </c>
      <c r="G48" s="38" t="s">
        <v>16</v>
      </c>
      <c r="H48" s="38" t="s">
        <v>187</v>
      </c>
      <c r="I48" s="38" t="s">
        <v>190</v>
      </c>
      <c r="J48">
        <v>0</v>
      </c>
      <c r="K48" s="38" t="s">
        <v>188</v>
      </c>
      <c r="L48" t="b">
        <v>0</v>
      </c>
      <c r="M48" t="b">
        <v>0</v>
      </c>
      <c r="N48" t="b">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U93"/>
  <sheetViews>
    <sheetView showGridLines="0" tabSelected="1" zoomScale="80" zoomScaleNormal="80" workbookViewId="0">
      <selection activeCell="U51" sqref="U51"/>
    </sheetView>
  </sheetViews>
  <sheetFormatPr baseColWidth="10" defaultRowHeight="15" x14ac:dyDescent="0.25"/>
  <cols>
    <col min="1" max="1" width="11.42578125" style="2"/>
    <col min="2" max="2" width="11.42578125" style="2" customWidth="1"/>
    <col min="3" max="21" width="11.42578125" style="2"/>
    <col min="22" max="22" width="3.85546875" style="2" customWidth="1"/>
    <col min="23" max="16384" width="11.42578125" style="2"/>
  </cols>
  <sheetData>
    <row r="1" spans="1:21" x14ac:dyDescent="0.25">
      <c r="A1" s="62">
        <v>41456</v>
      </c>
      <c r="P1" s="23"/>
      <c r="Q1" s="23"/>
      <c r="R1" s="23"/>
      <c r="S1" s="23"/>
      <c r="T1" s="23"/>
      <c r="U1" s="23"/>
    </row>
    <row r="2" spans="1:21" x14ac:dyDescent="0.25">
      <c r="A2" s="62">
        <v>42186</v>
      </c>
      <c r="B2" s="26" t="s">
        <v>101</v>
      </c>
      <c r="G2" s="26" t="s">
        <v>181</v>
      </c>
      <c r="L2" s="26" t="s">
        <v>182</v>
      </c>
      <c r="P2" s="23"/>
      <c r="Q2" s="23"/>
      <c r="R2" s="23"/>
      <c r="S2" s="23"/>
      <c r="T2" s="23"/>
      <c r="U2" s="23"/>
    </row>
    <row r="3" spans="1:21" ht="15.75" x14ac:dyDescent="0.3">
      <c r="B3" s="27" t="s">
        <v>100</v>
      </c>
      <c r="G3" s="27" t="s">
        <v>180</v>
      </c>
      <c r="L3" s="27" t="s">
        <v>183</v>
      </c>
      <c r="P3" s="23"/>
      <c r="Q3" s="111"/>
      <c r="R3" s="111"/>
      <c r="S3" s="111"/>
      <c r="T3" s="111"/>
      <c r="U3" s="111"/>
    </row>
    <row r="4" spans="1:21" x14ac:dyDescent="0.25">
      <c r="P4" s="23"/>
      <c r="Q4" s="109"/>
      <c r="R4" s="109"/>
      <c r="S4" s="109"/>
      <c r="T4" s="109"/>
      <c r="U4" s="109"/>
    </row>
    <row r="5" spans="1:21" x14ac:dyDescent="0.25">
      <c r="P5" s="23"/>
      <c r="Q5" s="109"/>
      <c r="R5" s="109"/>
      <c r="S5" s="109"/>
      <c r="T5" s="109"/>
      <c r="U5" s="109"/>
    </row>
    <row r="6" spans="1:21" x14ac:dyDescent="0.25">
      <c r="P6" s="23"/>
      <c r="Q6" s="109"/>
      <c r="R6" s="109"/>
      <c r="S6" s="109"/>
      <c r="T6" s="109"/>
      <c r="U6" s="109"/>
    </row>
    <row r="7" spans="1:21" x14ac:dyDescent="0.25">
      <c r="P7" s="23"/>
      <c r="Q7" s="109"/>
      <c r="R7" s="109"/>
      <c r="S7" s="109"/>
      <c r="T7" s="109"/>
      <c r="U7" s="109"/>
    </row>
    <row r="8" spans="1:21" x14ac:dyDescent="0.25">
      <c r="P8" s="23"/>
      <c r="Q8" s="109"/>
      <c r="R8" s="109"/>
      <c r="S8" s="109"/>
      <c r="T8" s="109"/>
      <c r="U8" s="109"/>
    </row>
    <row r="9" spans="1:21" x14ac:dyDescent="0.25">
      <c r="P9" s="23"/>
      <c r="Q9" s="109"/>
      <c r="R9" s="109"/>
      <c r="S9" s="109"/>
      <c r="T9" s="109"/>
      <c r="U9" s="109"/>
    </row>
    <row r="10" spans="1:21" x14ac:dyDescent="0.25">
      <c r="P10" s="23"/>
      <c r="Q10" s="109"/>
      <c r="R10" s="109"/>
      <c r="S10" s="109"/>
      <c r="T10" s="109"/>
      <c r="U10" s="109"/>
    </row>
    <row r="11" spans="1:21" x14ac:dyDescent="0.25">
      <c r="P11" s="23"/>
      <c r="Q11" s="110"/>
      <c r="R11" s="110"/>
      <c r="S11" s="110"/>
      <c r="T11" s="110"/>
      <c r="U11" s="110"/>
    </row>
    <row r="12" spans="1:21" x14ac:dyDescent="0.25">
      <c r="P12" s="23"/>
      <c r="Q12" s="23"/>
      <c r="R12" s="23"/>
      <c r="S12" s="23"/>
      <c r="T12" s="23"/>
      <c r="U12" s="23"/>
    </row>
    <row r="17" spans="1:20" x14ac:dyDescent="0.25">
      <c r="B17" s="28" t="s">
        <v>98</v>
      </c>
      <c r="G17" s="112" t="s">
        <v>102</v>
      </c>
      <c r="H17" s="112"/>
      <c r="I17" s="112"/>
      <c r="J17" s="112"/>
      <c r="L17" s="28" t="s">
        <v>98</v>
      </c>
    </row>
    <row r="18" spans="1:20" ht="24" customHeight="1" x14ac:dyDescent="0.25">
      <c r="B18" s="28"/>
      <c r="G18" s="112"/>
      <c r="H18" s="112"/>
      <c r="I18" s="112"/>
      <c r="J18" s="112"/>
      <c r="L18" s="29"/>
    </row>
    <row r="19" spans="1:20" x14ac:dyDescent="0.25">
      <c r="B19" s="28"/>
      <c r="G19" s="31"/>
      <c r="H19" s="31"/>
      <c r="I19" s="31"/>
      <c r="J19" s="31"/>
      <c r="L19" s="29"/>
    </row>
    <row r="20" spans="1:20" ht="18.75" x14ac:dyDescent="0.3">
      <c r="A20" s="108" t="s">
        <v>103</v>
      </c>
      <c r="B20" s="108"/>
      <c r="C20" s="108"/>
      <c r="D20" s="108"/>
      <c r="E20" s="108"/>
      <c r="F20" s="108"/>
      <c r="G20" s="108"/>
      <c r="H20" s="108"/>
      <c r="I20" s="108"/>
      <c r="J20" s="108"/>
      <c r="K20" s="108"/>
      <c r="L20" s="108"/>
      <c r="M20" s="108"/>
      <c r="N20" s="108"/>
      <c r="O20" s="108"/>
      <c r="P20" s="108"/>
      <c r="Q20" s="108"/>
      <c r="R20" s="108"/>
      <c r="S20" s="108"/>
      <c r="T20" s="108"/>
    </row>
    <row r="21" spans="1:20" ht="20.25" x14ac:dyDescent="0.4">
      <c r="B21" s="32" t="s">
        <v>104</v>
      </c>
      <c r="G21" s="31"/>
      <c r="H21" s="31"/>
      <c r="I21" s="31"/>
      <c r="J21" s="31"/>
      <c r="L21" s="29"/>
    </row>
    <row r="22" spans="1:20" ht="16.5" x14ac:dyDescent="0.3">
      <c r="B22" s="33" t="s">
        <v>105</v>
      </c>
      <c r="G22" s="31"/>
      <c r="H22" s="31"/>
      <c r="I22" s="31"/>
      <c r="J22" s="31"/>
      <c r="L22" s="29"/>
    </row>
    <row r="23" spans="1:20" x14ac:dyDescent="0.25">
      <c r="B23" s="107" t="s">
        <v>106</v>
      </c>
      <c r="C23" s="107"/>
      <c r="D23" s="107"/>
      <c r="E23" s="107"/>
      <c r="G23" s="107" t="s">
        <v>107</v>
      </c>
      <c r="H23" s="107"/>
      <c r="I23" s="107"/>
      <c r="J23" s="107"/>
      <c r="L23" s="107" t="s">
        <v>108</v>
      </c>
      <c r="M23" s="107"/>
      <c r="N23" s="107"/>
      <c r="O23" s="107"/>
      <c r="Q23" s="107" t="s">
        <v>109</v>
      </c>
      <c r="R23" s="107"/>
      <c r="S23" s="107"/>
      <c r="T23" s="107"/>
    </row>
    <row r="37" spans="2:20" x14ac:dyDescent="0.25">
      <c r="B37" s="5" t="s">
        <v>113</v>
      </c>
    </row>
    <row r="38" spans="2:20" x14ac:dyDescent="0.25">
      <c r="B38" s="5"/>
    </row>
    <row r="39" spans="2:20" ht="16.5" x14ac:dyDescent="0.3">
      <c r="B39" s="33" t="s">
        <v>110</v>
      </c>
      <c r="G39" s="30"/>
      <c r="L39" s="30"/>
      <c r="Q39" s="30"/>
    </row>
    <row r="40" spans="2:20" x14ac:dyDescent="0.25">
      <c r="B40" s="107" t="s">
        <v>111</v>
      </c>
      <c r="C40" s="107"/>
      <c r="D40" s="107"/>
      <c r="E40" s="107"/>
      <c r="G40" s="107" t="s">
        <v>112</v>
      </c>
      <c r="H40" s="107"/>
      <c r="I40" s="107"/>
      <c r="J40" s="107"/>
      <c r="L40" s="107" t="s">
        <v>85</v>
      </c>
      <c r="M40" s="107"/>
      <c r="N40" s="107"/>
      <c r="O40" s="107"/>
      <c r="Q40" s="107" t="s">
        <v>84</v>
      </c>
      <c r="R40" s="107"/>
      <c r="S40" s="107"/>
      <c r="T40" s="107"/>
    </row>
    <row r="54" spans="2:20" x14ac:dyDescent="0.25">
      <c r="B54" s="24" t="s">
        <v>113</v>
      </c>
    </row>
    <row r="55" spans="2:20" x14ac:dyDescent="0.25">
      <c r="B55" s="24"/>
    </row>
    <row r="56" spans="2:20" ht="20.25" x14ac:dyDescent="0.4">
      <c r="B56" s="34" t="s">
        <v>184</v>
      </c>
    </row>
    <row r="57" spans="2:20" x14ac:dyDescent="0.25">
      <c r="B57" s="107" t="s">
        <v>46</v>
      </c>
      <c r="C57" s="107"/>
      <c r="D57" s="107"/>
      <c r="E57" s="107"/>
      <c r="G57" s="107" t="s">
        <v>114</v>
      </c>
      <c r="H57" s="107"/>
      <c r="I57" s="107"/>
      <c r="J57" s="107"/>
      <c r="L57" s="107" t="s">
        <v>115</v>
      </c>
      <c r="M57" s="107"/>
      <c r="N57" s="107"/>
      <c r="O57" s="107"/>
      <c r="Q57" s="107" t="s">
        <v>49</v>
      </c>
      <c r="R57" s="107"/>
      <c r="S57" s="107"/>
      <c r="T57" s="107"/>
    </row>
    <row r="72" spans="2:17" x14ac:dyDescent="0.25">
      <c r="B72" s="24" t="s">
        <v>102</v>
      </c>
    </row>
    <row r="75" spans="2:17" ht="20.25" x14ac:dyDescent="0.4">
      <c r="B75" s="34" t="s">
        <v>185</v>
      </c>
    </row>
    <row r="76" spans="2:17" x14ac:dyDescent="0.25">
      <c r="B76" s="107" t="s">
        <v>41</v>
      </c>
      <c r="C76" s="107"/>
      <c r="D76" s="107"/>
      <c r="E76" s="107"/>
      <c r="H76" s="107" t="s">
        <v>42</v>
      </c>
      <c r="I76" s="107"/>
      <c r="J76" s="107"/>
      <c r="K76" s="107"/>
      <c r="N76" s="107" t="s">
        <v>45</v>
      </c>
      <c r="O76" s="107"/>
      <c r="P76" s="107"/>
      <c r="Q76" s="107"/>
    </row>
    <row r="90" spans="2:2" x14ac:dyDescent="0.25">
      <c r="B90" s="24" t="s">
        <v>116</v>
      </c>
    </row>
    <row r="93" spans="2:2" ht="20.25" x14ac:dyDescent="0.4">
      <c r="B93" s="35" t="s">
        <v>117</v>
      </c>
    </row>
  </sheetData>
  <mergeCells count="21">
    <mergeCell ref="Q4:U7"/>
    <mergeCell ref="Q8:U10"/>
    <mergeCell ref="Q11:U11"/>
    <mergeCell ref="Q3:U3"/>
    <mergeCell ref="G17:J18"/>
    <mergeCell ref="B23:E23"/>
    <mergeCell ref="G23:J23"/>
    <mergeCell ref="L23:O23"/>
    <mergeCell ref="Q23:T23"/>
    <mergeCell ref="A20:T20"/>
    <mergeCell ref="B76:E76"/>
    <mergeCell ref="H76:K76"/>
    <mergeCell ref="N76:Q76"/>
    <mergeCell ref="B40:E40"/>
    <mergeCell ref="G40:J40"/>
    <mergeCell ref="L40:O40"/>
    <mergeCell ref="Q40:T40"/>
    <mergeCell ref="B57:E57"/>
    <mergeCell ref="G57:J57"/>
    <mergeCell ref="L57:O57"/>
    <mergeCell ref="Q57:T5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Base original</vt:lpstr>
      <vt:lpstr>Base gráficos 1</vt:lpstr>
      <vt:lpstr>Base gráficos 2</vt:lpstr>
      <vt:lpstr>Gráficos</vt:lpstr>
      <vt:lpstr>kk</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Lucía Marín S.</dc:creator>
  <cp:lastModifiedBy>phevia</cp:lastModifiedBy>
  <dcterms:created xsi:type="dcterms:W3CDTF">2013-01-08T18:06:39Z</dcterms:created>
  <dcterms:modified xsi:type="dcterms:W3CDTF">2015-08-06T14:57:39Z</dcterms:modified>
</cp:coreProperties>
</file>