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070" activeTab="0"/>
  </bookViews>
  <sheets>
    <sheet name="4.1" sheetId="1" r:id="rId1"/>
    <sheet name="4.2" sheetId="2" r:id="rId2"/>
    <sheet name="4.3" sheetId="3" r:id="rId3"/>
    <sheet name="4.4" sheetId="4" r:id="rId4"/>
    <sheet name="4.5" sheetId="5" r:id="rId5"/>
    <sheet name="4.6" sheetId="6" r:id="rId6"/>
  </sheets>
  <definedNames>
    <definedName name="_xlnm.Print_Area" localSheetId="0">'4.1'!$A$2:$P$80</definedName>
    <definedName name="_xlnm.Print_Area" localSheetId="1">'4.2'!$B$2:$K$60</definedName>
    <definedName name="_xlnm.Print_Area" localSheetId="3">'4.4'!$B$2:$H$50</definedName>
    <definedName name="_xlnm.Print_Area" localSheetId="4">'4.5'!$B$2:$N$52</definedName>
    <definedName name="_xlnm.Print_Area" localSheetId="5">'4.6'!$B$2:$M$53</definedName>
    <definedName name="_xlnm.Print_Titles" localSheetId="3">'4.4'!$3:$4</definedName>
    <definedName name="_xlnm.Print_Titles" localSheetId="5">'4.6'!$B:$B,'4.6'!$4:$9</definedName>
  </definedNames>
  <calcPr fullCalcOnLoad="1"/>
</workbook>
</file>

<file path=xl/sharedStrings.xml><?xml version="1.0" encoding="utf-8"?>
<sst xmlns="http://schemas.openxmlformats.org/spreadsheetml/2006/main" count="365" uniqueCount="124">
  <si>
    <t>PRODUCTO INTERNO BRUTO TRIMESTRAL POR CLASE DE ACTIVIDAD ECONÓMICA A PRECIOS CONSTANTES, 1996-2001</t>
  </si>
  <si>
    <t>(Millones de pesos de 1996)</t>
  </si>
  <si>
    <t>Especificación</t>
  </si>
  <si>
    <t>I</t>
  </si>
  <si>
    <t>II</t>
  </si>
  <si>
    <t>III</t>
  </si>
  <si>
    <t>IV</t>
  </si>
  <si>
    <t>Agropecuario-Silvícola</t>
  </si>
  <si>
    <t>Pesca</t>
  </si>
  <si>
    <t>Minería</t>
  </si>
  <si>
    <t>Industria  Manufacturera</t>
  </si>
  <si>
    <t>Electricidad, Gas y Agua</t>
  </si>
  <si>
    <t>Construcción</t>
  </si>
  <si>
    <t>Comercio, Restaurantes y Hoteles</t>
  </si>
  <si>
    <t>Transporte y Comunicaciones</t>
  </si>
  <si>
    <t>Propiedad de Vivienda</t>
  </si>
  <si>
    <t>Servicios Personales (2)</t>
  </si>
  <si>
    <t>Administración Pública</t>
  </si>
  <si>
    <t>Subtotal</t>
  </si>
  <si>
    <t>Menos:   Imputaciones Bancarias</t>
  </si>
  <si>
    <t xml:space="preserve">Más    :   IVA Neto Recaudado </t>
  </si>
  <si>
    <t>Más    :   Derechos de Importación</t>
  </si>
  <si>
    <t>Producto Interno Bruto</t>
  </si>
  <si>
    <t>(1)  Incluye servicios financieros, seguros, arriendo de inmuebles y servicios prestados a empresas.</t>
  </si>
  <si>
    <t>(2)  Incluye educación y salud públicas y privadas y otros servicios.</t>
  </si>
  <si>
    <t>PIB</t>
  </si>
  <si>
    <t>% Var.</t>
  </si>
  <si>
    <t>Total</t>
  </si>
  <si>
    <t>respecto a</t>
  </si>
  <si>
    <t>respecto</t>
  </si>
  <si>
    <t>igual período</t>
  </si>
  <si>
    <t>a período</t>
  </si>
  <si>
    <t>año anterior</t>
  </si>
  <si>
    <t>I Trimestre</t>
  </si>
  <si>
    <t>II Trimestre</t>
  </si>
  <si>
    <t>III Trimestre</t>
  </si>
  <si>
    <t>IVTrimestre</t>
  </si>
  <si>
    <t>IV Trimestre</t>
  </si>
  <si>
    <t xml:space="preserve">1997 </t>
  </si>
  <si>
    <t xml:space="preserve">1998 </t>
  </si>
  <si>
    <t>GASTO DEL PRODUCTO INTERNO BRUTO  TRIMESTRAL, 1996-2001</t>
  </si>
  <si>
    <t>Demanda Interna</t>
  </si>
  <si>
    <t xml:space="preserve">         Formación Bruta de Capital Fijo</t>
  </si>
  <si>
    <t xml:space="preserve">         Resto</t>
  </si>
  <si>
    <t>Exportaciones de Bienes y Servicios</t>
  </si>
  <si>
    <t>Importaciones de Bienes y Servicios</t>
  </si>
  <si>
    <t>Año</t>
  </si>
  <si>
    <t>Demanda</t>
  </si>
  <si>
    <t>Resto</t>
  </si>
  <si>
    <t>Exportaciones</t>
  </si>
  <si>
    <t>Importaciones</t>
  </si>
  <si>
    <t>Producto</t>
  </si>
  <si>
    <t>Interna</t>
  </si>
  <si>
    <t>Trimestre</t>
  </si>
  <si>
    <t>Ahorro</t>
  </si>
  <si>
    <t xml:space="preserve"> Externo</t>
  </si>
  <si>
    <t>Cuadro 4.1</t>
  </si>
  <si>
    <t>Cuadro 4.2</t>
  </si>
  <si>
    <t xml:space="preserve">PRODUCTO INTERNO BRUTO TRIMESTRAL </t>
  </si>
  <si>
    <t>Cuadro 4.3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</si>
  <si>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</si>
  <si>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</si>
  <si>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</si>
  <si>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</si>
  <si>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</si>
  <si>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</si>
  <si>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</si>
  <si>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</si>
  <si>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</si>
  <si>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</si>
  <si>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</si>
  <si>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</si>
  <si>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INDICADOR DE ACTIVIDAD ECONOMICA : IMACEC</t>
  </si>
  <si>
    <t>(Millones de pesos)</t>
  </si>
  <si>
    <t>Cuadro 4.5</t>
  </si>
  <si>
    <t>Cuadro 4.4</t>
  </si>
  <si>
    <t>de Bienes y</t>
  </si>
  <si>
    <t>Servicios</t>
  </si>
  <si>
    <t>Interno</t>
  </si>
  <si>
    <t>Bruto</t>
  </si>
  <si>
    <t>Formación</t>
  </si>
  <si>
    <t>Bruta de</t>
  </si>
  <si>
    <t>Capital Fijo</t>
  </si>
  <si>
    <t>Período</t>
  </si>
  <si>
    <t>Cuadro 4.6</t>
  </si>
  <si>
    <t>Ingreso</t>
  </si>
  <si>
    <t>Nacional</t>
  </si>
  <si>
    <t>Disponible</t>
  </si>
  <si>
    <t xml:space="preserve"> Nacional</t>
  </si>
  <si>
    <t>Capital</t>
  </si>
  <si>
    <t>Fijo</t>
  </si>
  <si>
    <t>1999 (3)</t>
  </si>
  <si>
    <t>2000 (3)</t>
  </si>
  <si>
    <t>2001 (4)</t>
  </si>
  <si>
    <t>Desestacio-</t>
  </si>
  <si>
    <t>nalizado (1)</t>
  </si>
  <si>
    <t>anterior (2)</t>
  </si>
  <si>
    <t>(3) Cifras provisionales.</t>
  </si>
  <si>
    <t xml:space="preserve">(4) Cifras preliminares </t>
  </si>
  <si>
    <t xml:space="preserve"> (1) Cifras provisionales</t>
  </si>
  <si>
    <t xml:space="preserve"> (2) Cifras preliminares</t>
  </si>
  <si>
    <t>1999 (1)</t>
  </si>
  <si>
    <t>2000 (1)</t>
  </si>
  <si>
    <t>2001 (2)</t>
  </si>
  <si>
    <t>(1) Cifras provisionales</t>
  </si>
  <si>
    <t>(2) Cifras preliminares</t>
  </si>
  <si>
    <t>Serie Desestacionalizada (3)</t>
  </si>
  <si>
    <t>PRODUCTO   INTERNO   BRUTO  TRIMESTRAL  NOMINAL</t>
  </si>
  <si>
    <t>(Base 1996 = 100)</t>
  </si>
  <si>
    <t>PRODUCTO-INGRESO TRIMESTRAL NOMINAL</t>
  </si>
  <si>
    <t>Bruto (1)</t>
  </si>
  <si>
    <t>1999 (2)</t>
  </si>
  <si>
    <t>2000 (2)</t>
  </si>
  <si>
    <t>2001 (3)</t>
  </si>
  <si>
    <t>(1) Excluye variación de inventarios</t>
  </si>
  <si>
    <t>(2) Cifras  provisionales.</t>
  </si>
  <si>
    <t>(3) Cifras  preliminares</t>
  </si>
  <si>
    <t>Servicios Financieros y Empresariales (1)</t>
  </si>
  <si>
    <t xml:space="preserve"> </t>
  </si>
  <si>
    <t>(3) Cálculo realizado a base del modelo  X - 12 - ARIMA disponible en www.census.gov. La serie desestacionalizada excluye los efectos estacionales, de semana santa, años bisiestos y días de la semana considerando feriados. La serie de tendencia cíclica corresponde a la serie desestacionalizada sin el componente irregular.  El modelo Arima seleccionado es (2,1,2) (0,1,1).</t>
  </si>
  <si>
    <t>(1) Cálculo realizado a base del modelo  X - 12 - ARIMA disponible en www.census.gov. En la serie desestacionalizada, se excluyen los efectos estacionales, de semana santa, años bisiestos y días de la semana considerando feriados. El promedio móvil estacional utilizado es de 3x9 y el modelo ARIMA es (0,1,2) (0,1,1). La serie original que fue desestacionalizada consideró el período 1986-2001. El empalme con la base 1986 para el período 1986-1995, se efectuó preservando la tasa trimestral interanual de dicha base.</t>
  </si>
  <si>
    <t>(2) La tasa de crecimiento de la serie desestacionalizada del PIB trimestral no es estrictamente comparable con la tasa de crecimiento del Imacec desestacionalizado. Esto se debe a que la desestacionalización es un procedimiento estadístico que, al aplicarse a dos series de frecuencia distinta (en este caso PIB e Imacec), Arroja resultados que no tienen equivalencia contable.</t>
  </si>
  <si>
    <t>(3)  Cifras provisionales</t>
  </si>
  <si>
    <t>(3)  Cifras preliminares</t>
  </si>
</sst>
</file>

<file path=xl/styles.xml><?xml version="1.0" encoding="utf-8"?>
<styleSheet xmlns="http://schemas.openxmlformats.org/spreadsheetml/2006/main">
  <numFmts count="35">
    <numFmt numFmtId="5" formatCode="&quot;Ch$&quot;#,##0_);\(&quot;Ch$&quot;#,##0\)"/>
    <numFmt numFmtId="6" formatCode="&quot;Ch$&quot;#,##0_);[Red]\(&quot;Ch$&quot;#,##0\)"/>
    <numFmt numFmtId="7" formatCode="&quot;Ch$&quot;#,##0.00_);\(&quot;Ch$&quot;#,##0.00\)"/>
    <numFmt numFmtId="8" formatCode="&quot;Ch$&quot;#,##0.00_);[Red]\(&quot;Ch$&quot;#,##0.00\)"/>
    <numFmt numFmtId="42" formatCode="_(&quot;Ch$&quot;* #,##0_);_(&quot;Ch$&quot;* \(#,##0\);_(&quot;Ch$&quot;* &quot;-&quot;_);_(@_)"/>
    <numFmt numFmtId="41" formatCode="_(* #,##0_);_(* \(#,##0\);_(* &quot;-&quot;_);_(@_)"/>
    <numFmt numFmtId="44" formatCode="_(&quot;Ch$&quot;* #,##0.00_);_(&quot;Ch$&quot;* \(#,##0.00\);_(&quot;Ch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\-m\-yy"/>
    <numFmt numFmtId="171" formatCode="0.0"/>
    <numFmt numFmtId="172" formatCode="#,##0.000000"/>
    <numFmt numFmtId="173" formatCode="#,##0.0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;[Red]\-#,##0.0"/>
    <numFmt numFmtId="183" formatCode="#,##0.000"/>
    <numFmt numFmtId="184" formatCode="#,##0.0000"/>
    <numFmt numFmtId="185" formatCode="0.000"/>
    <numFmt numFmtId="186" formatCode="0.00000"/>
    <numFmt numFmtId="187" formatCode="0.0000"/>
    <numFmt numFmtId="188" formatCode="0.00000000"/>
    <numFmt numFmtId="189" formatCode="0.0000000"/>
    <numFmt numFmtId="190" formatCode="0.000000"/>
  </numFmts>
  <fonts count="16">
    <font>
      <sz val="10"/>
      <name val="Times New Roman"/>
      <family val="0"/>
    </font>
    <font>
      <sz val="10"/>
      <name val="Arial"/>
      <family val="0"/>
    </font>
    <font>
      <sz val="10"/>
      <name val="Tms Rmn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47" applyFont="1">
      <alignment/>
      <protection/>
    </xf>
    <xf numFmtId="0" fontId="3" fillId="0" borderId="0" xfId="40" applyFont="1">
      <alignment/>
      <protection/>
    </xf>
    <xf numFmtId="0" fontId="5" fillId="0" borderId="0" xfId="47" applyFont="1">
      <alignment/>
      <protection/>
    </xf>
    <xf numFmtId="0" fontId="3" fillId="0" borderId="0" xfId="40" applyFont="1" applyAlignment="1">
      <alignment horizontal="centerContinuous"/>
      <protection/>
    </xf>
    <xf numFmtId="0" fontId="6" fillId="0" borderId="0" xfId="40" applyFont="1">
      <alignment/>
      <protection/>
    </xf>
    <xf numFmtId="0" fontId="5" fillId="0" borderId="0" xfId="47" applyFont="1" applyAlignment="1">
      <alignment horizontal="centerContinuous"/>
      <protection/>
    </xf>
    <xf numFmtId="0" fontId="0" fillId="0" borderId="0" xfId="47" applyFont="1" applyAlignment="1">
      <alignment horizontal="centerContinuous"/>
      <protection/>
    </xf>
    <xf numFmtId="0" fontId="4" fillId="0" borderId="0" xfId="47" applyFont="1" applyAlignment="1">
      <alignment horizontal="centerContinuous"/>
      <protection/>
    </xf>
    <xf numFmtId="0" fontId="5" fillId="0" borderId="0" xfId="40" applyFont="1" applyAlignment="1">
      <alignment horizontal="centerContinuous"/>
      <protection/>
    </xf>
    <xf numFmtId="14" fontId="5" fillId="0" borderId="0" xfId="40" applyNumberFormat="1" applyFont="1" applyAlignment="1">
      <alignment horizontal="centerContinuous"/>
      <protection/>
    </xf>
    <xf numFmtId="14" fontId="4" fillId="0" borderId="0" xfId="47" applyNumberFormat="1" applyFont="1">
      <alignment/>
      <protection/>
    </xf>
    <xf numFmtId="14" fontId="5" fillId="0" borderId="0" xfId="40" applyNumberFormat="1" applyFont="1">
      <alignment/>
      <protection/>
    </xf>
    <xf numFmtId="14" fontId="4" fillId="0" borderId="1" xfId="47" applyNumberFormat="1" applyFont="1" applyBorder="1">
      <alignment/>
      <protection/>
    </xf>
    <xf numFmtId="0" fontId="3" fillId="0" borderId="1" xfId="40" applyFont="1" applyBorder="1">
      <alignment/>
      <protection/>
    </xf>
    <xf numFmtId="14" fontId="4" fillId="0" borderId="0" xfId="47" applyNumberFormat="1" applyFont="1" applyBorder="1">
      <alignment/>
      <protection/>
    </xf>
    <xf numFmtId="0" fontId="1" fillId="0" borderId="0" xfId="47" applyFont="1" applyAlignment="1">
      <alignment horizontal="center"/>
      <protection/>
    </xf>
    <xf numFmtId="0" fontId="3" fillId="0" borderId="0" xfId="40" applyFont="1" applyBorder="1" applyAlignment="1">
      <alignment horizontal="centerContinuous"/>
      <protection/>
    </xf>
    <xf numFmtId="14" fontId="0" fillId="0" borderId="0" xfId="47" applyNumberFormat="1" applyFont="1" applyBorder="1">
      <alignment/>
      <protection/>
    </xf>
    <xf numFmtId="0" fontId="5" fillId="0" borderId="0" xfId="40" applyFont="1" applyBorder="1" applyAlignment="1">
      <alignment horizontal="center"/>
      <protection/>
    </xf>
    <xf numFmtId="14" fontId="4" fillId="0" borderId="2" xfId="47" applyNumberFormat="1" applyFont="1" applyBorder="1">
      <alignment/>
      <protection/>
    </xf>
    <xf numFmtId="0" fontId="3" fillId="0" borderId="2" xfId="40" applyFont="1" applyBorder="1">
      <alignment/>
      <protection/>
    </xf>
    <xf numFmtId="0" fontId="0" fillId="0" borderId="0" xfId="47" applyFont="1" applyBorder="1">
      <alignment/>
      <protection/>
    </xf>
    <xf numFmtId="0" fontId="3" fillId="0" borderId="0" xfId="40" applyFont="1" applyBorder="1">
      <alignment/>
      <protection/>
    </xf>
    <xf numFmtId="3" fontId="3" fillId="0" borderId="0" xfId="47" applyNumberFormat="1" applyFont="1" applyBorder="1" applyAlignment="1">
      <alignment/>
      <protection/>
    </xf>
    <xf numFmtId="3" fontId="3" fillId="0" borderId="0" xfId="40" applyNumberFormat="1" applyFont="1" applyBorder="1" applyAlignment="1">
      <alignment/>
      <protection/>
    </xf>
    <xf numFmtId="0" fontId="6" fillId="0" borderId="0" xfId="40" applyFont="1" applyAlignment="1">
      <alignment/>
      <protection/>
    </xf>
    <xf numFmtId="0" fontId="4" fillId="0" borderId="0" xfId="47" applyFont="1" applyBorder="1">
      <alignment/>
      <protection/>
    </xf>
    <xf numFmtId="3" fontId="5" fillId="0" borderId="0" xfId="47" applyNumberFormat="1" applyFont="1" applyBorder="1" applyAlignment="1">
      <alignment/>
      <protection/>
    </xf>
    <xf numFmtId="3" fontId="5" fillId="0" borderId="0" xfId="40" applyNumberFormat="1" applyFont="1" applyBorder="1" applyAlignment="1">
      <alignment/>
      <protection/>
    </xf>
    <xf numFmtId="0" fontId="3" fillId="0" borderId="0" xfId="47" applyFont="1" applyAlignment="1">
      <alignment/>
      <protection/>
    </xf>
    <xf numFmtId="0" fontId="3" fillId="0" borderId="0" xfId="40" applyFont="1" applyAlignment="1">
      <alignment/>
      <protection/>
    </xf>
    <xf numFmtId="0" fontId="7" fillId="0" borderId="2" xfId="47" applyFont="1" applyBorder="1">
      <alignment/>
      <protection/>
    </xf>
    <xf numFmtId="3" fontId="8" fillId="0" borderId="2" xfId="47" applyNumberFormat="1" applyFont="1" applyBorder="1">
      <alignment/>
      <protection/>
    </xf>
    <xf numFmtId="3" fontId="8" fillId="0" borderId="2" xfId="40" applyNumberFormat="1" applyFont="1" applyBorder="1">
      <alignment/>
      <protection/>
    </xf>
    <xf numFmtId="3" fontId="5" fillId="0" borderId="2" xfId="40" applyNumberFormat="1" applyFont="1" applyBorder="1">
      <alignment/>
      <protection/>
    </xf>
    <xf numFmtId="0" fontId="1" fillId="0" borderId="0" xfId="47">
      <alignment/>
      <protection/>
    </xf>
    <xf numFmtId="0" fontId="0" fillId="0" borderId="0" xfId="45" applyFont="1" applyBorder="1">
      <alignment/>
      <protection/>
    </xf>
    <xf numFmtId="0" fontId="4" fillId="0" borderId="0" xfId="45" applyFont="1" applyBorder="1">
      <alignment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0" fontId="9" fillId="0" borderId="1" xfId="45" applyFont="1" applyBorder="1" applyAlignment="1">
      <alignment horizontal="center"/>
      <protection/>
    </xf>
    <xf numFmtId="0" fontId="7" fillId="0" borderId="0" xfId="45" applyFont="1" applyBorder="1">
      <alignment/>
      <protection/>
    </xf>
    <xf numFmtId="0" fontId="9" fillId="0" borderId="0" xfId="45" applyFont="1" applyBorder="1" applyAlignment="1">
      <alignment horizontal="center"/>
      <protection/>
    </xf>
    <xf numFmtId="0" fontId="7" fillId="0" borderId="0" xfId="45" applyFont="1" applyBorder="1" applyAlignment="1">
      <alignment horizontal="center"/>
      <protection/>
    </xf>
    <xf numFmtId="0" fontId="0" fillId="0" borderId="3" xfId="45" applyFont="1" applyBorder="1">
      <alignment/>
      <protection/>
    </xf>
    <xf numFmtId="0" fontId="7" fillId="0" borderId="3" xfId="45" applyFont="1" applyBorder="1">
      <alignment/>
      <protection/>
    </xf>
    <xf numFmtId="0" fontId="7" fillId="0" borderId="3" xfId="45" applyFont="1" applyBorder="1" applyAlignment="1">
      <alignment horizontal="center"/>
      <protection/>
    </xf>
    <xf numFmtId="0" fontId="9" fillId="0" borderId="3" xfId="45" applyFont="1" applyBorder="1" applyAlignment="1">
      <alignment horizontal="center"/>
      <protection/>
    </xf>
    <xf numFmtId="0" fontId="10" fillId="0" borderId="0" xfId="45" applyFont="1" applyBorder="1" applyAlignment="1">
      <alignment horizontal="left"/>
      <protection/>
    </xf>
    <xf numFmtId="3" fontId="7" fillId="0" borderId="0" xfId="45" applyNumberFormat="1" applyFont="1" applyBorder="1">
      <alignment/>
      <protection/>
    </xf>
    <xf numFmtId="171" fontId="7" fillId="0" borderId="0" xfId="45" applyNumberFormat="1" applyFont="1" applyBorder="1">
      <alignment/>
      <protection/>
    </xf>
    <xf numFmtId="0" fontId="11" fillId="0" borderId="0" xfId="45" applyFont="1" applyBorder="1">
      <alignment/>
      <protection/>
    </xf>
    <xf numFmtId="3" fontId="9" fillId="0" borderId="0" xfId="45" applyNumberFormat="1" applyFont="1" applyBorder="1">
      <alignment/>
      <protection/>
    </xf>
    <xf numFmtId="171" fontId="9" fillId="0" borderId="0" xfId="45" applyNumberFormat="1" applyFont="1" applyBorder="1">
      <alignment/>
      <protection/>
    </xf>
    <xf numFmtId="0" fontId="9" fillId="0" borderId="0" xfId="45" applyFont="1" applyBorder="1">
      <alignment/>
      <protection/>
    </xf>
    <xf numFmtId="0" fontId="10" fillId="0" borderId="0" xfId="45" applyFont="1" applyBorder="1" applyAlignment="1" quotePrefix="1">
      <alignment horizontal="left"/>
      <protection/>
    </xf>
    <xf numFmtId="0" fontId="0" fillId="0" borderId="0" xfId="41" applyFont="1">
      <alignment/>
      <protection/>
    </xf>
    <xf numFmtId="0" fontId="3" fillId="0" borderId="0" xfId="41" applyFont="1">
      <alignment/>
      <protection/>
    </xf>
    <xf numFmtId="0" fontId="0" fillId="0" borderId="0" xfId="41" applyFont="1" applyAlignment="1">
      <alignment horizontal="centerContinuous"/>
      <protection/>
    </xf>
    <xf numFmtId="0" fontId="3" fillId="0" borderId="0" xfId="41" applyFont="1" applyAlignment="1">
      <alignment horizontal="centerContinuous"/>
      <protection/>
    </xf>
    <xf numFmtId="14" fontId="4" fillId="0" borderId="0" xfId="41" applyNumberFormat="1" applyFont="1" applyAlignment="1">
      <alignment horizontal="centerContinuous"/>
      <protection/>
    </xf>
    <xf numFmtId="0" fontId="5" fillId="0" borderId="0" xfId="41" applyFont="1" applyAlignment="1">
      <alignment horizontal="centerContinuous"/>
      <protection/>
    </xf>
    <xf numFmtId="14" fontId="5" fillId="0" borderId="0" xfId="41" applyNumberFormat="1" applyFont="1" applyAlignment="1">
      <alignment horizontal="centerContinuous"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>
      <alignment/>
      <protection/>
    </xf>
    <xf numFmtId="14" fontId="0" fillId="0" borderId="0" xfId="41" applyNumberFormat="1" applyFont="1" applyAlignment="1">
      <alignment horizontal="centerContinuous"/>
      <protection/>
    </xf>
    <xf numFmtId="14" fontId="5" fillId="0" borderId="0" xfId="41" applyNumberFormat="1" applyFont="1" applyAlignment="1">
      <alignment horizontal="center"/>
      <protection/>
    </xf>
    <xf numFmtId="14" fontId="5" fillId="0" borderId="0" xfId="41" applyNumberFormat="1" applyFont="1" applyAlignment="1">
      <alignment/>
      <protection/>
    </xf>
    <xf numFmtId="14" fontId="5" fillId="0" borderId="0" xfId="41" applyNumberFormat="1" applyFont="1">
      <alignment/>
      <protection/>
    </xf>
    <xf numFmtId="14" fontId="4" fillId="0" borderId="0" xfId="41" applyNumberFormat="1" applyFont="1">
      <alignment/>
      <protection/>
    </xf>
    <xf numFmtId="14" fontId="3" fillId="0" borderId="0" xfId="41" applyNumberFormat="1" applyFont="1">
      <alignment/>
      <protection/>
    </xf>
    <xf numFmtId="14" fontId="4" fillId="0" borderId="1" xfId="41" applyNumberFormat="1" applyFont="1" applyBorder="1">
      <alignment/>
      <protection/>
    </xf>
    <xf numFmtId="14" fontId="5" fillId="0" borderId="1" xfId="41" applyNumberFormat="1" applyFont="1" applyBorder="1">
      <alignment/>
      <protection/>
    </xf>
    <xf numFmtId="14" fontId="4" fillId="0" borderId="0" xfId="41" applyNumberFormat="1" applyFont="1" applyBorder="1">
      <alignment/>
      <protection/>
    </xf>
    <xf numFmtId="14" fontId="5" fillId="0" borderId="0" xfId="41" applyNumberFormat="1" applyFont="1" applyBorder="1">
      <alignment/>
      <protection/>
    </xf>
    <xf numFmtId="14" fontId="0" fillId="0" borderId="0" xfId="41" applyNumberFormat="1" applyFont="1" applyBorder="1">
      <alignment/>
      <protection/>
    </xf>
    <xf numFmtId="0" fontId="0" fillId="0" borderId="0" xfId="48" applyFont="1">
      <alignment/>
      <protection/>
    </xf>
    <xf numFmtId="0" fontId="3" fillId="0" borderId="0" xfId="40" applyFont="1" applyBorder="1" applyAlignment="1">
      <alignment horizontal="center"/>
      <protection/>
    </xf>
    <xf numFmtId="14" fontId="4" fillId="0" borderId="2" xfId="41" applyNumberFormat="1" applyFont="1" applyBorder="1">
      <alignment/>
      <protection/>
    </xf>
    <xf numFmtId="14" fontId="5" fillId="0" borderId="2" xfId="41" applyNumberFormat="1" applyFont="1" applyBorder="1">
      <alignment/>
      <protection/>
    </xf>
    <xf numFmtId="3" fontId="3" fillId="0" borderId="2" xfId="40" applyNumberFormat="1" applyFont="1" applyBorder="1" applyAlignment="1">
      <alignment horizontal="right"/>
      <protection/>
    </xf>
    <xf numFmtId="3" fontId="3" fillId="0" borderId="0" xfId="40" applyNumberFormat="1" applyFont="1" applyBorder="1" applyAlignment="1">
      <alignment horizontal="right"/>
      <protection/>
    </xf>
    <xf numFmtId="0" fontId="0" fillId="0" borderId="0" xfId="41" applyFont="1" applyBorder="1">
      <alignment/>
      <protection/>
    </xf>
    <xf numFmtId="0" fontId="3" fillId="0" borderId="0" xfId="41" applyFont="1" applyBorder="1">
      <alignment/>
      <protection/>
    </xf>
    <xf numFmtId="3" fontId="3" fillId="0" borderId="0" xfId="41" applyNumberFormat="1" applyFont="1" applyBorder="1">
      <alignment/>
      <protection/>
    </xf>
    <xf numFmtId="0" fontId="4" fillId="0" borderId="0" xfId="41" applyFont="1" applyBorder="1">
      <alignment/>
      <protection/>
    </xf>
    <xf numFmtId="0" fontId="5" fillId="0" borderId="0" xfId="41" applyFont="1" applyBorder="1">
      <alignment/>
      <protection/>
    </xf>
    <xf numFmtId="3" fontId="5" fillId="0" borderId="0" xfId="41" applyNumberFormat="1" applyFont="1" applyBorder="1">
      <alignment/>
      <protection/>
    </xf>
    <xf numFmtId="0" fontId="4" fillId="0" borderId="2" xfId="41" applyFont="1" applyBorder="1">
      <alignment/>
      <protection/>
    </xf>
    <xf numFmtId="0" fontId="5" fillId="0" borderId="2" xfId="41" applyFont="1" applyBorder="1">
      <alignment/>
      <protection/>
    </xf>
    <xf numFmtId="0" fontId="3" fillId="0" borderId="2" xfId="41" applyFont="1" applyBorder="1">
      <alignment/>
      <protection/>
    </xf>
    <xf numFmtId="3" fontId="3" fillId="0" borderId="2" xfId="41" applyNumberFormat="1" applyFont="1" applyBorder="1">
      <alignment/>
      <protection/>
    </xf>
    <xf numFmtId="3" fontId="3" fillId="0" borderId="2" xfId="41" applyNumberFormat="1" applyFont="1" applyBorder="1" applyAlignment="1">
      <alignment horizontal="right"/>
      <protection/>
    </xf>
    <xf numFmtId="0" fontId="1" fillId="0" borderId="0" xfId="48" applyFont="1">
      <alignment/>
      <protection/>
    </xf>
    <xf numFmtId="0" fontId="9" fillId="0" borderId="0" xfId="43" applyFont="1" applyFill="1">
      <alignment/>
      <protection/>
    </xf>
    <xf numFmtId="0" fontId="0" fillId="0" borderId="0" xfId="43" applyFont="1" applyFill="1">
      <alignment/>
      <protection/>
    </xf>
    <xf numFmtId="0" fontId="12" fillId="0" borderId="0" xfId="43" applyFont="1" applyFill="1">
      <alignment/>
      <protection/>
    </xf>
    <xf numFmtId="0" fontId="13" fillId="0" borderId="0" xfId="43" applyFont="1" applyFill="1">
      <alignment/>
      <protection/>
    </xf>
    <xf numFmtId="0" fontId="7" fillId="0" borderId="0" xfId="43" applyFont="1" applyFill="1">
      <alignment/>
      <protection/>
    </xf>
    <xf numFmtId="0" fontId="7" fillId="0" borderId="0" xfId="43" applyFont="1" applyFill="1" applyBorder="1">
      <alignment/>
      <protection/>
    </xf>
    <xf numFmtId="0" fontId="9" fillId="0" borderId="0" xfId="43" applyFont="1" applyFill="1" applyBorder="1">
      <alignment/>
      <protection/>
    </xf>
    <xf numFmtId="0" fontId="6" fillId="0" borderId="0" xfId="40" applyFont="1" applyAlignment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4" fillId="0" borderId="0" xfId="45" applyFont="1" applyBorder="1" applyAlignment="1">
      <alignment horizontal="centerContinuous"/>
      <protection/>
    </xf>
    <xf numFmtId="0" fontId="0" fillId="0" borderId="0" xfId="45" applyFont="1" applyBorder="1" applyAlignment="1">
      <alignment horizontal="centerContinuous"/>
      <protection/>
    </xf>
    <xf numFmtId="0" fontId="11" fillId="0" borderId="3" xfId="45" applyFont="1" applyBorder="1">
      <alignment/>
      <protection/>
    </xf>
    <xf numFmtId="3" fontId="9" fillId="0" borderId="3" xfId="45" applyNumberFormat="1" applyFont="1" applyBorder="1">
      <alignment/>
      <protection/>
    </xf>
    <xf numFmtId="171" fontId="9" fillId="0" borderId="3" xfId="45" applyNumberFormat="1" applyFont="1" applyBorder="1">
      <alignment/>
      <protection/>
    </xf>
    <xf numFmtId="0" fontId="9" fillId="0" borderId="3" xfId="45" applyFont="1" applyBorder="1">
      <alignment/>
      <protection/>
    </xf>
    <xf numFmtId="0" fontId="11" fillId="0" borderId="0" xfId="42" applyFont="1">
      <alignment/>
      <protection/>
    </xf>
    <xf numFmtId="0" fontId="11" fillId="0" borderId="0" xfId="42" applyFont="1" applyBorder="1">
      <alignment/>
      <protection/>
    </xf>
    <xf numFmtId="0" fontId="10" fillId="0" borderId="0" xfId="42" applyFont="1" applyBorder="1">
      <alignment/>
      <protection/>
    </xf>
    <xf numFmtId="0" fontId="10" fillId="0" borderId="2" xfId="42" applyFont="1" applyBorder="1">
      <alignment/>
      <protection/>
    </xf>
    <xf numFmtId="0" fontId="11" fillId="0" borderId="2" xfId="42" applyFont="1" applyBorder="1">
      <alignment/>
      <protection/>
    </xf>
    <xf numFmtId="3" fontId="10" fillId="0" borderId="0" xfId="42" applyNumberFormat="1" applyFont="1" applyBorder="1">
      <alignment/>
      <protection/>
    </xf>
    <xf numFmtId="1" fontId="10" fillId="0" borderId="0" xfId="42" applyNumberFormat="1" applyFont="1" applyBorder="1" applyAlignment="1">
      <alignment horizontal="right"/>
      <protection/>
    </xf>
    <xf numFmtId="3" fontId="10" fillId="0" borderId="3" xfId="42" applyNumberFormat="1" applyFont="1" applyBorder="1">
      <alignment/>
      <protection/>
    </xf>
    <xf numFmtId="1" fontId="10" fillId="0" borderId="3" xfId="42" applyNumberFormat="1" applyFont="1" applyBorder="1" applyAlignment="1">
      <alignment horizontal="right"/>
      <protection/>
    </xf>
    <xf numFmtId="173" fontId="11" fillId="0" borderId="0" xfId="42" applyNumberFormat="1" applyFont="1" applyBorder="1">
      <alignment/>
      <protection/>
    </xf>
    <xf numFmtId="0" fontId="11" fillId="0" borderId="3" xfId="42" applyFont="1" applyBorder="1">
      <alignment/>
      <protection/>
    </xf>
    <xf numFmtId="171" fontId="11" fillId="0" borderId="0" xfId="42" applyNumberFormat="1" applyFont="1" applyBorder="1">
      <alignment/>
      <protection/>
    </xf>
    <xf numFmtId="0" fontId="10" fillId="0" borderId="3" xfId="42" applyFont="1" applyBorder="1">
      <alignment/>
      <protection/>
    </xf>
    <xf numFmtId="0" fontId="11" fillId="0" borderId="0" xfId="42" applyFont="1" applyAlignment="1" quotePrefix="1">
      <alignment horizontal="left"/>
      <protection/>
    </xf>
    <xf numFmtId="3" fontId="11" fillId="0" borderId="0" xfId="42" applyNumberFormat="1" applyFont="1" applyBorder="1">
      <alignment/>
      <protection/>
    </xf>
    <xf numFmtId="173" fontId="10" fillId="0" borderId="0" xfId="42" applyNumberFormat="1" applyFont="1" applyBorder="1">
      <alignment/>
      <protection/>
    </xf>
    <xf numFmtId="0" fontId="10" fillId="0" borderId="0" xfId="42" applyFont="1" applyBorder="1" applyAlignment="1">
      <alignment horizontal="centerContinuous"/>
      <protection/>
    </xf>
    <xf numFmtId="0" fontId="11" fillId="0" borderId="0" xfId="42" applyFont="1" applyAlignment="1">
      <alignment horizontal="centerContinuous"/>
      <protection/>
    </xf>
    <xf numFmtId="0" fontId="11" fillId="0" borderId="0" xfId="42" applyFont="1" applyBorder="1" applyAlignment="1">
      <alignment horizontal="centerContinuous"/>
      <protection/>
    </xf>
    <xf numFmtId="0" fontId="11" fillId="0" borderId="0" xfId="43" applyFont="1" applyFill="1">
      <alignment/>
      <protection/>
    </xf>
    <xf numFmtId="0" fontId="11" fillId="0" borderId="0" xfId="43" applyFont="1" applyFill="1" applyBorder="1">
      <alignment/>
      <protection/>
    </xf>
    <xf numFmtId="0" fontId="10" fillId="0" borderId="0" xfId="43" applyFont="1" applyFill="1" applyBorder="1" applyAlignment="1">
      <alignment horizontal="center"/>
      <protection/>
    </xf>
    <xf numFmtId="0" fontId="10" fillId="0" borderId="0" xfId="43" applyFont="1" applyFill="1">
      <alignment/>
      <protection/>
    </xf>
    <xf numFmtId="0" fontId="14" fillId="0" borderId="0" xfId="43" applyFont="1" applyFill="1" applyBorder="1" applyAlignment="1">
      <alignment horizontal="center"/>
      <protection/>
    </xf>
    <xf numFmtId="0" fontId="10" fillId="0" borderId="0" xfId="43" applyFont="1" applyFill="1" applyBorder="1">
      <alignment/>
      <protection/>
    </xf>
    <xf numFmtId="2" fontId="11" fillId="0" borderId="0" xfId="43" applyNumberFormat="1" applyFont="1" applyFill="1">
      <alignment/>
      <protection/>
    </xf>
    <xf numFmtId="1" fontId="11" fillId="0" borderId="0" xfId="43" applyNumberFormat="1" applyFont="1" applyFill="1">
      <alignment/>
      <protection/>
    </xf>
    <xf numFmtId="1" fontId="11" fillId="0" borderId="0" xfId="43" applyNumberFormat="1" applyFont="1" applyFill="1" applyBorder="1">
      <alignment/>
      <protection/>
    </xf>
    <xf numFmtId="3" fontId="11" fillId="0" borderId="0" xfId="43" applyNumberFormat="1" applyFont="1" applyFill="1">
      <alignment/>
      <protection/>
    </xf>
    <xf numFmtId="3" fontId="11" fillId="0" borderId="0" xfId="43" applyNumberFormat="1" applyFont="1">
      <alignment/>
      <protection/>
    </xf>
    <xf numFmtId="0" fontId="11" fillId="0" borderId="0" xfId="43" applyFont="1" applyFill="1" applyAlignment="1">
      <alignment horizontal="centerContinuous"/>
      <protection/>
    </xf>
    <xf numFmtId="0" fontId="10" fillId="0" borderId="0" xfId="43" applyFont="1" applyFill="1" applyBorder="1" applyAlignment="1">
      <alignment horizontal="centerContinuous"/>
      <protection/>
    </xf>
    <xf numFmtId="0" fontId="11" fillId="0" borderId="0" xfId="43" applyFont="1" applyFill="1" applyBorder="1" applyAlignment="1">
      <alignment horizontal="centerContinuous"/>
      <protection/>
    </xf>
    <xf numFmtId="0" fontId="9" fillId="0" borderId="2" xfId="43" applyFont="1" applyFill="1" applyBorder="1">
      <alignment/>
      <protection/>
    </xf>
    <xf numFmtId="3" fontId="11" fillId="0" borderId="2" xfId="43" applyNumberFormat="1" applyFont="1" applyFill="1" applyBorder="1">
      <alignment/>
      <protection/>
    </xf>
    <xf numFmtId="0" fontId="11" fillId="0" borderId="2" xfId="43" applyFont="1" applyFill="1" applyBorder="1">
      <alignment/>
      <protection/>
    </xf>
    <xf numFmtId="0" fontId="11" fillId="0" borderId="3" xfId="43" applyFont="1" applyFill="1" applyBorder="1">
      <alignment/>
      <protection/>
    </xf>
    <xf numFmtId="0" fontId="14" fillId="0" borderId="3" xfId="43" applyFont="1" applyFill="1" applyBorder="1" applyAlignment="1">
      <alignment horizontal="center"/>
      <protection/>
    </xf>
    <xf numFmtId="0" fontId="11" fillId="0" borderId="0" xfId="44" applyFont="1" applyFill="1">
      <alignment/>
      <protection/>
    </xf>
    <xf numFmtId="0" fontId="10" fillId="0" borderId="0" xfId="44" applyFont="1" applyFill="1" applyBorder="1" applyAlignment="1">
      <alignment horizontal="right"/>
      <protection/>
    </xf>
    <xf numFmtId="0" fontId="10" fillId="0" borderId="0" xfId="44" applyFont="1" applyFill="1" applyBorder="1">
      <alignment/>
      <protection/>
    </xf>
    <xf numFmtId="3" fontId="10" fillId="0" borderId="0" xfId="44" applyNumberFormat="1" applyFont="1" applyFill="1" applyBorder="1">
      <alignment/>
      <protection/>
    </xf>
    <xf numFmtId="3" fontId="11" fillId="0" borderId="0" xfId="44" applyNumberFormat="1" applyFont="1" applyFill="1">
      <alignment/>
      <protection/>
    </xf>
    <xf numFmtId="0" fontId="11" fillId="0" borderId="0" xfId="44" applyFont="1" applyFill="1" applyBorder="1">
      <alignment/>
      <protection/>
    </xf>
    <xf numFmtId="3" fontId="11" fillId="0" borderId="0" xfId="44" applyNumberFormat="1" applyFont="1" applyFill="1" applyBorder="1">
      <alignment/>
      <protection/>
    </xf>
    <xf numFmtId="3" fontId="11" fillId="0" borderId="0" xfId="44" applyNumberFormat="1" applyFont="1">
      <alignment/>
      <protection/>
    </xf>
    <xf numFmtId="0" fontId="11" fillId="0" borderId="0" xfId="44" applyFont="1" applyFill="1" applyAlignment="1">
      <alignment horizontal="centerContinuous"/>
      <protection/>
    </xf>
    <xf numFmtId="0" fontId="10" fillId="0" borderId="0" xfId="44" applyFont="1" applyFill="1" applyAlignment="1">
      <alignment horizontal="centerContinuous"/>
      <protection/>
    </xf>
    <xf numFmtId="0" fontId="11" fillId="0" borderId="0" xfId="44" applyFont="1" applyBorder="1">
      <alignment/>
      <protection/>
    </xf>
    <xf numFmtId="3" fontId="11" fillId="0" borderId="0" xfId="44" applyNumberFormat="1" applyFont="1" applyBorder="1">
      <alignment/>
      <protection/>
    </xf>
    <xf numFmtId="0" fontId="10" fillId="0" borderId="0" xfId="44" applyFont="1" applyFill="1" applyBorder="1" applyAlignment="1">
      <alignment/>
      <protection/>
    </xf>
    <xf numFmtId="0" fontId="10" fillId="0" borderId="0" xfId="44" applyFont="1" applyFill="1" applyBorder="1" applyAlignment="1">
      <alignment horizontal="center"/>
      <protection/>
    </xf>
    <xf numFmtId="0" fontId="11" fillId="0" borderId="2" xfId="44" applyFont="1" applyFill="1" applyBorder="1">
      <alignment/>
      <protection/>
    </xf>
    <xf numFmtId="0" fontId="15" fillId="0" borderId="2" xfId="44" applyFont="1" applyFill="1" applyBorder="1">
      <alignment/>
      <protection/>
    </xf>
    <xf numFmtId="0" fontId="10" fillId="0" borderId="3" xfId="44" applyFont="1" applyFill="1" applyBorder="1" applyAlignment="1">
      <alignment horizontal="right"/>
      <protection/>
    </xf>
    <xf numFmtId="0" fontId="10" fillId="0" borderId="3" xfId="44" applyFont="1" applyFill="1" applyBorder="1">
      <alignment/>
      <protection/>
    </xf>
    <xf numFmtId="3" fontId="10" fillId="0" borderId="3" xfId="44" applyNumberFormat="1" applyFont="1" applyFill="1" applyBorder="1">
      <alignment/>
      <protection/>
    </xf>
    <xf numFmtId="0" fontId="7" fillId="0" borderId="0" xfId="47" applyFont="1" applyBorder="1">
      <alignment/>
      <protection/>
    </xf>
    <xf numFmtId="3" fontId="8" fillId="0" borderId="0" xfId="47" applyNumberFormat="1" applyFont="1" applyBorder="1">
      <alignment/>
      <protection/>
    </xf>
    <xf numFmtId="3" fontId="8" fillId="0" borderId="0" xfId="40" applyNumberFormat="1" applyFont="1" applyBorder="1">
      <alignment/>
      <protection/>
    </xf>
    <xf numFmtId="3" fontId="5" fillId="0" borderId="0" xfId="40" applyNumberFormat="1" applyFont="1" applyBorder="1">
      <alignment/>
      <protection/>
    </xf>
    <xf numFmtId="0" fontId="11" fillId="0" borderId="0" xfId="47" applyFont="1">
      <alignment/>
      <protection/>
    </xf>
    <xf numFmtId="0" fontId="11" fillId="0" borderId="0" xfId="47" applyFont="1" applyBorder="1">
      <alignment/>
      <protection/>
    </xf>
    <xf numFmtId="17" fontId="9" fillId="0" borderId="0" xfId="0" applyNumberFormat="1" applyFont="1" applyBorder="1" applyAlignment="1">
      <alignment/>
    </xf>
    <xf numFmtId="0" fontId="9" fillId="0" borderId="0" xfId="45" applyFont="1">
      <alignment/>
      <protection/>
    </xf>
    <xf numFmtId="0" fontId="9" fillId="0" borderId="0" xfId="42" applyFont="1" applyBorder="1">
      <alignment/>
      <protection/>
    </xf>
    <xf numFmtId="0" fontId="9" fillId="0" borderId="0" xfId="42" applyFont="1">
      <alignment/>
      <protection/>
    </xf>
    <xf numFmtId="0" fontId="11" fillId="0" borderId="0" xfId="42" applyFont="1" applyAlignment="1">
      <alignment/>
      <protection/>
    </xf>
    <xf numFmtId="0" fontId="11" fillId="0" borderId="0" xfId="42" applyFont="1" applyBorder="1" applyAlignment="1">
      <alignment/>
      <protection/>
    </xf>
    <xf numFmtId="0" fontId="10" fillId="0" borderId="0" xfId="44" applyFont="1" applyFill="1" applyBorder="1" applyAlignment="1">
      <alignment horizontal="left"/>
      <protection/>
    </xf>
    <xf numFmtId="0" fontId="11" fillId="0" borderId="0" xfId="44" applyFont="1" applyFill="1" applyBorder="1" applyAlignment="1">
      <alignment horizontal="left"/>
      <protection/>
    </xf>
    <xf numFmtId="0" fontId="10" fillId="0" borderId="0" xfId="43" applyFont="1" applyFill="1" applyBorder="1" applyAlignment="1">
      <alignment horizontal="left"/>
      <protection/>
    </xf>
    <xf numFmtId="0" fontId="11" fillId="0" borderId="0" xfId="43" applyFont="1" applyFill="1" applyBorder="1" applyAlignment="1">
      <alignment horizontal="left"/>
      <protection/>
    </xf>
    <xf numFmtId="3" fontId="10" fillId="0" borderId="0" xfId="43" applyNumberFormat="1" applyFont="1" applyFill="1" applyBorder="1" applyAlignment="1">
      <alignment/>
      <protection/>
    </xf>
    <xf numFmtId="3" fontId="11" fillId="0" borderId="0" xfId="43" applyNumberFormat="1" applyFont="1" applyFill="1" applyBorder="1" applyAlignment="1">
      <alignment/>
      <protection/>
    </xf>
    <xf numFmtId="3" fontId="11" fillId="0" borderId="3" xfId="43" applyNumberFormat="1" applyFont="1" applyFill="1" applyBorder="1" applyAlignment="1">
      <alignment/>
      <protection/>
    </xf>
    <xf numFmtId="3" fontId="11" fillId="0" borderId="0" xfId="43" applyNumberFormat="1" applyFont="1" applyAlignment="1">
      <alignment/>
      <protection/>
    </xf>
    <xf numFmtId="0" fontId="11" fillId="0" borderId="0" xfId="43" applyFont="1" applyAlignment="1">
      <alignment/>
      <protection/>
    </xf>
    <xf numFmtId="3" fontId="11" fillId="0" borderId="0" xfId="43" applyNumberFormat="1" applyFont="1" applyFill="1" applyAlignment="1">
      <alignment/>
      <protection/>
    </xf>
    <xf numFmtId="0" fontId="10" fillId="0" borderId="0" xfId="44" applyFont="1" applyFill="1" applyBorder="1" applyAlignment="1">
      <alignment horizontal="centerContinuous"/>
      <protection/>
    </xf>
    <xf numFmtId="0" fontId="11" fillId="0" borderId="0" xfId="44" applyFont="1" applyFill="1" applyBorder="1" applyAlignment="1">
      <alignment horizontal="centerContinuous"/>
      <protection/>
    </xf>
    <xf numFmtId="0" fontId="1" fillId="0" borderId="0" xfId="47" applyAlignment="1">
      <alignment horizontal="centerContinuous"/>
      <protection/>
    </xf>
    <xf numFmtId="0" fontId="1" fillId="0" borderId="0" xfId="48" applyFont="1" applyAlignment="1">
      <alignment horizontal="centerContinuous"/>
      <protection/>
    </xf>
    <xf numFmtId="0" fontId="1" fillId="0" borderId="2" xfId="48" applyFont="1" applyBorder="1">
      <alignment/>
      <protection/>
    </xf>
    <xf numFmtId="3" fontId="3" fillId="0" borderId="0" xfId="40" applyNumberFormat="1" applyFont="1" applyBorder="1">
      <alignment/>
      <protection/>
    </xf>
    <xf numFmtId="173" fontId="11" fillId="0" borderId="0" xfId="42" applyNumberFormat="1" applyFont="1">
      <alignment/>
      <protection/>
    </xf>
    <xf numFmtId="3" fontId="1" fillId="0" borderId="0" xfId="48" applyNumberFormat="1" applyFont="1">
      <alignment/>
      <protection/>
    </xf>
    <xf numFmtId="3" fontId="9" fillId="0" borderId="0" xfId="43" applyNumberFormat="1" applyFont="1" applyFill="1">
      <alignment/>
      <protection/>
    </xf>
    <xf numFmtId="3" fontId="0" fillId="0" borderId="0" xfId="43" applyNumberFormat="1" applyFont="1" applyFill="1">
      <alignment/>
      <protection/>
    </xf>
    <xf numFmtId="3" fontId="11" fillId="0" borderId="0" xfId="43" applyNumberFormat="1" applyFont="1" applyFill="1" applyBorder="1">
      <alignment/>
      <protection/>
    </xf>
    <xf numFmtId="172" fontId="10" fillId="0" borderId="0" xfId="43" applyNumberFormat="1" applyFont="1" applyFill="1" applyBorder="1" applyAlignment="1">
      <alignment/>
      <protection/>
    </xf>
    <xf numFmtId="172" fontId="11" fillId="0" borderId="0" xfId="43" applyNumberFormat="1" applyFont="1" applyFill="1" applyBorder="1">
      <alignment/>
      <protection/>
    </xf>
    <xf numFmtId="3" fontId="10" fillId="0" borderId="0" xfId="43" applyNumberFormat="1" applyFont="1" applyFill="1">
      <alignment/>
      <protection/>
    </xf>
    <xf numFmtId="0" fontId="3" fillId="0" borderId="2" xfId="40" applyFont="1" applyBorder="1" applyAlignment="1">
      <alignment horizontal="center"/>
      <protection/>
    </xf>
    <xf numFmtId="0" fontId="1" fillId="0" borderId="2" xfId="47" applyFont="1" applyBorder="1" applyAlignment="1">
      <alignment horizontal="center"/>
      <protection/>
    </xf>
    <xf numFmtId="17" fontId="9" fillId="0" borderId="0" xfId="0" applyNumberFormat="1" applyFont="1" applyBorder="1" applyAlignment="1">
      <alignment horizontal="justify" wrapText="1"/>
    </xf>
    <xf numFmtId="17" fontId="9" fillId="0" borderId="0" xfId="0" applyNumberFormat="1" applyFont="1" applyBorder="1" applyAlignment="1">
      <alignment horizontal="justify"/>
    </xf>
  </cellXfs>
  <cellStyles count="36">
    <cellStyle name="Normal" xfId="0"/>
    <cellStyle name="Comma" xfId="15"/>
    <cellStyle name="Comma [0]" xfId="16"/>
    <cellStyle name="Millares [0]_CONSIMA2_B96" xfId="17"/>
    <cellStyle name="Millares [0]_Cuadro 3B" xfId="18"/>
    <cellStyle name="Millares [0]_Cuadro 3C" xfId="19"/>
    <cellStyle name="Millares [0]_Cuadro 4" xfId="20"/>
    <cellStyle name="Millares_CONSIMA2_B96" xfId="21"/>
    <cellStyle name="Millares_Cuadro 3B" xfId="22"/>
    <cellStyle name="Millares_Cuadro 3C" xfId="23"/>
    <cellStyle name="Millares_Cuadro 4" xfId="24"/>
    <cellStyle name="Currency" xfId="25"/>
    <cellStyle name="Currency [0]" xfId="26"/>
    <cellStyle name="Moneda [0]_CONSIMA2_B96" xfId="27"/>
    <cellStyle name="Moneda [0]_Cuadro 3B" xfId="28"/>
    <cellStyle name="Moneda [0]_Cuadro 3C" xfId="29"/>
    <cellStyle name="Moneda [0]_Cuadro 4" xfId="30"/>
    <cellStyle name="Moneda [0]_salida_5.1_R" xfId="31"/>
    <cellStyle name="Moneda [0]_salida_5.3_R" xfId="32"/>
    <cellStyle name="Moneda_CONSIMA2_B96" xfId="33"/>
    <cellStyle name="Moneda_Cuadro 3B" xfId="34"/>
    <cellStyle name="Moneda_Cuadro 3C" xfId="35"/>
    <cellStyle name="Moneda_Cuadro 4" xfId="36"/>
    <cellStyle name="Moneda_salida_5.1_R" xfId="37"/>
    <cellStyle name="Moneda_salida_5.3_R" xfId="38"/>
    <cellStyle name="Normal_1_09" xfId="39"/>
    <cellStyle name="Normal_5_01" xfId="40"/>
    <cellStyle name="Normal_5_03" xfId="41"/>
    <cellStyle name="Normal_CONSIMA2_B96" xfId="42"/>
    <cellStyle name="Normal_Cuadro 3B" xfId="43"/>
    <cellStyle name="Normal_Cuadro 3C" xfId="44"/>
    <cellStyle name="Normal_Cuadro 4" xfId="45"/>
    <cellStyle name="Normal_DESEST97" xfId="46"/>
    <cellStyle name="Normal_salida_5.1_R" xfId="47"/>
    <cellStyle name="Normal_salida_5.3_R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0"/>
  <sheetViews>
    <sheetView showGridLines="0" tabSelected="1" zoomScale="75" zoomScaleNormal="75" workbookViewId="0" topLeftCell="A1">
      <selection activeCell="A1" sqref="A1"/>
    </sheetView>
  </sheetViews>
  <sheetFormatPr defaultColWidth="12" defaultRowHeight="12.75"/>
  <cols>
    <col min="1" max="1" width="12" style="36" customWidth="1"/>
    <col min="2" max="2" width="46" style="36" customWidth="1"/>
    <col min="3" max="6" width="14" style="36" customWidth="1"/>
    <col min="7" max="7" width="6.83203125" style="36" customWidth="1"/>
    <col min="8" max="11" width="14" style="36" customWidth="1"/>
    <col min="12" max="12" width="7.16015625" style="36" customWidth="1"/>
    <col min="13" max="16" width="14" style="36" customWidth="1"/>
    <col min="17" max="17" width="6.5" style="36" customWidth="1"/>
    <col min="18" max="21" width="14" style="36" customWidth="1"/>
    <col min="22" max="22" width="9.16015625" style="36" customWidth="1"/>
    <col min="23" max="26" width="14" style="36" customWidth="1"/>
    <col min="27" max="27" width="7.33203125" style="36" customWidth="1"/>
    <col min="28" max="31" width="14" style="36" customWidth="1"/>
    <col min="32" max="16384" width="13.33203125" style="36" customWidth="1"/>
  </cols>
  <sheetData>
    <row r="1" spans="2:31" s="5" customFormat="1" ht="12.75">
      <c r="B1" s="1"/>
      <c r="C1" s="3"/>
      <c r="D1" s="2"/>
      <c r="E1" s="3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16" s="5" customFormat="1" ht="12.75">
      <c r="B2" s="7" t="s">
        <v>56</v>
      </c>
      <c r="C2" s="6"/>
      <c r="D2" s="4"/>
      <c r="E2" s="102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s="5" customFormat="1" ht="12.75">
      <c r="B3" s="8"/>
      <c r="C3" s="6"/>
      <c r="D3" s="4"/>
      <c r="E3" s="102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s="5" customFormat="1" ht="12.75">
      <c r="B4" s="8" t="s">
        <v>0</v>
      </c>
      <c r="C4" s="6"/>
      <c r="D4" s="4"/>
      <c r="E4" s="102"/>
      <c r="F4" s="4"/>
      <c r="G4" s="9"/>
      <c r="H4" s="9"/>
      <c r="I4" s="9"/>
      <c r="J4" s="9"/>
      <c r="K4" s="9"/>
      <c r="L4" s="9"/>
      <c r="M4" s="4"/>
      <c r="N4" s="4"/>
      <c r="O4" s="4"/>
      <c r="P4" s="4"/>
    </row>
    <row r="5" spans="2:16" s="5" customFormat="1" ht="12.75">
      <c r="B5" s="7" t="s">
        <v>1</v>
      </c>
      <c r="C5" s="6"/>
      <c r="D5" s="4"/>
      <c r="E5" s="102"/>
      <c r="F5" s="10"/>
      <c r="G5" s="10"/>
      <c r="H5" s="10"/>
      <c r="I5" s="10"/>
      <c r="J5" s="10"/>
      <c r="K5" s="10"/>
      <c r="L5" s="10"/>
      <c r="M5" s="4"/>
      <c r="N5" s="4"/>
      <c r="O5" s="4"/>
      <c r="P5" s="4"/>
    </row>
    <row r="6" spans="2:16" s="5" customFormat="1" ht="12.75"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  <c r="O6" s="2"/>
      <c r="P6" s="2"/>
    </row>
    <row r="7" spans="2:16" s="5" customFormat="1" ht="12.7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  <c r="P7" s="2"/>
    </row>
    <row r="8" spans="2:16" s="5" customFormat="1" ht="12.7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s="5" customFormat="1" ht="12.75">
      <c r="B9" s="15"/>
      <c r="C9" s="203">
        <v>1996</v>
      </c>
      <c r="D9" s="204"/>
      <c r="E9" s="204"/>
      <c r="F9" s="204"/>
      <c r="G9" s="16"/>
      <c r="H9" s="203">
        <v>1997</v>
      </c>
      <c r="I9" s="203"/>
      <c r="J9" s="203"/>
      <c r="K9" s="203"/>
      <c r="L9" s="17"/>
      <c r="M9" s="203">
        <v>1998</v>
      </c>
      <c r="N9" s="203"/>
      <c r="O9" s="203"/>
      <c r="P9" s="203"/>
    </row>
    <row r="10" spans="2:16" s="5" customFormat="1" ht="12.75">
      <c r="B10" s="18" t="s">
        <v>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2:16" s="5" customFormat="1" ht="12.75">
      <c r="B11" s="15"/>
      <c r="C11" s="19" t="s">
        <v>3</v>
      </c>
      <c r="D11" s="19" t="s">
        <v>4</v>
      </c>
      <c r="E11" s="19" t="s">
        <v>5</v>
      </c>
      <c r="F11" s="19" t="s">
        <v>6</v>
      </c>
      <c r="G11" s="19"/>
      <c r="H11" s="19" t="s">
        <v>3</v>
      </c>
      <c r="I11" s="19" t="s">
        <v>4</v>
      </c>
      <c r="J11" s="19" t="s">
        <v>5</v>
      </c>
      <c r="K11" s="19" t="s">
        <v>6</v>
      </c>
      <c r="L11" s="19"/>
      <c r="M11" s="19" t="s">
        <v>3</v>
      </c>
      <c r="N11" s="19" t="s">
        <v>4</v>
      </c>
      <c r="O11" s="19" t="s">
        <v>5</v>
      </c>
      <c r="P11" s="19" t="s">
        <v>6</v>
      </c>
    </row>
    <row r="12" spans="2:16" s="5" customFormat="1" ht="12.75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2:16" s="5" customFormat="1" ht="12.75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2:38" s="5" customFormat="1" ht="12.75">
      <c r="B14" s="22" t="s">
        <v>7</v>
      </c>
      <c r="C14" s="24">
        <v>528837.173278112</v>
      </c>
      <c r="D14" s="24">
        <v>473455.5536812786</v>
      </c>
      <c r="E14" s="24">
        <v>153483.09738111182</v>
      </c>
      <c r="F14" s="24">
        <v>167716.29520577873</v>
      </c>
      <c r="G14" s="25"/>
      <c r="H14" s="24">
        <v>540530.1908280749</v>
      </c>
      <c r="I14" s="24">
        <v>485743.39823525486</v>
      </c>
      <c r="J14" s="24">
        <v>153614.37465126114</v>
      </c>
      <c r="K14" s="24">
        <v>165581.24379302998</v>
      </c>
      <c r="L14" s="25"/>
      <c r="M14" s="25">
        <v>561080.501233553</v>
      </c>
      <c r="N14" s="25">
        <v>522977.20436272677</v>
      </c>
      <c r="O14" s="25">
        <v>162254.76098895908</v>
      </c>
      <c r="P14" s="25">
        <v>166200.49790046105</v>
      </c>
      <c r="AF14" s="26"/>
      <c r="AG14" s="26"/>
      <c r="AH14" s="26"/>
      <c r="AI14" s="26"/>
      <c r="AJ14" s="26"/>
      <c r="AK14" s="26"/>
      <c r="AL14" s="26"/>
    </row>
    <row r="15" spans="2:38" s="5" customFormat="1" ht="12.75">
      <c r="B15" s="22" t="s">
        <v>8</v>
      </c>
      <c r="C15" s="24">
        <v>127500.07884181358</v>
      </c>
      <c r="D15" s="24">
        <v>93877.56035314861</v>
      </c>
      <c r="E15" s="24">
        <v>69203.95268542712</v>
      </c>
      <c r="F15" s="24">
        <v>92349.52229654836</v>
      </c>
      <c r="G15" s="25"/>
      <c r="H15" s="24">
        <v>129421.32558777969</v>
      </c>
      <c r="I15" s="24">
        <v>93182.49660240811</v>
      </c>
      <c r="J15" s="24">
        <v>83029.58826089019</v>
      </c>
      <c r="K15" s="24">
        <v>113785.34982833598</v>
      </c>
      <c r="L15" s="25"/>
      <c r="M15" s="25">
        <v>126321.71300739703</v>
      </c>
      <c r="N15" s="25">
        <v>75678.91451706376</v>
      </c>
      <c r="O15" s="25">
        <v>81272.8365215175</v>
      </c>
      <c r="P15" s="25">
        <v>110218.76097402169</v>
      </c>
      <c r="AF15" s="26"/>
      <c r="AG15" s="26"/>
      <c r="AH15" s="26"/>
      <c r="AI15" s="26"/>
      <c r="AJ15" s="26"/>
      <c r="AK15" s="26"/>
      <c r="AL15" s="26"/>
    </row>
    <row r="16" spans="2:38" s="5" customFormat="1" ht="12.75">
      <c r="B16" s="22" t="s">
        <v>9</v>
      </c>
      <c r="C16" s="24">
        <v>486048.81406884507</v>
      </c>
      <c r="D16" s="24">
        <v>516143.51372733095</v>
      </c>
      <c r="E16" s="24">
        <v>532374.8775665133</v>
      </c>
      <c r="F16" s="24">
        <v>554875.1103114369</v>
      </c>
      <c r="G16" s="25"/>
      <c r="H16" s="24">
        <v>548030.2330483536</v>
      </c>
      <c r="I16" s="24">
        <v>597540.5248810635</v>
      </c>
      <c r="J16" s="24">
        <v>574032.92759142</v>
      </c>
      <c r="K16" s="24">
        <v>605461.2902437053</v>
      </c>
      <c r="L16" s="25"/>
      <c r="M16" s="25">
        <v>596705.4213107637</v>
      </c>
      <c r="N16" s="25">
        <v>642516.5216329265</v>
      </c>
      <c r="O16" s="25">
        <v>622624.9945155974</v>
      </c>
      <c r="P16" s="25">
        <v>655865.0976766528</v>
      </c>
      <c r="AF16" s="26"/>
      <c r="AG16" s="26"/>
      <c r="AH16" s="26"/>
      <c r="AI16" s="26"/>
      <c r="AJ16" s="26"/>
      <c r="AK16" s="26"/>
      <c r="AL16" s="26"/>
    </row>
    <row r="17" spans="2:38" s="5" customFormat="1" ht="12.75">
      <c r="B17" s="22" t="s">
        <v>10</v>
      </c>
      <c r="C17" s="24">
        <v>1313635.3301542364</v>
      </c>
      <c r="D17" s="24">
        <v>1426977.6551501493</v>
      </c>
      <c r="E17" s="24">
        <v>1396597.7073915852</v>
      </c>
      <c r="F17" s="24">
        <v>1331103.411269239</v>
      </c>
      <c r="G17" s="25"/>
      <c r="H17" s="24">
        <v>1336315.1033730228</v>
      </c>
      <c r="I17" s="24">
        <v>1484006.2763181464</v>
      </c>
      <c r="J17" s="24">
        <v>1484489.9946671652</v>
      </c>
      <c r="K17" s="24">
        <v>1422255.7925556183</v>
      </c>
      <c r="L17" s="25"/>
      <c r="M17" s="25">
        <v>1379553.7745749508</v>
      </c>
      <c r="N17" s="25">
        <v>1444265.313124121</v>
      </c>
      <c r="O17" s="25">
        <v>1462878.5844433794</v>
      </c>
      <c r="P17" s="25">
        <v>1308685.5679436882</v>
      </c>
      <c r="AF17" s="26"/>
      <c r="AG17" s="26"/>
      <c r="AH17" s="26"/>
      <c r="AI17" s="26"/>
      <c r="AJ17" s="26"/>
      <c r="AK17" s="26"/>
      <c r="AL17" s="26"/>
    </row>
    <row r="18" spans="2:38" s="5" customFormat="1" ht="12.75">
      <c r="B18" s="22" t="s">
        <v>11</v>
      </c>
      <c r="C18" s="24">
        <v>227425.82014981765</v>
      </c>
      <c r="D18" s="24">
        <v>226616.42890125138</v>
      </c>
      <c r="E18" s="24">
        <v>218139.73126751056</v>
      </c>
      <c r="F18" s="24">
        <v>217194.22409645334</v>
      </c>
      <c r="G18" s="25"/>
      <c r="H18" s="24">
        <v>214343.9478087344</v>
      </c>
      <c r="I18" s="24">
        <v>227424.662624335</v>
      </c>
      <c r="J18" s="24">
        <v>258584.04710956194</v>
      </c>
      <c r="K18" s="24">
        <v>262642.3424573685</v>
      </c>
      <c r="L18" s="25"/>
      <c r="M18" s="25">
        <v>275698.5763608908</v>
      </c>
      <c r="N18" s="25">
        <v>259789.75178130707</v>
      </c>
      <c r="O18" s="25">
        <v>241665.90733500037</v>
      </c>
      <c r="P18" s="25">
        <v>228328.05242527666</v>
      </c>
      <c r="AF18" s="26"/>
      <c r="AG18" s="26"/>
      <c r="AH18" s="26"/>
      <c r="AI18" s="26"/>
      <c r="AJ18" s="26"/>
      <c r="AK18" s="26"/>
      <c r="AL18" s="26"/>
    </row>
    <row r="19" spans="2:38" s="5" customFormat="1" ht="12.75">
      <c r="B19" s="22" t="s">
        <v>12</v>
      </c>
      <c r="C19" s="24">
        <v>733649.7850352889</v>
      </c>
      <c r="D19" s="24">
        <v>739899.3250152133</v>
      </c>
      <c r="E19" s="24">
        <v>720709.4168611851</v>
      </c>
      <c r="F19" s="24">
        <v>717469.0562429526</v>
      </c>
      <c r="G19" s="25"/>
      <c r="H19" s="24">
        <v>765590.7173883051</v>
      </c>
      <c r="I19" s="24">
        <v>763033.3248313444</v>
      </c>
      <c r="J19" s="24">
        <v>771483.9557901889</v>
      </c>
      <c r="K19" s="24">
        <v>794134.7382384101</v>
      </c>
      <c r="L19" s="25"/>
      <c r="M19" s="25">
        <v>759846.8582588637</v>
      </c>
      <c r="N19" s="25">
        <v>834635.807631305</v>
      </c>
      <c r="O19" s="25">
        <v>775910.0364133652</v>
      </c>
      <c r="P19" s="25">
        <v>781883.4541364659</v>
      </c>
      <c r="AF19" s="26"/>
      <c r="AG19" s="26"/>
      <c r="AH19" s="26"/>
      <c r="AI19" s="26"/>
      <c r="AJ19" s="26"/>
      <c r="AK19" s="26"/>
      <c r="AL19" s="26"/>
    </row>
    <row r="20" spans="2:38" s="5" customFormat="1" ht="12.75">
      <c r="B20" s="22" t="s">
        <v>13</v>
      </c>
      <c r="C20" s="24">
        <v>907128.4006228988</v>
      </c>
      <c r="D20" s="24">
        <v>878013.2903778836</v>
      </c>
      <c r="E20" s="24">
        <v>816419.2794097323</v>
      </c>
      <c r="F20" s="24">
        <v>875611.9733326756</v>
      </c>
      <c r="G20" s="25"/>
      <c r="H20" s="24">
        <v>953941.3028200639</v>
      </c>
      <c r="I20" s="24">
        <v>893842.9642085384</v>
      </c>
      <c r="J20" s="24">
        <v>907476.8200345207</v>
      </c>
      <c r="K20" s="24">
        <v>984611.0939753231</v>
      </c>
      <c r="L20" s="25"/>
      <c r="M20" s="25">
        <v>1027256.1370221523</v>
      </c>
      <c r="N20" s="25">
        <v>977507.8135589812</v>
      </c>
      <c r="O20" s="25">
        <v>922358.8525702113</v>
      </c>
      <c r="P20" s="25">
        <v>945433.3053576549</v>
      </c>
      <c r="AF20" s="26"/>
      <c r="AG20" s="26"/>
      <c r="AH20" s="26"/>
      <c r="AI20" s="26"/>
      <c r="AJ20" s="26"/>
      <c r="AK20" s="26"/>
      <c r="AL20" s="26"/>
    </row>
    <row r="21" spans="2:38" s="5" customFormat="1" ht="12.75">
      <c r="B21" s="22" t="s">
        <v>14</v>
      </c>
      <c r="C21" s="24">
        <v>499147.25298207137</v>
      </c>
      <c r="D21" s="24">
        <v>485377.52201686514</v>
      </c>
      <c r="E21" s="24">
        <v>486557.14679242607</v>
      </c>
      <c r="F21" s="24">
        <v>533073.7987572771</v>
      </c>
      <c r="G21" s="25"/>
      <c r="H21" s="24">
        <v>544891.9902802121</v>
      </c>
      <c r="I21" s="24">
        <v>528299.1650001968</v>
      </c>
      <c r="J21" s="24">
        <v>557532.7898767208</v>
      </c>
      <c r="K21" s="24">
        <v>591306.7093039297</v>
      </c>
      <c r="L21" s="25"/>
      <c r="M21" s="25">
        <v>592434.8591776252</v>
      </c>
      <c r="N21" s="25">
        <v>582588.0687300713</v>
      </c>
      <c r="O21" s="25">
        <v>588014.533458767</v>
      </c>
      <c r="P21" s="25">
        <v>606528.6796085363</v>
      </c>
      <c r="AF21" s="26"/>
      <c r="AG21" s="26"/>
      <c r="AH21" s="26"/>
      <c r="AI21" s="26"/>
      <c r="AJ21" s="26"/>
      <c r="AK21" s="26"/>
      <c r="AL21" s="26"/>
    </row>
    <row r="22" spans="2:38" s="5" customFormat="1" ht="12.75">
      <c r="B22" s="22" t="s">
        <v>117</v>
      </c>
      <c r="C22" s="24">
        <v>941651.9169792514</v>
      </c>
      <c r="D22" s="24">
        <v>948550.2814110704</v>
      </c>
      <c r="E22" s="24">
        <v>922366.9075769363</v>
      </c>
      <c r="F22" s="24">
        <v>973243.3584446716</v>
      </c>
      <c r="G22" s="25"/>
      <c r="H22" s="24">
        <v>988365.6237619305</v>
      </c>
      <c r="I22" s="24">
        <v>996178.0423049135</v>
      </c>
      <c r="J22" s="24">
        <v>1005303.5048076406</v>
      </c>
      <c r="K22" s="24">
        <v>1064626.5088402906</v>
      </c>
      <c r="L22" s="25"/>
      <c r="M22" s="25">
        <v>1055764.9333873559</v>
      </c>
      <c r="N22" s="25">
        <v>1098661.412024205</v>
      </c>
      <c r="O22" s="25">
        <v>1058141.952731272</v>
      </c>
      <c r="P22" s="25">
        <v>1083823.7762940684</v>
      </c>
      <c r="AF22" s="26"/>
      <c r="AG22" s="26"/>
      <c r="AH22" s="26"/>
      <c r="AI22" s="26"/>
      <c r="AJ22" s="26"/>
      <c r="AK22" s="26"/>
      <c r="AL22" s="26"/>
    </row>
    <row r="23" spans="2:38" s="5" customFormat="1" ht="12.75">
      <c r="B23" s="22" t="s">
        <v>15</v>
      </c>
      <c r="C23" s="24">
        <v>585565.301</v>
      </c>
      <c r="D23" s="24">
        <v>587373.0653</v>
      </c>
      <c r="E23" s="24">
        <v>588918.4347000001</v>
      </c>
      <c r="F23" s="24">
        <v>590728.199</v>
      </c>
      <c r="G23" s="25"/>
      <c r="H23" s="24">
        <v>606825.58</v>
      </c>
      <c r="I23" s="24">
        <v>609238.2320000001</v>
      </c>
      <c r="J23" s="24">
        <v>612188.14</v>
      </c>
      <c r="K23" s="24">
        <v>615135.048</v>
      </c>
      <c r="L23" s="25"/>
      <c r="M23" s="25">
        <v>626651.0482999998</v>
      </c>
      <c r="N23" s="25">
        <v>629978.8599</v>
      </c>
      <c r="O23" s="25">
        <v>633859.6401</v>
      </c>
      <c r="P23" s="25">
        <v>637187.4517000001</v>
      </c>
      <c r="AF23" s="26"/>
      <c r="AG23" s="26"/>
      <c r="AH23" s="26"/>
      <c r="AI23" s="26"/>
      <c r="AJ23" s="26"/>
      <c r="AK23" s="26"/>
      <c r="AL23" s="26"/>
    </row>
    <row r="24" spans="2:38" s="5" customFormat="1" ht="12.75">
      <c r="B24" s="22" t="s">
        <v>16</v>
      </c>
      <c r="C24" s="24">
        <v>655803.2313889663</v>
      </c>
      <c r="D24" s="24">
        <v>861061.0554819221</v>
      </c>
      <c r="E24" s="24">
        <v>896075.1605989658</v>
      </c>
      <c r="F24" s="24">
        <v>899977.6800981327</v>
      </c>
      <c r="G24" s="25"/>
      <c r="H24" s="24">
        <v>701755.45413223</v>
      </c>
      <c r="I24" s="24">
        <v>908201.9769257567</v>
      </c>
      <c r="J24" s="24">
        <v>954280.0592389166</v>
      </c>
      <c r="K24" s="24">
        <v>950944.1769303952</v>
      </c>
      <c r="L24" s="25"/>
      <c r="M24" s="25">
        <v>721734.9397812476</v>
      </c>
      <c r="N24" s="25">
        <v>952045.987572308</v>
      </c>
      <c r="O24" s="25">
        <v>999621.5405616004</v>
      </c>
      <c r="P24" s="25">
        <v>952794.3527008436</v>
      </c>
      <c r="AF24" s="26"/>
      <c r="AG24" s="26"/>
      <c r="AH24" s="26"/>
      <c r="AI24" s="26"/>
      <c r="AJ24" s="26"/>
      <c r="AK24" s="26"/>
      <c r="AL24" s="26"/>
    </row>
    <row r="25" spans="2:38" s="5" customFormat="1" ht="12.75">
      <c r="B25" s="22" t="s">
        <v>17</v>
      </c>
      <c r="C25" s="24">
        <v>312470.14898551756</v>
      </c>
      <c r="D25" s="24">
        <v>314221.08231434086</v>
      </c>
      <c r="E25" s="24">
        <v>315020.899587536</v>
      </c>
      <c r="F25" s="24">
        <v>315890.08572885126</v>
      </c>
      <c r="G25" s="25"/>
      <c r="H25" s="24">
        <v>316797.61348811525</v>
      </c>
      <c r="I25" s="24">
        <v>318810.7298041636</v>
      </c>
      <c r="J25" s="24">
        <v>319708.820655279</v>
      </c>
      <c r="K25" s="24">
        <v>320771.8360524422</v>
      </c>
      <c r="L25" s="25"/>
      <c r="M25" s="25">
        <v>321650.7722263703</v>
      </c>
      <c r="N25" s="25">
        <v>322465.07521011436</v>
      </c>
      <c r="O25" s="25">
        <v>324833.95881474146</v>
      </c>
      <c r="P25" s="25">
        <v>326407.5612301788</v>
      </c>
      <c r="AF25" s="26"/>
      <c r="AG25" s="26"/>
      <c r="AH25" s="26"/>
      <c r="AI25" s="26"/>
      <c r="AJ25" s="26"/>
      <c r="AK25" s="26"/>
      <c r="AL25" s="26"/>
    </row>
    <row r="26" spans="2:38" s="5" customFormat="1" ht="12.75">
      <c r="B26" s="27"/>
      <c r="C26" s="24"/>
      <c r="D26" s="24"/>
      <c r="E26" s="24"/>
      <c r="F26" s="24"/>
      <c r="G26" s="25"/>
      <c r="H26" s="24"/>
      <c r="I26" s="24"/>
      <c r="J26" s="24"/>
      <c r="K26" s="24"/>
      <c r="L26" s="25"/>
      <c r="M26" s="25"/>
      <c r="N26" s="25"/>
      <c r="O26" s="25"/>
      <c r="P26" s="25"/>
      <c r="AF26" s="26"/>
      <c r="AG26" s="26"/>
      <c r="AH26" s="26"/>
      <c r="AI26" s="26"/>
      <c r="AJ26" s="26"/>
      <c r="AK26" s="26"/>
      <c r="AL26" s="26"/>
    </row>
    <row r="27" spans="2:38" s="5" customFormat="1" ht="12.75">
      <c r="B27" s="27" t="s">
        <v>18</v>
      </c>
      <c r="C27" s="28">
        <f>+SUM(C14:C25)</f>
        <v>7318863.253486819</v>
      </c>
      <c r="D27" s="28">
        <f aca="true" t="shared" si="0" ref="D27:P27">+SUM(D14:D25)</f>
        <v>7551566.333730454</v>
      </c>
      <c r="E27" s="28">
        <f t="shared" si="0"/>
        <v>7115866.61181893</v>
      </c>
      <c r="F27" s="28">
        <f t="shared" si="0"/>
        <v>7269232.714784016</v>
      </c>
      <c r="G27" s="29"/>
      <c r="H27" s="28">
        <f t="shared" si="0"/>
        <v>7646809.082516823</v>
      </c>
      <c r="I27" s="28">
        <f t="shared" si="0"/>
        <v>7905501.793736122</v>
      </c>
      <c r="J27" s="28">
        <f t="shared" si="0"/>
        <v>7681725.022683565</v>
      </c>
      <c r="K27" s="28">
        <f t="shared" si="0"/>
        <v>7891256.130218848</v>
      </c>
      <c r="L27" s="29"/>
      <c r="M27" s="28">
        <f t="shared" si="0"/>
        <v>8044699.53464117</v>
      </c>
      <c r="N27" s="28">
        <f t="shared" si="0"/>
        <v>8343110.730045129</v>
      </c>
      <c r="O27" s="28">
        <f t="shared" si="0"/>
        <v>7873437.598454412</v>
      </c>
      <c r="P27" s="28">
        <f t="shared" si="0"/>
        <v>7803356.557947848</v>
      </c>
      <c r="AF27" s="26"/>
      <c r="AG27" s="26"/>
      <c r="AH27" s="26"/>
      <c r="AI27" s="26"/>
      <c r="AJ27" s="26"/>
      <c r="AK27" s="26"/>
      <c r="AL27" s="26"/>
    </row>
    <row r="28" spans="2:38" s="5" customFormat="1" ht="12.75">
      <c r="B28" s="22"/>
      <c r="C28" s="28"/>
      <c r="D28" s="28"/>
      <c r="E28" s="28"/>
      <c r="F28" s="29"/>
      <c r="G28" s="25"/>
      <c r="H28" s="28"/>
      <c r="I28" s="28"/>
      <c r="J28" s="28"/>
      <c r="K28" s="29"/>
      <c r="L28" s="25"/>
      <c r="M28" s="28"/>
      <c r="N28" s="28"/>
      <c r="O28" s="28"/>
      <c r="P28" s="29"/>
      <c r="AF28" s="26"/>
      <c r="AG28" s="26"/>
      <c r="AH28" s="26"/>
      <c r="AI28" s="26"/>
      <c r="AJ28" s="26"/>
      <c r="AK28" s="26"/>
      <c r="AL28" s="26"/>
    </row>
    <row r="29" spans="2:38" s="5" customFormat="1" ht="12.75">
      <c r="B29" s="22" t="s">
        <v>19</v>
      </c>
      <c r="C29" s="24">
        <v>256812.822903871</v>
      </c>
      <c r="D29" s="24">
        <v>252482.61772856914</v>
      </c>
      <c r="E29" s="24">
        <v>248114.50085960003</v>
      </c>
      <c r="F29" s="24">
        <v>258034.05850796</v>
      </c>
      <c r="G29" s="25"/>
      <c r="H29" s="24">
        <v>270960.60514342913</v>
      </c>
      <c r="I29" s="24">
        <v>273011.6434642776</v>
      </c>
      <c r="J29" s="24">
        <v>265360.10017634905</v>
      </c>
      <c r="K29" s="24">
        <v>281018.65121594426</v>
      </c>
      <c r="L29" s="25"/>
      <c r="M29" s="25">
        <v>279309.569166669</v>
      </c>
      <c r="N29" s="25">
        <v>301193.81982557365</v>
      </c>
      <c r="O29" s="25">
        <v>277921.06958417123</v>
      </c>
      <c r="P29" s="25">
        <v>273359.5414235862</v>
      </c>
      <c r="AF29" s="26"/>
      <c r="AG29" s="26"/>
      <c r="AH29" s="26"/>
      <c r="AI29" s="26"/>
      <c r="AJ29" s="26"/>
      <c r="AK29" s="26"/>
      <c r="AL29" s="26"/>
    </row>
    <row r="30" spans="2:38" s="5" customFormat="1" ht="12.75">
      <c r="B30" s="18" t="s">
        <v>20</v>
      </c>
      <c r="C30" s="24">
        <v>582645.9898407737</v>
      </c>
      <c r="D30" s="24">
        <v>573600.9457022453</v>
      </c>
      <c r="E30" s="24">
        <v>563528.3034317722</v>
      </c>
      <c r="F30" s="24">
        <v>589715.3683792519</v>
      </c>
      <c r="G30" s="25"/>
      <c r="H30" s="24">
        <v>596174.073932287</v>
      </c>
      <c r="I30" s="24">
        <v>615088.6573113808</v>
      </c>
      <c r="J30" s="24">
        <v>622356.6616529702</v>
      </c>
      <c r="K30" s="24">
        <v>656722.0071982992</v>
      </c>
      <c r="L30" s="25"/>
      <c r="M30" s="25">
        <v>674656.4567131327</v>
      </c>
      <c r="N30" s="25">
        <v>659867.3214839812</v>
      </c>
      <c r="O30" s="25">
        <v>655885.6074549248</v>
      </c>
      <c r="P30" s="25">
        <v>622936.381366804</v>
      </c>
      <c r="AF30" s="26"/>
      <c r="AG30" s="26"/>
      <c r="AH30" s="26"/>
      <c r="AI30" s="26"/>
      <c r="AJ30" s="26"/>
      <c r="AK30" s="26"/>
      <c r="AL30" s="26"/>
    </row>
    <row r="31" spans="2:38" s="5" customFormat="1" ht="12.75">
      <c r="B31" s="18" t="s">
        <v>21</v>
      </c>
      <c r="C31" s="24">
        <v>160237.18240478175</v>
      </c>
      <c r="D31" s="24">
        <v>166087.31517713313</v>
      </c>
      <c r="E31" s="24">
        <v>173384.9618310426</v>
      </c>
      <c r="F31" s="24">
        <v>188003.54058935482</v>
      </c>
      <c r="G31" s="25"/>
      <c r="H31" s="24">
        <v>169411.83994402157</v>
      </c>
      <c r="I31" s="24">
        <v>183845.109435272</v>
      </c>
      <c r="J31" s="24">
        <v>199919.66044810246</v>
      </c>
      <c r="K31" s="24">
        <v>222234.43393030867</v>
      </c>
      <c r="L31" s="25"/>
      <c r="M31" s="25">
        <v>218028.3207473866</v>
      </c>
      <c r="N31" s="25">
        <v>209179.74784913892</v>
      </c>
      <c r="O31" s="25">
        <v>217458.5637817235</v>
      </c>
      <c r="P31" s="25">
        <v>185764.70816754724</v>
      </c>
      <c r="AF31" s="26"/>
      <c r="AG31" s="26"/>
      <c r="AH31" s="26"/>
      <c r="AI31" s="26"/>
      <c r="AJ31" s="26"/>
      <c r="AK31" s="26"/>
      <c r="AL31" s="26"/>
    </row>
    <row r="32" spans="2:38" s="5" customFormat="1" ht="12.75">
      <c r="B32" s="27"/>
      <c r="C32" s="30"/>
      <c r="D32" s="30"/>
      <c r="E32" s="30"/>
      <c r="F32" s="31"/>
      <c r="G32" s="25"/>
      <c r="H32" s="24"/>
      <c r="I32" s="24"/>
      <c r="J32" s="24"/>
      <c r="K32" s="24"/>
      <c r="L32" s="25"/>
      <c r="M32" s="30"/>
      <c r="N32" s="30"/>
      <c r="O32" s="30"/>
      <c r="P32" s="31"/>
      <c r="AF32" s="26"/>
      <c r="AG32" s="26"/>
      <c r="AH32" s="26"/>
      <c r="AI32" s="26"/>
      <c r="AJ32" s="26"/>
      <c r="AK32" s="26"/>
      <c r="AL32" s="26"/>
    </row>
    <row r="33" spans="2:38" s="5" customFormat="1" ht="12.75">
      <c r="B33" s="27"/>
      <c r="C33" s="28"/>
      <c r="D33" s="28"/>
      <c r="E33" s="28"/>
      <c r="F33" s="29"/>
      <c r="G33" s="25"/>
      <c r="H33" s="28"/>
      <c r="I33" s="28"/>
      <c r="J33" s="28"/>
      <c r="K33" s="29"/>
      <c r="L33" s="25"/>
      <c r="M33" s="28"/>
      <c r="N33" s="28"/>
      <c r="O33" s="28"/>
      <c r="P33" s="29"/>
      <c r="AF33" s="26"/>
      <c r="AG33" s="26"/>
      <c r="AH33" s="26"/>
      <c r="AI33" s="26"/>
      <c r="AJ33" s="26"/>
      <c r="AK33" s="26"/>
      <c r="AL33" s="26"/>
    </row>
    <row r="34" spans="2:38" s="5" customFormat="1" ht="12.75">
      <c r="B34" s="27" t="s">
        <v>22</v>
      </c>
      <c r="C34" s="28">
        <f>+C27-C29+C30+C31</f>
        <v>7804933.602828504</v>
      </c>
      <c r="D34" s="28">
        <f>+D27-D29+D30+D31</f>
        <v>8038771.976881263</v>
      </c>
      <c r="E34" s="28">
        <f>+E27-E29+E30+E31</f>
        <v>7604665.376222145</v>
      </c>
      <c r="F34" s="28">
        <f>+F27-F29+F30+F31</f>
        <v>7788917.565244663</v>
      </c>
      <c r="G34" s="29"/>
      <c r="H34" s="28">
        <f>+H27-H29+H30+H31</f>
        <v>8141434.391249703</v>
      </c>
      <c r="I34" s="28">
        <f>+I27-I29+I30+I31</f>
        <v>8431423.917018497</v>
      </c>
      <c r="J34" s="28">
        <f>+J27-J29+J30+J31</f>
        <v>8238641.244608288</v>
      </c>
      <c r="K34" s="28">
        <f>+K27-K29+K30+K31</f>
        <v>8489193.920131512</v>
      </c>
      <c r="L34" s="29"/>
      <c r="M34" s="28">
        <f>+M27-M29+M30+M31</f>
        <v>8658074.74293502</v>
      </c>
      <c r="N34" s="28">
        <f>+N27-N29+N30+N31</f>
        <v>8910963.979552675</v>
      </c>
      <c r="O34" s="28">
        <f>+O27-O29+O30+O31</f>
        <v>8468860.700106889</v>
      </c>
      <c r="P34" s="28">
        <f>+P27-P29+P30+P31</f>
        <v>8338698.106058613</v>
      </c>
      <c r="AF34" s="26"/>
      <c r="AG34" s="26"/>
      <c r="AH34" s="26"/>
      <c r="AI34" s="26"/>
      <c r="AJ34" s="26"/>
      <c r="AK34" s="26"/>
      <c r="AL34" s="26"/>
    </row>
    <row r="35" spans="2:16" s="5" customFormat="1" ht="10.5">
      <c r="B35" s="32"/>
      <c r="C35" s="33"/>
      <c r="D35" s="33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2:16" s="5" customFormat="1" ht="10.5">
      <c r="B36" s="167"/>
      <c r="C36" s="168"/>
      <c r="D36" s="168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</row>
    <row r="37" ht="12.75">
      <c r="B37" s="171" t="s">
        <v>23</v>
      </c>
    </row>
    <row r="38" ht="12.75">
      <c r="B38" s="172" t="s">
        <v>24</v>
      </c>
    </row>
    <row r="39" ht="12.75">
      <c r="B39" s="172"/>
    </row>
    <row r="40" ht="12.75">
      <c r="B40" s="172"/>
    </row>
    <row r="42" spans="1:16" ht="12.75">
      <c r="A42" s="7"/>
      <c r="B42" s="7" t="s">
        <v>56</v>
      </c>
      <c r="C42" s="4"/>
      <c r="D42" s="4"/>
      <c r="E42" s="4"/>
      <c r="F42" s="4"/>
      <c r="G42" s="4"/>
      <c r="H42" s="102"/>
      <c r="I42" s="4"/>
      <c r="J42" s="4"/>
      <c r="K42" s="4"/>
      <c r="L42" s="4"/>
      <c r="M42" s="4"/>
      <c r="N42" s="4"/>
      <c r="O42" s="4"/>
      <c r="P42" s="191"/>
    </row>
    <row r="43" spans="1:16" ht="12.75">
      <c r="A43" s="8"/>
      <c r="B43" s="8"/>
      <c r="C43" s="4"/>
      <c r="D43" s="4"/>
      <c r="E43" s="4"/>
      <c r="F43" s="4"/>
      <c r="G43" s="4"/>
      <c r="H43" s="102"/>
      <c r="I43" s="4"/>
      <c r="J43" s="4"/>
      <c r="K43" s="4"/>
      <c r="L43" s="4"/>
      <c r="M43" s="4"/>
      <c r="N43" s="4"/>
      <c r="O43" s="4"/>
      <c r="P43" s="191"/>
    </row>
    <row r="44" spans="1:16" ht="12.75">
      <c r="A44" s="8"/>
      <c r="B44" s="8" t="s">
        <v>0</v>
      </c>
      <c r="C44" s="4"/>
      <c r="D44" s="4"/>
      <c r="E44" s="4"/>
      <c r="F44" s="4"/>
      <c r="G44" s="4"/>
      <c r="H44" s="102"/>
      <c r="I44" s="4"/>
      <c r="J44" s="4"/>
      <c r="K44" s="4"/>
      <c r="L44" s="4"/>
      <c r="M44" s="4"/>
      <c r="N44" s="4"/>
      <c r="O44" s="4"/>
      <c r="P44" s="191"/>
    </row>
    <row r="45" spans="1:16" ht="12.75">
      <c r="A45" s="7"/>
      <c r="B45" s="7" t="s">
        <v>1</v>
      </c>
      <c r="C45" s="4"/>
      <c r="D45" s="4"/>
      <c r="E45" s="4"/>
      <c r="F45" s="4"/>
      <c r="G45" s="4"/>
      <c r="H45" s="102"/>
      <c r="I45" s="4"/>
      <c r="J45" s="4"/>
      <c r="K45" s="4"/>
      <c r="L45" s="4"/>
      <c r="M45" s="4"/>
      <c r="N45" s="4"/>
      <c r="O45" s="4"/>
      <c r="P45" s="191"/>
    </row>
    <row r="46" spans="1:15" ht="12.75">
      <c r="A46" s="8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6" ht="12.75"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ht="12.7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 ht="12.75">
      <c r="B49" s="15"/>
      <c r="C49" s="203" t="s">
        <v>91</v>
      </c>
      <c r="D49" s="203"/>
      <c r="E49" s="203"/>
      <c r="F49" s="203"/>
      <c r="G49" s="17"/>
      <c r="H49" s="203" t="s">
        <v>92</v>
      </c>
      <c r="I49" s="203"/>
      <c r="J49" s="203"/>
      <c r="K49" s="203"/>
      <c r="L49" s="17"/>
      <c r="M49" s="203" t="s">
        <v>93</v>
      </c>
      <c r="N49" s="203"/>
      <c r="O49" s="203"/>
      <c r="P49" s="203"/>
    </row>
    <row r="50" spans="2:16" ht="12.75">
      <c r="B50" s="18" t="s">
        <v>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ht="12.75">
      <c r="B51" s="15"/>
      <c r="C51" s="19" t="s">
        <v>3</v>
      </c>
      <c r="D51" s="19" t="s">
        <v>4</v>
      </c>
      <c r="E51" s="19" t="s">
        <v>5</v>
      </c>
      <c r="F51" s="19" t="s">
        <v>6</v>
      </c>
      <c r="G51" s="19"/>
      <c r="H51" s="19" t="s">
        <v>3</v>
      </c>
      <c r="I51" s="19" t="s">
        <v>4</v>
      </c>
      <c r="J51" s="19" t="s">
        <v>5</v>
      </c>
      <c r="K51" s="19" t="s">
        <v>6</v>
      </c>
      <c r="L51" s="19"/>
      <c r="M51" s="19" t="s">
        <v>3</v>
      </c>
      <c r="N51" s="19" t="s">
        <v>4</v>
      </c>
      <c r="O51" s="19" t="s">
        <v>5</v>
      </c>
      <c r="P51" s="19" t="s">
        <v>6</v>
      </c>
    </row>
    <row r="52" spans="2:16" ht="12.7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12.7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2:16" ht="12.75">
      <c r="B54" s="22" t="s">
        <v>7</v>
      </c>
      <c r="C54" s="25">
        <v>575773.5671134193</v>
      </c>
      <c r="D54" s="25">
        <v>488411.9319557245</v>
      </c>
      <c r="E54" s="25">
        <v>157932.9893824271</v>
      </c>
      <c r="F54" s="25">
        <v>165036.14369242926</v>
      </c>
      <c r="G54" s="25"/>
      <c r="H54" s="25">
        <v>584223.8736743613</v>
      </c>
      <c r="I54" s="25">
        <v>515507.3836186665</v>
      </c>
      <c r="J54" s="25">
        <v>173052.06460598754</v>
      </c>
      <c r="K54" s="25">
        <v>183490.66839883162</v>
      </c>
      <c r="L54" s="25"/>
      <c r="M54" s="25">
        <v>608195.7914626806</v>
      </c>
      <c r="N54" s="25">
        <v>549597.1050086826</v>
      </c>
      <c r="O54" s="25">
        <v>177366.4339044055</v>
      </c>
      <c r="P54" s="25">
        <v>189192.0796220147</v>
      </c>
    </row>
    <row r="55" spans="2:16" ht="12.75">
      <c r="B55" s="22" t="s">
        <v>8</v>
      </c>
      <c r="C55" s="25">
        <v>119285.88728865574</v>
      </c>
      <c r="D55" s="25">
        <v>85303.09361529213</v>
      </c>
      <c r="E55" s="25">
        <v>78112.28069727337</v>
      </c>
      <c r="F55" s="25">
        <v>136029.16657577874</v>
      </c>
      <c r="G55" s="25"/>
      <c r="H55" s="25">
        <v>129066.53573867434</v>
      </c>
      <c r="I55" s="25">
        <v>84900.0714495405</v>
      </c>
      <c r="J55" s="25">
        <v>112418.84115606279</v>
      </c>
      <c r="K55" s="25">
        <v>144797.3805257787</v>
      </c>
      <c r="L55" s="25"/>
      <c r="M55" s="25">
        <v>146748.65113487272</v>
      </c>
      <c r="N55" s="25">
        <v>95608.6273357525</v>
      </c>
      <c r="O55" s="25">
        <v>124740.67729911997</v>
      </c>
      <c r="P55" s="25">
        <v>161449.07928624324</v>
      </c>
    </row>
    <row r="56" spans="2:16" ht="12.75">
      <c r="B56" s="22" t="s">
        <v>9</v>
      </c>
      <c r="C56" s="25">
        <v>678877.1528482643</v>
      </c>
      <c r="D56" s="25">
        <v>701808.5257504771</v>
      </c>
      <c r="E56" s="25">
        <v>693906.2074769121</v>
      </c>
      <c r="F56" s="25">
        <v>723500.5569713465</v>
      </c>
      <c r="G56" s="25"/>
      <c r="H56" s="25">
        <v>718053.1464335071</v>
      </c>
      <c r="I56" s="25">
        <v>724970.4620958228</v>
      </c>
      <c r="J56" s="25">
        <v>731883.3825655967</v>
      </c>
      <c r="K56" s="25">
        <v>769523.5573408081</v>
      </c>
      <c r="L56" s="25"/>
      <c r="M56" s="25">
        <v>748459.2063340972</v>
      </c>
      <c r="N56" s="25">
        <v>759933.5221301971</v>
      </c>
      <c r="O56" s="25">
        <v>766573.9600590556</v>
      </c>
      <c r="P56" s="25">
        <v>775760.3453592309</v>
      </c>
    </row>
    <row r="57" spans="2:16" ht="12.75">
      <c r="B57" s="22" t="s">
        <v>10</v>
      </c>
      <c r="C57" s="25">
        <v>1285103.6184496349</v>
      </c>
      <c r="D57" s="25">
        <v>1389763.6146448448</v>
      </c>
      <c r="E57" s="25">
        <v>1436709.6882096005</v>
      </c>
      <c r="F57" s="25">
        <v>1409809.70441762</v>
      </c>
      <c r="G57" s="25"/>
      <c r="H57" s="25">
        <v>1399944.8241210235</v>
      </c>
      <c r="I57" s="25">
        <v>1473951.2361964057</v>
      </c>
      <c r="J57" s="25">
        <v>1464138.0286866522</v>
      </c>
      <c r="K57" s="25">
        <v>1402259.369914907</v>
      </c>
      <c r="L57" s="25"/>
      <c r="M57" s="25">
        <v>1384132.129037822</v>
      </c>
      <c r="N57" s="25">
        <v>1492021.815101194</v>
      </c>
      <c r="O57" s="25">
        <v>1451066.1580687016</v>
      </c>
      <c r="P57" s="25">
        <v>1394835.6648542106</v>
      </c>
    </row>
    <row r="58" spans="2:16" ht="12.75">
      <c r="B58" s="22" t="s">
        <v>11</v>
      </c>
      <c r="C58" s="25">
        <v>236057.60690716</v>
      </c>
      <c r="D58" s="25">
        <v>211116.53796293214</v>
      </c>
      <c r="E58" s="25">
        <v>244010.6671466181</v>
      </c>
      <c r="F58" s="25">
        <v>297132.0553511889</v>
      </c>
      <c r="G58" s="25"/>
      <c r="H58" s="25">
        <v>268782.5131385024</v>
      </c>
      <c r="I58" s="25">
        <v>260738.69179785857</v>
      </c>
      <c r="J58" s="25">
        <v>288012.03535492514</v>
      </c>
      <c r="K58" s="25">
        <v>314439.36670871417</v>
      </c>
      <c r="L58" s="25"/>
      <c r="M58" s="25">
        <v>294475.39947122306</v>
      </c>
      <c r="N58" s="25">
        <v>296957.0105783389</v>
      </c>
      <c r="O58" s="25">
        <v>305893.08487633633</v>
      </c>
      <c r="P58" s="25">
        <v>317463.9916691226</v>
      </c>
    </row>
    <row r="59" spans="2:16" ht="12.75">
      <c r="B59" s="22" t="s">
        <v>12</v>
      </c>
      <c r="C59" s="25">
        <v>763305.297703375</v>
      </c>
      <c r="D59" s="25">
        <v>704664.6854900658</v>
      </c>
      <c r="E59" s="25">
        <v>666362.0102493657</v>
      </c>
      <c r="F59" s="25">
        <v>703852.9111271941</v>
      </c>
      <c r="G59" s="25"/>
      <c r="H59" s="25">
        <v>679713.5448746925</v>
      </c>
      <c r="I59" s="25">
        <v>723610.8021174056</v>
      </c>
      <c r="J59" s="25">
        <v>658253.2912957512</v>
      </c>
      <c r="K59" s="25">
        <v>783193.5226338315</v>
      </c>
      <c r="L59" s="25"/>
      <c r="M59" s="25">
        <v>704930.3899594324</v>
      </c>
      <c r="N59" s="25">
        <v>757620.5098169235</v>
      </c>
      <c r="O59" s="25">
        <v>690507.702569243</v>
      </c>
      <c r="P59" s="25">
        <v>799418.4443771865</v>
      </c>
    </row>
    <row r="60" spans="2:16" ht="12.75">
      <c r="B60" s="22" t="s">
        <v>13</v>
      </c>
      <c r="C60" s="25">
        <v>973300.8087754075</v>
      </c>
      <c r="D60" s="25">
        <v>888706.3456528864</v>
      </c>
      <c r="E60" s="25">
        <v>873364.7239663257</v>
      </c>
      <c r="F60" s="25">
        <v>944286.2398483796</v>
      </c>
      <c r="G60" s="25"/>
      <c r="H60" s="25">
        <v>1014607.3662508936</v>
      </c>
      <c r="I60" s="25">
        <v>907666.0321380073</v>
      </c>
      <c r="J60" s="25">
        <v>899490.8681168469</v>
      </c>
      <c r="K60" s="25">
        <v>968637.8660591559</v>
      </c>
      <c r="L60" s="25"/>
      <c r="M60" s="25">
        <v>1047156.6130568653</v>
      </c>
      <c r="N60" s="25">
        <v>948432.2616118918</v>
      </c>
      <c r="O60" s="25">
        <v>919933.3941524873</v>
      </c>
      <c r="P60" s="25">
        <v>988608.8886682146</v>
      </c>
    </row>
    <row r="61" spans="2:16" ht="12.75">
      <c r="B61" s="22" t="s">
        <v>14</v>
      </c>
      <c r="C61" s="25">
        <v>593958.483577552</v>
      </c>
      <c r="D61" s="25">
        <v>565386.4878624445</v>
      </c>
      <c r="E61" s="25">
        <v>606130.6090316332</v>
      </c>
      <c r="F61" s="25">
        <v>619448.4784133702</v>
      </c>
      <c r="G61" s="25"/>
      <c r="H61" s="25">
        <v>616521.2024735927</v>
      </c>
      <c r="I61" s="25">
        <v>614043.8486731432</v>
      </c>
      <c r="J61" s="25">
        <v>669897.1575155846</v>
      </c>
      <c r="K61" s="25">
        <v>676026.1027048421</v>
      </c>
      <c r="L61" s="25"/>
      <c r="M61" s="25">
        <v>652897.5829611445</v>
      </c>
      <c r="N61" s="25">
        <v>660141.9688078689</v>
      </c>
      <c r="O61" s="25">
        <v>712652.5000258547</v>
      </c>
      <c r="P61" s="25">
        <v>702256.1886328366</v>
      </c>
    </row>
    <row r="62" spans="2:16" ht="12.75">
      <c r="B62" s="22" t="s">
        <v>117</v>
      </c>
      <c r="C62" s="25">
        <v>1065650.6915669562</v>
      </c>
      <c r="D62" s="25">
        <v>1040139.2705093044</v>
      </c>
      <c r="E62" s="25">
        <v>1048695.58609306</v>
      </c>
      <c r="F62" s="25">
        <v>1114717.5638326788</v>
      </c>
      <c r="G62" s="25"/>
      <c r="H62" s="25">
        <v>1091184.5538510615</v>
      </c>
      <c r="I62" s="25">
        <v>1100963.4390250314</v>
      </c>
      <c r="J62" s="25">
        <v>1084758.3706118953</v>
      </c>
      <c r="K62" s="25">
        <v>1163085.7243626257</v>
      </c>
      <c r="L62" s="25"/>
      <c r="M62" s="25">
        <v>1118823.5395111819</v>
      </c>
      <c r="N62" s="25">
        <v>1144639.1369713857</v>
      </c>
      <c r="O62" s="25">
        <v>1113689.9946997454</v>
      </c>
      <c r="P62" s="25">
        <v>1180054.8308758906</v>
      </c>
    </row>
    <row r="63" spans="2:16" ht="12.75">
      <c r="B63" s="22" t="s">
        <v>15</v>
      </c>
      <c r="C63" s="25">
        <v>643871.0085184851</v>
      </c>
      <c r="D63" s="25">
        <v>648157.6664334021</v>
      </c>
      <c r="E63" s="25">
        <v>653301.6559313026</v>
      </c>
      <c r="F63" s="25">
        <v>657591.3138458104</v>
      </c>
      <c r="G63" s="25"/>
      <c r="H63" s="25">
        <v>657550.7477734964</v>
      </c>
      <c r="I63" s="25">
        <v>662520.4085476457</v>
      </c>
      <c r="J63" s="25">
        <v>669535.1649346114</v>
      </c>
      <c r="K63" s="25">
        <v>674502.8257086505</v>
      </c>
      <c r="L63" s="25"/>
      <c r="M63" s="25">
        <v>669387.067856576</v>
      </c>
      <c r="N63" s="25">
        <v>675108.0684365205</v>
      </c>
      <c r="O63" s="25">
        <v>682926.0692290408</v>
      </c>
      <c r="P63" s="25">
        <v>688638.069808073</v>
      </c>
    </row>
    <row r="64" spans="2:16" ht="12.75">
      <c r="B64" s="22" t="s">
        <v>16</v>
      </c>
      <c r="C64" s="25">
        <v>740261.997372583</v>
      </c>
      <c r="D64" s="25">
        <v>959567.7680941104</v>
      </c>
      <c r="E64" s="25">
        <v>1001999.6745687955</v>
      </c>
      <c r="F64" s="25">
        <v>987032.49602551</v>
      </c>
      <c r="G64" s="25"/>
      <c r="H64" s="25">
        <v>761279.3623849049</v>
      </c>
      <c r="I64" s="25">
        <v>976474.650973562</v>
      </c>
      <c r="J64" s="25">
        <v>1051677.1964320864</v>
      </c>
      <c r="K64" s="25">
        <v>1035408.278189581</v>
      </c>
      <c r="L64" s="25"/>
      <c r="M64" s="25">
        <v>784683.085919363</v>
      </c>
      <c r="N64" s="25">
        <v>1004582.5041361926</v>
      </c>
      <c r="O64" s="25">
        <v>1086041.51847841</v>
      </c>
      <c r="P64" s="25">
        <v>1060993.4225396619</v>
      </c>
    </row>
    <row r="65" spans="2:16" ht="12.75">
      <c r="B65" s="22" t="s">
        <v>17</v>
      </c>
      <c r="C65" s="25">
        <v>326548.0646060712</v>
      </c>
      <c r="D65" s="25">
        <v>327139.854680048</v>
      </c>
      <c r="E65" s="25">
        <v>329623.1978111955</v>
      </c>
      <c r="F65" s="25">
        <v>331475.88290268515</v>
      </c>
      <c r="G65" s="25"/>
      <c r="H65" s="25">
        <v>331335.4360309972</v>
      </c>
      <c r="I65" s="25">
        <v>332142.284330075</v>
      </c>
      <c r="J65" s="25">
        <v>334804.85790761234</v>
      </c>
      <c r="K65" s="25">
        <v>336226.42173131555</v>
      </c>
      <c r="L65" s="25"/>
      <c r="M65" s="25">
        <v>336570.53592028696</v>
      </c>
      <c r="N65" s="25">
        <v>337024.7759097271</v>
      </c>
      <c r="O65" s="25">
        <v>339592.5673756912</v>
      </c>
      <c r="P65" s="25">
        <v>341236.19541511213</v>
      </c>
    </row>
    <row r="66" spans="2:16" ht="12.75">
      <c r="B66" s="2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16" ht="12.75">
      <c r="B67" s="27" t="s">
        <v>18</v>
      </c>
      <c r="C67" s="28">
        <f aca="true" t="shared" si="1" ref="C67:P67">+SUM(C54:C65)</f>
        <v>8001994.184727565</v>
      </c>
      <c r="D67" s="28">
        <f t="shared" si="1"/>
        <v>8010165.782651532</v>
      </c>
      <c r="E67" s="28">
        <f t="shared" si="1"/>
        <v>7790149.290564509</v>
      </c>
      <c r="F67" s="28">
        <f t="shared" si="1"/>
        <v>8089912.513003993</v>
      </c>
      <c r="G67" s="28"/>
      <c r="H67" s="28">
        <f t="shared" si="1"/>
        <v>8252263.106745708</v>
      </c>
      <c r="I67" s="28">
        <f t="shared" si="1"/>
        <v>8377489.310963164</v>
      </c>
      <c r="J67" s="28">
        <f t="shared" si="1"/>
        <v>8137921.259183614</v>
      </c>
      <c r="K67" s="28">
        <f t="shared" si="1"/>
        <v>8451591.084279042</v>
      </c>
      <c r="L67" s="28"/>
      <c r="M67" s="28">
        <f t="shared" si="1"/>
        <v>8496459.992625546</v>
      </c>
      <c r="N67" s="28">
        <f t="shared" si="1"/>
        <v>8721667.305844674</v>
      </c>
      <c r="O67" s="28">
        <f t="shared" si="1"/>
        <v>8370984.060738092</v>
      </c>
      <c r="P67" s="28">
        <f t="shared" si="1"/>
        <v>8599907.201107796</v>
      </c>
    </row>
    <row r="68" spans="2:16" ht="12.75">
      <c r="B68" s="22"/>
      <c r="C68" s="28"/>
      <c r="D68" s="28"/>
      <c r="E68" s="28"/>
      <c r="F68" s="29"/>
      <c r="G68" s="29"/>
      <c r="H68" s="28"/>
      <c r="I68" s="28"/>
      <c r="J68" s="28"/>
      <c r="K68" s="29"/>
      <c r="L68" s="29"/>
      <c r="M68" s="28"/>
      <c r="N68" s="28"/>
      <c r="O68" s="28"/>
      <c r="P68" s="29"/>
    </row>
    <row r="69" spans="2:16" ht="12.75">
      <c r="B69" s="22" t="s">
        <v>19</v>
      </c>
      <c r="C69" s="25">
        <v>291432.361702936</v>
      </c>
      <c r="D69" s="25">
        <v>269243.0715175125</v>
      </c>
      <c r="E69" s="25">
        <v>292103.92829544796</v>
      </c>
      <c r="F69" s="25">
        <v>296387.6384841034</v>
      </c>
      <c r="G69" s="24"/>
      <c r="H69" s="25">
        <v>297969.5040752394</v>
      </c>
      <c r="I69" s="25">
        <v>310589.5085717108</v>
      </c>
      <c r="J69" s="25">
        <v>296369.0180836573</v>
      </c>
      <c r="K69" s="25">
        <v>298188.9692693925</v>
      </c>
      <c r="L69" s="24"/>
      <c r="M69" s="25">
        <v>304156.3385483485</v>
      </c>
      <c r="N69" s="25">
        <v>320987.8963309455</v>
      </c>
      <c r="O69" s="25">
        <v>303265.37429723714</v>
      </c>
      <c r="P69" s="25">
        <v>302080.9690322744</v>
      </c>
    </row>
    <row r="70" spans="2:16" ht="12.75">
      <c r="B70" s="18" t="s">
        <v>20</v>
      </c>
      <c r="C70" s="25">
        <v>638705.0534585698</v>
      </c>
      <c r="D70" s="25">
        <v>612295.6955422668</v>
      </c>
      <c r="E70" s="25">
        <v>651312.6187441348</v>
      </c>
      <c r="F70" s="25">
        <v>668861.2501448349</v>
      </c>
      <c r="G70" s="24"/>
      <c r="H70" s="25">
        <v>681165.0639064433</v>
      </c>
      <c r="I70" s="25">
        <v>669561.7615808211</v>
      </c>
      <c r="J70" s="25">
        <v>660361.4683284999</v>
      </c>
      <c r="K70" s="25">
        <v>667449.4836652264</v>
      </c>
      <c r="L70" s="24"/>
      <c r="M70" s="25">
        <v>693666.2051704417</v>
      </c>
      <c r="N70" s="25">
        <v>685603.4193934094</v>
      </c>
      <c r="O70" s="25">
        <v>673048.5478812284</v>
      </c>
      <c r="P70" s="25">
        <v>691985.5354387197</v>
      </c>
    </row>
    <row r="71" spans="2:16" ht="12.75">
      <c r="B71" s="18" t="s">
        <v>21</v>
      </c>
      <c r="C71" s="25">
        <v>182844.3496548859</v>
      </c>
      <c r="D71" s="25">
        <v>169026.4920298835</v>
      </c>
      <c r="E71" s="25">
        <v>189522.8239655575</v>
      </c>
      <c r="F71" s="25">
        <v>184960.5529031671</v>
      </c>
      <c r="G71" s="24"/>
      <c r="H71" s="25">
        <v>201611.5077956637</v>
      </c>
      <c r="I71" s="25">
        <v>214782.35168882017</v>
      </c>
      <c r="J71" s="25">
        <v>214435.02041297912</v>
      </c>
      <c r="K71" s="25">
        <v>207901.6693910456</v>
      </c>
      <c r="L71" s="24"/>
      <c r="M71" s="25">
        <v>219311.46241286633</v>
      </c>
      <c r="N71" s="25">
        <v>208803.7392826668</v>
      </c>
      <c r="O71" s="25">
        <v>212393.1195463466</v>
      </c>
      <c r="P71" s="25">
        <v>189671.46152490177</v>
      </c>
    </row>
    <row r="72" spans="2:16" ht="12.75">
      <c r="B72" s="27"/>
      <c r="C72" s="30"/>
      <c r="D72" s="30"/>
      <c r="E72" s="30"/>
      <c r="F72" s="31"/>
      <c r="G72" s="31"/>
      <c r="H72" s="30"/>
      <c r="I72" s="30"/>
      <c r="J72" s="30"/>
      <c r="K72" s="31"/>
      <c r="L72" s="31"/>
      <c r="M72" s="30"/>
      <c r="N72" s="30"/>
      <c r="O72" s="30"/>
      <c r="P72" s="31"/>
    </row>
    <row r="73" spans="2:16" ht="12.75">
      <c r="B73" s="27"/>
      <c r="C73" s="28"/>
      <c r="D73" s="28"/>
      <c r="E73" s="28"/>
      <c r="F73" s="29"/>
      <c r="G73" s="29"/>
      <c r="H73" s="28"/>
      <c r="I73" s="28"/>
      <c r="J73" s="28"/>
      <c r="K73" s="29"/>
      <c r="L73" s="29"/>
      <c r="M73" s="28"/>
      <c r="N73" s="28"/>
      <c r="O73" s="28"/>
      <c r="P73" s="29"/>
    </row>
    <row r="74" spans="2:16" ht="12.75">
      <c r="B74" s="27" t="s">
        <v>22</v>
      </c>
      <c r="C74" s="28">
        <f>+C67-C69+C70+C71</f>
        <v>8532111.226138085</v>
      </c>
      <c r="D74" s="28">
        <f>+D67-D69+D70+D71</f>
        <v>8522244.89870617</v>
      </c>
      <c r="E74" s="28">
        <f>+E67-E69+E70+E71</f>
        <v>8338880.804978753</v>
      </c>
      <c r="F74" s="28">
        <f>+F67-F69+F70+F71</f>
        <v>8647346.677567892</v>
      </c>
      <c r="G74" s="28"/>
      <c r="H74" s="28">
        <f>+H67-H69+H70+H71</f>
        <v>8837070.174372574</v>
      </c>
      <c r="I74" s="28">
        <f>+I67-I69+I70+I71</f>
        <v>8951243.915661097</v>
      </c>
      <c r="J74" s="28">
        <f>+J67-J69+J70+J71</f>
        <v>8716348.729841435</v>
      </c>
      <c r="K74" s="28">
        <f>+K67-K69+K70+K71</f>
        <v>9028753.268065922</v>
      </c>
      <c r="L74" s="28"/>
      <c r="M74" s="28">
        <f>+M67-M69+M70+M71</f>
        <v>9105281.321660506</v>
      </c>
      <c r="N74" s="28">
        <f>+N67-N69+N70+N71</f>
        <v>9295086.568189805</v>
      </c>
      <c r="O74" s="28">
        <f>+O67-O69+O70+O71</f>
        <v>8953160.35386843</v>
      </c>
      <c r="P74" s="28">
        <f>+P67-P69+P70+P71</f>
        <v>9179483.229039144</v>
      </c>
    </row>
    <row r="75" spans="2:16" ht="12.75">
      <c r="B75" s="32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2:16" ht="12.75">
      <c r="B76" s="167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</row>
    <row r="77" ht="12.75">
      <c r="B77" s="171" t="s">
        <v>23</v>
      </c>
    </row>
    <row r="78" ht="12.75">
      <c r="B78" s="172" t="s">
        <v>24</v>
      </c>
    </row>
    <row r="79" ht="12.75">
      <c r="B79" s="172" t="s">
        <v>122</v>
      </c>
    </row>
    <row r="80" ht="12.75">
      <c r="B80" s="172" t="s">
        <v>123</v>
      </c>
    </row>
  </sheetData>
  <mergeCells count="6">
    <mergeCell ref="C9:F9"/>
    <mergeCell ref="H9:K9"/>
    <mergeCell ref="M9:P9"/>
    <mergeCell ref="C49:F49"/>
    <mergeCell ref="H49:K49"/>
    <mergeCell ref="M49:P49"/>
  </mergeCells>
  <printOptions horizontalCentered="1" verticalCentered="1"/>
  <pageMargins left="0.3937007874015748" right="0.75" top="1" bottom="1" header="0" footer="0"/>
  <pageSetup fitToHeight="2" horizontalDpi="300" verticalDpi="300" orientation="landscape" scale="57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6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2" style="39" customWidth="1"/>
    <col min="2" max="2" width="17.16015625" style="39" customWidth="1"/>
    <col min="3" max="3" width="3.16015625" style="39" customWidth="1"/>
    <col min="4" max="4" width="15.16015625" style="39" customWidth="1"/>
    <col min="5" max="5" width="7.33203125" style="39" customWidth="1"/>
    <col min="6" max="6" width="9.5" style="39" customWidth="1"/>
    <col min="7" max="7" width="6.16015625" style="39" customWidth="1"/>
    <col min="8" max="8" width="14" style="39" customWidth="1"/>
    <col min="9" max="9" width="7.16015625" style="39" customWidth="1"/>
    <col min="10" max="10" width="7" style="39" customWidth="1"/>
    <col min="11" max="11" width="9.33203125" style="39" customWidth="1"/>
    <col min="12" max="13" width="13.33203125" style="39" customWidth="1"/>
    <col min="14" max="14" width="13" style="39" customWidth="1"/>
    <col min="15" max="16384" width="13.33203125" style="39" customWidth="1"/>
  </cols>
  <sheetData>
    <row r="2" spans="2:11" ht="12.75">
      <c r="B2" s="103" t="s">
        <v>57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2.75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1" ht="12.75">
      <c r="B4" s="104" t="s">
        <v>58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1" ht="12.75">
      <c r="B5" s="105" t="s">
        <v>1</v>
      </c>
      <c r="C5" s="104"/>
      <c r="D5" s="103"/>
      <c r="E5" s="104"/>
      <c r="F5" s="104"/>
      <c r="G5" s="105"/>
      <c r="H5" s="105"/>
      <c r="I5" s="105"/>
      <c r="J5" s="105"/>
      <c r="K5" s="105"/>
    </row>
    <row r="6" spans="2:11" ht="12.75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2:11" ht="12.75">
      <c r="B7" s="40"/>
      <c r="C7" s="40"/>
      <c r="D7" s="41" t="s">
        <v>25</v>
      </c>
      <c r="E7" s="40"/>
      <c r="F7" s="41" t="s">
        <v>26</v>
      </c>
      <c r="G7" s="40"/>
      <c r="H7" s="41" t="s">
        <v>25</v>
      </c>
      <c r="I7" s="40"/>
      <c r="J7" s="41" t="s">
        <v>26</v>
      </c>
      <c r="K7" s="40"/>
    </row>
    <row r="8" spans="2:11" ht="12.75">
      <c r="B8" s="37"/>
      <c r="C8" s="42"/>
      <c r="D8" s="43" t="s">
        <v>27</v>
      </c>
      <c r="E8" s="44"/>
      <c r="F8" s="43" t="s">
        <v>28</v>
      </c>
      <c r="G8" s="44"/>
      <c r="H8" s="43" t="s">
        <v>94</v>
      </c>
      <c r="I8" s="44"/>
      <c r="J8" s="43" t="s">
        <v>29</v>
      </c>
      <c r="K8" s="37"/>
    </row>
    <row r="9" spans="2:11" ht="12.75">
      <c r="B9" s="37"/>
      <c r="C9" s="42"/>
      <c r="D9" s="43"/>
      <c r="E9" s="44"/>
      <c r="F9" s="43" t="s">
        <v>30</v>
      </c>
      <c r="G9" s="44"/>
      <c r="H9" s="43" t="s">
        <v>95</v>
      </c>
      <c r="I9" s="44"/>
      <c r="J9" s="43" t="s">
        <v>31</v>
      </c>
      <c r="K9" s="37"/>
    </row>
    <row r="10" spans="2:11" ht="12.75">
      <c r="B10" s="37"/>
      <c r="C10" s="42"/>
      <c r="D10" s="44"/>
      <c r="E10" s="44"/>
      <c r="F10" s="43" t="s">
        <v>32</v>
      </c>
      <c r="G10" s="44"/>
      <c r="H10" s="43"/>
      <c r="I10" s="44"/>
      <c r="J10" s="43" t="s">
        <v>96</v>
      </c>
      <c r="K10" s="37"/>
    </row>
    <row r="11" spans="2:11" ht="13.5" thickBot="1">
      <c r="B11" s="45"/>
      <c r="C11" s="46"/>
      <c r="D11" s="47"/>
      <c r="E11" s="47"/>
      <c r="F11" s="48"/>
      <c r="G11" s="47"/>
      <c r="H11" s="48"/>
      <c r="I11" s="47"/>
      <c r="J11" s="48"/>
      <c r="K11" s="45"/>
    </row>
    <row r="12" spans="2:11" ht="14.25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2:11" ht="6.75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2:11" ht="14.25" customHeight="1" hidden="1">
      <c r="B14" s="49">
        <v>1988</v>
      </c>
      <c r="C14" s="38"/>
      <c r="D14" s="50">
        <v>3911153.5884133005</v>
      </c>
      <c r="E14" s="50"/>
      <c r="F14" s="51"/>
      <c r="G14" s="42"/>
      <c r="H14" s="50">
        <v>34045222.16403028</v>
      </c>
      <c r="I14" s="50"/>
      <c r="J14" s="51"/>
      <c r="K14" s="37"/>
    </row>
    <row r="15" spans="2:11" ht="14.25" customHeight="1" hidden="1">
      <c r="B15" s="52" t="s">
        <v>33</v>
      </c>
      <c r="C15" s="37"/>
      <c r="D15" s="53">
        <v>988167.1720451957</v>
      </c>
      <c r="E15" s="53"/>
      <c r="F15" s="54"/>
      <c r="G15" s="55"/>
      <c r="H15" s="53">
        <v>8527226.46392127</v>
      </c>
      <c r="I15" s="53"/>
      <c r="J15" s="54"/>
      <c r="K15" s="37"/>
    </row>
    <row r="16" spans="2:11" ht="14.25" customHeight="1" hidden="1">
      <c r="B16" s="52" t="s">
        <v>34</v>
      </c>
      <c r="C16" s="37"/>
      <c r="D16" s="53">
        <v>954926.6610018606</v>
      </c>
      <c r="E16" s="53"/>
      <c r="F16" s="54"/>
      <c r="G16" s="55"/>
      <c r="H16" s="53">
        <v>8613237.65355175</v>
      </c>
      <c r="I16" s="53"/>
      <c r="J16" s="54"/>
      <c r="K16" s="37"/>
    </row>
    <row r="17" spans="2:11" ht="14.25" customHeight="1" hidden="1">
      <c r="B17" s="52" t="s">
        <v>35</v>
      </c>
      <c r="C17" s="37"/>
      <c r="D17" s="53">
        <v>952466.0809493993</v>
      </c>
      <c r="E17" s="53"/>
      <c r="F17" s="54"/>
      <c r="G17" s="55"/>
      <c r="H17" s="53">
        <v>8524786.69959188</v>
      </c>
      <c r="I17" s="53"/>
      <c r="J17" s="54"/>
      <c r="K17" s="37"/>
    </row>
    <row r="18" spans="2:11" ht="14.25" customHeight="1" hidden="1">
      <c r="B18" s="52" t="s">
        <v>36</v>
      </c>
      <c r="C18" s="37"/>
      <c r="D18" s="53">
        <v>1015593.6744168447</v>
      </c>
      <c r="E18" s="53"/>
      <c r="F18" s="54"/>
      <c r="G18" s="55"/>
      <c r="H18" s="53">
        <v>8379971.34696538</v>
      </c>
      <c r="I18" s="53"/>
      <c r="J18" s="54"/>
      <c r="K18" s="37"/>
    </row>
    <row r="19" spans="2:11" ht="7.5" customHeight="1" hidden="1"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2:11" ht="13.5" customHeight="1">
      <c r="B20" s="49">
        <v>1996</v>
      </c>
      <c r="C20" s="37"/>
      <c r="D20" s="50">
        <f>+SUM(D21:D24)</f>
        <v>31237288.521176573</v>
      </c>
      <c r="E20" s="50"/>
      <c r="F20" s="51"/>
      <c r="G20" s="42"/>
      <c r="H20" s="50">
        <f>+SUM(H21:H24)</f>
        <v>31200037.79626818</v>
      </c>
      <c r="I20" s="50"/>
      <c r="J20" s="51"/>
      <c r="K20" s="37"/>
    </row>
    <row r="21" spans="2:11" ht="13.5" customHeight="1">
      <c r="B21" s="52" t="s">
        <v>33</v>
      </c>
      <c r="C21" s="37"/>
      <c r="D21" s="53">
        <v>7804933.602828504</v>
      </c>
      <c r="E21" s="53"/>
      <c r="F21" s="54"/>
      <c r="G21" s="55"/>
      <c r="H21" s="53">
        <v>7535192.22211408</v>
      </c>
      <c r="I21" s="53"/>
      <c r="J21" s="54"/>
      <c r="K21" s="37"/>
    </row>
    <row r="22" spans="2:11" ht="13.5" customHeight="1">
      <c r="B22" s="52" t="s">
        <v>34</v>
      </c>
      <c r="C22" s="37"/>
      <c r="D22" s="53">
        <v>8038771.976881263</v>
      </c>
      <c r="E22" s="53"/>
      <c r="F22" s="54"/>
      <c r="G22" s="55"/>
      <c r="H22" s="53">
        <v>7822362.00719918</v>
      </c>
      <c r="I22" s="53"/>
      <c r="J22" s="54"/>
      <c r="K22" s="37"/>
    </row>
    <row r="23" spans="2:11" ht="13.5" customHeight="1">
      <c r="B23" s="52" t="s">
        <v>35</v>
      </c>
      <c r="C23" s="37"/>
      <c r="D23" s="53">
        <v>7604665.376222145</v>
      </c>
      <c r="E23" s="53"/>
      <c r="F23" s="54"/>
      <c r="G23" s="55"/>
      <c r="H23" s="53">
        <v>7888806.66042196</v>
      </c>
      <c r="I23" s="53"/>
      <c r="J23" s="54"/>
      <c r="K23" s="37"/>
    </row>
    <row r="24" spans="2:11" ht="13.5" customHeight="1">
      <c r="B24" s="52" t="s">
        <v>37</v>
      </c>
      <c r="C24" s="37"/>
      <c r="D24" s="53">
        <v>7788917.565244663</v>
      </c>
      <c r="E24" s="53"/>
      <c r="F24" s="54"/>
      <c r="G24" s="55"/>
      <c r="H24" s="53">
        <v>7953676.90653296</v>
      </c>
      <c r="I24" s="53"/>
      <c r="J24" s="54"/>
      <c r="K24" s="37"/>
    </row>
    <row r="25" spans="2:11" ht="6.75" customHeight="1">
      <c r="B25" s="52"/>
      <c r="C25" s="37"/>
      <c r="D25" s="53"/>
      <c r="E25" s="53"/>
      <c r="F25" s="54"/>
      <c r="G25" s="55"/>
      <c r="H25" s="53"/>
      <c r="I25" s="53"/>
      <c r="J25" s="54"/>
      <c r="K25" s="37"/>
    </row>
    <row r="26" spans="2:11" ht="13.5" customHeight="1">
      <c r="B26" s="56" t="s">
        <v>38</v>
      </c>
      <c r="C26" s="37"/>
      <c r="D26" s="50">
        <f>+SUM(D27:D30)</f>
        <v>33300693.473008</v>
      </c>
      <c r="E26" s="50"/>
      <c r="F26" s="51">
        <f>+(D26/D20-1)*100</f>
        <v>6.6055827810809875</v>
      </c>
      <c r="G26" s="42"/>
      <c r="H26" s="50">
        <f>+SUM(H27:H30)</f>
        <v>33120847.274152152</v>
      </c>
      <c r="I26" s="50"/>
      <c r="J26" s="51">
        <f aca="true" t="shared" si="0" ref="J26:J54">+(H26/H20-1)*100</f>
        <v>6.156433176224296</v>
      </c>
      <c r="K26" s="37"/>
    </row>
    <row r="27" spans="2:11" ht="13.5" customHeight="1">
      <c r="B27" s="52" t="s">
        <v>33</v>
      </c>
      <c r="C27" s="37"/>
      <c r="D27" s="53">
        <v>8141434.391249703</v>
      </c>
      <c r="E27" s="53"/>
      <c r="F27" s="54">
        <f aca="true" t="shared" si="1" ref="F27:F54">+(D27/D21-1)*100</f>
        <v>4.311385663796696</v>
      </c>
      <c r="G27" s="55"/>
      <c r="H27" s="53">
        <v>8091622.99036066</v>
      </c>
      <c r="I27" s="53"/>
      <c r="J27" s="54">
        <f t="shared" si="0"/>
        <v>7.384426990642412</v>
      </c>
      <c r="K27" s="37"/>
    </row>
    <row r="28" spans="2:11" ht="13.5" customHeight="1">
      <c r="B28" s="52" t="s">
        <v>34</v>
      </c>
      <c r="C28" s="37"/>
      <c r="D28" s="53">
        <v>8431423.917018497</v>
      </c>
      <c r="E28" s="53"/>
      <c r="F28" s="54">
        <f t="shared" si="1"/>
        <v>4.884476649747804</v>
      </c>
      <c r="G28" s="55"/>
      <c r="H28" s="53">
        <v>8147261.49364047</v>
      </c>
      <c r="I28" s="53"/>
      <c r="J28" s="54">
        <f t="shared" si="0"/>
        <v>4.153470347476551</v>
      </c>
      <c r="K28" s="37"/>
    </row>
    <row r="29" spans="2:11" ht="13.5" customHeight="1">
      <c r="B29" s="52" t="s">
        <v>35</v>
      </c>
      <c r="C29" s="37"/>
      <c r="D29" s="53">
        <v>8238641.244608288</v>
      </c>
      <c r="E29" s="53"/>
      <c r="F29" s="54">
        <f t="shared" si="1"/>
        <v>8.336670149464087</v>
      </c>
      <c r="G29" s="55"/>
      <c r="H29" s="53">
        <v>8379105.30532579</v>
      </c>
      <c r="I29" s="53"/>
      <c r="J29" s="54">
        <f t="shared" si="0"/>
        <v>6.215118027466082</v>
      </c>
      <c r="K29" s="37"/>
    </row>
    <row r="30" spans="2:11" ht="13.5" customHeight="1">
      <c r="B30" s="52" t="s">
        <v>37</v>
      </c>
      <c r="C30" s="37"/>
      <c r="D30" s="53">
        <v>8489193.920131512</v>
      </c>
      <c r="E30" s="53"/>
      <c r="F30" s="54">
        <f t="shared" si="1"/>
        <v>8.990676162905986</v>
      </c>
      <c r="G30" s="55"/>
      <c r="H30" s="53">
        <v>8502857.48482523</v>
      </c>
      <c r="I30" s="53"/>
      <c r="J30" s="54">
        <f t="shared" si="0"/>
        <v>6.904738333552185</v>
      </c>
      <c r="K30" s="37"/>
    </row>
    <row r="31" spans="2:11" ht="6.75" customHeight="1">
      <c r="B31" s="52"/>
      <c r="C31" s="37"/>
      <c r="K31" s="37"/>
    </row>
    <row r="32" spans="2:11" ht="13.5" customHeight="1">
      <c r="B32" s="56" t="s">
        <v>39</v>
      </c>
      <c r="C32" s="37"/>
      <c r="D32" s="50">
        <f>+SUM(D33:D36)</f>
        <v>34376597.5286532</v>
      </c>
      <c r="E32" s="50"/>
      <c r="F32" s="51">
        <f t="shared" si="1"/>
        <v>3.2308758270072513</v>
      </c>
      <c r="G32" s="42"/>
      <c r="H32" s="50">
        <f>+SUM(H33:H36)</f>
        <v>34042778.323062904</v>
      </c>
      <c r="I32" s="50"/>
      <c r="J32" s="51">
        <f t="shared" si="0"/>
        <v>2.783537031162342</v>
      </c>
      <c r="K32" s="37"/>
    </row>
    <row r="33" spans="2:11" ht="13.5" customHeight="1">
      <c r="B33" s="52" t="s">
        <v>33</v>
      </c>
      <c r="C33" s="37"/>
      <c r="D33" s="53">
        <v>8658074.74293502</v>
      </c>
      <c r="E33" s="53"/>
      <c r="F33" s="54">
        <f t="shared" si="1"/>
        <v>6.345814838729091</v>
      </c>
      <c r="G33" s="55"/>
      <c r="H33" s="53">
        <v>8526307.37252571</v>
      </c>
      <c r="I33" s="53"/>
      <c r="J33" s="54">
        <f t="shared" si="0"/>
        <v>5.372029600030537</v>
      </c>
      <c r="K33" s="37"/>
    </row>
    <row r="34" spans="2:11" ht="13.5" customHeight="1">
      <c r="B34" s="52" t="s">
        <v>34</v>
      </c>
      <c r="C34" s="37"/>
      <c r="D34" s="53">
        <v>8910963.979552675</v>
      </c>
      <c r="E34" s="53"/>
      <c r="F34" s="54">
        <f t="shared" si="1"/>
        <v>5.687533532340194</v>
      </c>
      <c r="G34" s="55"/>
      <c r="H34" s="53">
        <v>8612819.70866087</v>
      </c>
      <c r="I34" s="53"/>
      <c r="J34" s="54">
        <f t="shared" si="0"/>
        <v>5.714290812732625</v>
      </c>
      <c r="K34" s="37"/>
    </row>
    <row r="35" spans="2:11" ht="13.5" customHeight="1">
      <c r="B35" s="52" t="s">
        <v>35</v>
      </c>
      <c r="C35" s="37"/>
      <c r="D35" s="53">
        <v>8468860.700106889</v>
      </c>
      <c r="E35" s="53"/>
      <c r="F35" s="54">
        <f t="shared" si="1"/>
        <v>2.794386218106859</v>
      </c>
      <c r="G35" s="55"/>
      <c r="H35" s="53">
        <v>8523926.10336674</v>
      </c>
      <c r="I35" s="53"/>
      <c r="J35" s="54">
        <f t="shared" si="0"/>
        <v>1.728356343115789</v>
      </c>
      <c r="K35" s="37"/>
    </row>
    <row r="36" spans="2:11" ht="13.5" customHeight="1">
      <c r="B36" s="52" t="s">
        <v>37</v>
      </c>
      <c r="C36" s="37"/>
      <c r="D36" s="53">
        <v>8338698.106058613</v>
      </c>
      <c r="E36" s="53"/>
      <c r="F36" s="54">
        <f t="shared" si="1"/>
        <v>-1.7727927467413473</v>
      </c>
      <c r="G36" s="55"/>
      <c r="H36" s="53">
        <v>8379725.13850958</v>
      </c>
      <c r="I36" s="53"/>
      <c r="J36" s="54">
        <f t="shared" si="0"/>
        <v>-1.4481290146918235</v>
      </c>
      <c r="K36" s="37"/>
    </row>
    <row r="37" spans="2:11" ht="9" customHeight="1">
      <c r="B37" s="52"/>
      <c r="C37" s="37"/>
      <c r="E37" s="53"/>
      <c r="F37" s="54"/>
      <c r="G37" s="55"/>
      <c r="I37" s="53"/>
      <c r="J37" s="54"/>
      <c r="K37" s="37"/>
    </row>
    <row r="38" spans="2:11" ht="13.5" customHeight="1">
      <c r="B38" s="56" t="s">
        <v>91</v>
      </c>
      <c r="C38" s="37"/>
      <c r="D38" s="50">
        <f>+SUM(D39:D42)</f>
        <v>34040583.607390895</v>
      </c>
      <c r="E38" s="50"/>
      <c r="F38" s="51">
        <f t="shared" si="1"/>
        <v>-0.9774496181078729</v>
      </c>
      <c r="G38" s="42"/>
      <c r="H38" s="50">
        <f>+SUM(H39:H42)</f>
        <v>33723943.18712254</v>
      </c>
      <c r="I38" s="50"/>
      <c r="J38" s="51">
        <f t="shared" si="0"/>
        <v>-0.9365720180493198</v>
      </c>
      <c r="K38" s="37"/>
    </row>
    <row r="39" spans="2:11" ht="13.5" customHeight="1">
      <c r="B39" s="52" t="s">
        <v>33</v>
      </c>
      <c r="C39" s="37"/>
      <c r="D39" s="53">
        <v>8532111.226138085</v>
      </c>
      <c r="E39" s="53"/>
      <c r="F39" s="54">
        <f t="shared" si="1"/>
        <v>-1.454867514278757</v>
      </c>
      <c r="G39" s="55"/>
      <c r="H39" s="53">
        <v>8362783.44512883</v>
      </c>
      <c r="I39" s="53"/>
      <c r="J39" s="54">
        <f t="shared" si="0"/>
        <v>-1.9178751158303697</v>
      </c>
      <c r="K39" s="37"/>
    </row>
    <row r="40" spans="2:11" ht="13.5" customHeight="1">
      <c r="B40" s="52" t="s">
        <v>34</v>
      </c>
      <c r="C40" s="37"/>
      <c r="D40" s="53">
        <v>8522244.89870617</v>
      </c>
      <c r="E40" s="53"/>
      <c r="F40" s="54">
        <f t="shared" si="1"/>
        <v>-4.362256224337457</v>
      </c>
      <c r="G40" s="55"/>
      <c r="H40" s="53">
        <v>8288058.61795249</v>
      </c>
      <c r="I40" s="53"/>
      <c r="J40" s="54">
        <f t="shared" si="0"/>
        <v>-3.7706709497449253</v>
      </c>
      <c r="K40" s="37"/>
    </row>
    <row r="41" spans="2:11" ht="13.5" customHeight="1">
      <c r="B41" s="52" t="s">
        <v>35</v>
      </c>
      <c r="C41" s="37"/>
      <c r="D41" s="53">
        <v>8338880.804978753</v>
      </c>
      <c r="E41" s="53"/>
      <c r="F41" s="54">
        <f t="shared" si="1"/>
        <v>-1.5347978875894674</v>
      </c>
      <c r="G41" s="55"/>
      <c r="H41" s="53">
        <v>8437845.02531693</v>
      </c>
      <c r="I41" s="53"/>
      <c r="J41" s="54">
        <f t="shared" si="0"/>
        <v>-1.0098759304800975</v>
      </c>
      <c r="K41" s="37"/>
    </row>
    <row r="42" spans="2:11" ht="13.5" customHeight="1">
      <c r="B42" s="52" t="s">
        <v>37</v>
      </c>
      <c r="C42" s="37"/>
      <c r="D42" s="53">
        <v>8647346.677567892</v>
      </c>
      <c r="E42" s="53"/>
      <c r="F42" s="54">
        <f t="shared" si="1"/>
        <v>3.7013999977409506</v>
      </c>
      <c r="G42" s="55"/>
      <c r="H42" s="53">
        <v>8635256.09872429</v>
      </c>
      <c r="I42" s="53"/>
      <c r="J42" s="54">
        <f t="shared" si="0"/>
        <v>3.0493954872147455</v>
      </c>
      <c r="K42" s="37"/>
    </row>
    <row r="43" spans="2:11" ht="10.5" customHeight="1">
      <c r="B43" s="52"/>
      <c r="C43" s="37"/>
      <c r="D43" s="53"/>
      <c r="E43" s="53"/>
      <c r="F43" s="54"/>
      <c r="G43" s="55"/>
      <c r="H43" s="53"/>
      <c r="I43" s="53"/>
      <c r="J43" s="54"/>
      <c r="K43" s="37"/>
    </row>
    <row r="44" spans="2:11" ht="13.5" customHeight="1">
      <c r="B44" s="49" t="s">
        <v>92</v>
      </c>
      <c r="C44" s="37"/>
      <c r="D44" s="50">
        <f>+SUM(D45:D48)</f>
        <v>35533416.08794103</v>
      </c>
      <c r="E44" s="53"/>
      <c r="F44" s="51">
        <f t="shared" si="1"/>
        <v>4.385449138498343</v>
      </c>
      <c r="G44" s="55"/>
      <c r="H44" s="50">
        <f>+SUM(H45:H48)</f>
        <v>35023570.49781819</v>
      </c>
      <c r="I44" s="53"/>
      <c r="J44" s="51">
        <f t="shared" si="0"/>
        <v>3.853722868302989</v>
      </c>
      <c r="K44" s="37"/>
    </row>
    <row r="45" spans="2:11" ht="13.5" customHeight="1">
      <c r="B45" s="52" t="s">
        <v>33</v>
      </c>
      <c r="C45" s="37"/>
      <c r="D45" s="53">
        <v>8837070.174372574</v>
      </c>
      <c r="E45" s="53"/>
      <c r="F45" s="54">
        <f t="shared" si="1"/>
        <v>3.5742495632294258</v>
      </c>
      <c r="G45" s="55"/>
      <c r="H45" s="53">
        <v>8631419.62555095</v>
      </c>
      <c r="I45" s="53"/>
      <c r="J45" s="54">
        <f t="shared" si="0"/>
        <v>3.2122819176741313</v>
      </c>
      <c r="K45" s="37"/>
    </row>
    <row r="46" spans="2:11" ht="13.5" customHeight="1">
      <c r="B46" s="52" t="s">
        <v>34</v>
      </c>
      <c r="C46" s="37"/>
      <c r="D46" s="53">
        <v>8951243.915661097</v>
      </c>
      <c r="E46" s="53"/>
      <c r="F46" s="54">
        <f t="shared" si="1"/>
        <v>5.033873375547526</v>
      </c>
      <c r="G46" s="55"/>
      <c r="H46" s="53">
        <v>8614231.04498481</v>
      </c>
      <c r="I46" s="53"/>
      <c r="J46" s="54">
        <f t="shared" si="0"/>
        <v>3.9354502914085154</v>
      </c>
      <c r="K46" s="37"/>
    </row>
    <row r="47" spans="2:11" ht="13.5" customHeight="1">
      <c r="B47" s="52" t="s">
        <v>35</v>
      </c>
      <c r="C47" s="37"/>
      <c r="D47" s="53">
        <v>8716348.729841435</v>
      </c>
      <c r="E47" s="53"/>
      <c r="F47" s="54">
        <f t="shared" si="1"/>
        <v>4.526601754965887</v>
      </c>
      <c r="G47" s="55"/>
      <c r="H47" s="53">
        <v>8788346.42113711</v>
      </c>
      <c r="I47" s="53"/>
      <c r="J47" s="54">
        <f t="shared" si="0"/>
        <v>4.153920755459883</v>
      </c>
      <c r="K47" s="37"/>
    </row>
    <row r="48" spans="2:11" ht="13.5" customHeight="1">
      <c r="B48" s="52" t="s">
        <v>37</v>
      </c>
      <c r="C48" s="37"/>
      <c r="D48" s="53">
        <v>9028753.268065922</v>
      </c>
      <c r="E48" s="53"/>
      <c r="F48" s="54">
        <f t="shared" si="1"/>
        <v>4.410677687844267</v>
      </c>
      <c r="G48" s="55"/>
      <c r="H48" s="53">
        <v>8989573.40614532</v>
      </c>
      <c r="I48" s="53"/>
      <c r="J48" s="54">
        <f t="shared" si="0"/>
        <v>4.103147646928185</v>
      </c>
      <c r="K48" s="37"/>
    </row>
    <row r="49" spans="2:11" ht="9" customHeight="1">
      <c r="B49" s="52"/>
      <c r="C49" s="37"/>
      <c r="D49" s="53"/>
      <c r="E49" s="53"/>
      <c r="F49" s="54"/>
      <c r="G49" s="55"/>
      <c r="H49" s="53"/>
      <c r="I49" s="53"/>
      <c r="J49" s="54"/>
      <c r="K49" s="37"/>
    </row>
    <row r="50" spans="2:11" ht="12.75">
      <c r="B50" s="49" t="s">
        <v>93</v>
      </c>
      <c r="C50" s="37"/>
      <c r="D50" s="50">
        <f>+SUM(D51:D54)</f>
        <v>36533011.47275789</v>
      </c>
      <c r="E50" s="53"/>
      <c r="F50" s="51">
        <f t="shared" si="1"/>
        <v>2.813113668393097</v>
      </c>
      <c r="G50" s="55"/>
      <c r="H50" s="50">
        <f>+SUM(H51:H54)</f>
        <v>36188849.46715005</v>
      </c>
      <c r="I50" s="53"/>
      <c r="J50" s="51">
        <f t="shared" si="0"/>
        <v>3.327127853524958</v>
      </c>
      <c r="K50" s="37"/>
    </row>
    <row r="51" spans="2:11" ht="12.75">
      <c r="B51" s="52" t="s">
        <v>33</v>
      </c>
      <c r="C51" s="37"/>
      <c r="D51" s="53">
        <v>9105281.321660506</v>
      </c>
      <c r="E51" s="53"/>
      <c r="F51" s="54">
        <f t="shared" si="1"/>
        <v>3.035068659585183</v>
      </c>
      <c r="G51" s="55"/>
      <c r="H51" s="53">
        <v>8911082.81357906</v>
      </c>
      <c r="I51" s="53"/>
      <c r="J51" s="54">
        <f t="shared" si="0"/>
        <v>3.240060154186497</v>
      </c>
      <c r="K51" s="37"/>
    </row>
    <row r="52" spans="2:11" ht="12.75">
      <c r="B52" s="52" t="s">
        <v>34</v>
      </c>
      <c r="C52" s="37"/>
      <c r="D52" s="53">
        <v>9295086.568189805</v>
      </c>
      <c r="E52" s="53"/>
      <c r="F52" s="54">
        <f t="shared" si="1"/>
        <v>3.8412834659451223</v>
      </c>
      <c r="G52" s="55"/>
      <c r="H52" s="53">
        <v>9015768.56475084</v>
      </c>
      <c r="I52" s="53"/>
      <c r="J52" s="54">
        <f t="shared" si="0"/>
        <v>4.661327490162992</v>
      </c>
      <c r="K52" s="37"/>
    </row>
    <row r="53" spans="2:11" ht="12.75">
      <c r="B53" s="52" t="s">
        <v>35</v>
      </c>
      <c r="C53" s="37"/>
      <c r="D53" s="53">
        <v>8953160.35386843</v>
      </c>
      <c r="E53" s="53"/>
      <c r="F53" s="54">
        <f t="shared" si="1"/>
        <v>2.7168672498869118</v>
      </c>
      <c r="G53" s="55"/>
      <c r="H53" s="53">
        <v>9085781.24506995</v>
      </c>
      <c r="I53" s="53"/>
      <c r="J53" s="54">
        <f t="shared" si="0"/>
        <v>3.384423072097742</v>
      </c>
      <c r="K53" s="37"/>
    </row>
    <row r="54" spans="2:11" ht="12.75">
      <c r="B54" s="52" t="s">
        <v>37</v>
      </c>
      <c r="C54" s="37"/>
      <c r="D54" s="53">
        <v>9179483.229039144</v>
      </c>
      <c r="E54" s="53"/>
      <c r="F54" s="54">
        <f t="shared" si="1"/>
        <v>1.669443792492853</v>
      </c>
      <c r="G54" s="55"/>
      <c r="H54" s="53">
        <v>9176216.84375019</v>
      </c>
      <c r="I54" s="53"/>
      <c r="J54" s="54">
        <f t="shared" si="0"/>
        <v>2.076221297411962</v>
      </c>
      <c r="K54" s="37"/>
    </row>
    <row r="55" spans="2:11" ht="9" customHeight="1" thickBot="1">
      <c r="B55" s="106"/>
      <c r="C55" s="45"/>
      <c r="D55" s="107"/>
      <c r="E55" s="107"/>
      <c r="F55" s="108"/>
      <c r="G55" s="109"/>
      <c r="H55" s="107"/>
      <c r="I55" s="107"/>
      <c r="J55" s="108"/>
      <c r="K55" s="45"/>
    </row>
    <row r="56" spans="2:11" ht="12.75">
      <c r="B56" s="52"/>
      <c r="C56" s="37"/>
      <c r="D56" s="53"/>
      <c r="E56" s="53"/>
      <c r="F56" s="54"/>
      <c r="G56" s="55"/>
      <c r="H56" s="53"/>
      <c r="I56" s="53"/>
      <c r="J56" s="54"/>
      <c r="K56" s="37"/>
    </row>
    <row r="57" spans="2:11" ht="41.25" customHeight="1">
      <c r="B57" s="205" t="s">
        <v>120</v>
      </c>
      <c r="C57" s="205"/>
      <c r="D57" s="205"/>
      <c r="E57" s="205"/>
      <c r="F57" s="205"/>
      <c r="G57" s="205"/>
      <c r="H57" s="205"/>
      <c r="I57" s="205"/>
      <c r="J57" s="205"/>
      <c r="K57" s="205"/>
    </row>
    <row r="58" spans="2:11" ht="33" customHeight="1">
      <c r="B58" s="206" t="s">
        <v>121</v>
      </c>
      <c r="C58" s="206"/>
      <c r="D58" s="206"/>
      <c r="E58" s="206"/>
      <c r="F58" s="206"/>
      <c r="G58" s="206"/>
      <c r="H58" s="206"/>
      <c r="I58" s="206"/>
      <c r="J58" s="206"/>
      <c r="K58" s="206"/>
    </row>
    <row r="59" ht="12.75">
      <c r="B59" s="174" t="s">
        <v>97</v>
      </c>
    </row>
    <row r="60" ht="12.75">
      <c r="B60" s="174" t="s">
        <v>98</v>
      </c>
    </row>
    <row r="61" ht="12.75">
      <c r="B61" s="173" t="s">
        <v>118</v>
      </c>
    </row>
  </sheetData>
  <mergeCells count="2">
    <mergeCell ref="B57:K57"/>
    <mergeCell ref="B58:K58"/>
  </mergeCells>
  <printOptions horizontalCentered="1" verticalCentered="1"/>
  <pageMargins left="0.75" right="0.75" top="0.1968503937007874" bottom="1.1811023622047245" header="0.1968503937007874" footer="0.1968503937007874"/>
  <pageSetup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2" style="94" customWidth="1"/>
    <col min="2" max="2" width="38.16015625" style="94" bestFit="1" customWidth="1"/>
    <col min="3" max="3" width="1.0078125" style="94" customWidth="1"/>
    <col min="4" max="7" width="14.66015625" style="94" bestFit="1" customWidth="1"/>
    <col min="8" max="8" width="10.16015625" style="94" customWidth="1"/>
    <col min="9" max="9" width="16.16015625" style="94" bestFit="1" customWidth="1"/>
    <col min="10" max="12" width="14.66015625" style="94" bestFit="1" customWidth="1"/>
    <col min="13" max="13" width="10.16015625" style="94" customWidth="1"/>
    <col min="14" max="17" width="14.66015625" style="94" bestFit="1" customWidth="1"/>
    <col min="18" max="18" width="2.5" style="94" customWidth="1"/>
    <col min="19" max="19" width="33" style="94" customWidth="1"/>
    <col min="20" max="23" width="14.66015625" style="94" bestFit="1" customWidth="1"/>
    <col min="24" max="24" width="10.16015625" style="94" customWidth="1"/>
    <col min="25" max="28" width="14.66015625" style="94" bestFit="1" customWidth="1"/>
    <col min="29" max="29" width="10.16015625" style="94" customWidth="1"/>
    <col min="30" max="33" width="14.66015625" style="94" bestFit="1" customWidth="1"/>
    <col min="34" max="34" width="13.33203125" style="94" customWidth="1"/>
    <col min="35" max="39" width="11.33203125" style="94" customWidth="1"/>
    <col min="40" max="44" width="13.33203125" style="94" customWidth="1"/>
    <col min="45" max="49" width="11.33203125" style="94" customWidth="1"/>
    <col min="50" max="54" width="13.33203125" style="94" customWidth="1"/>
    <col min="55" max="59" width="11.33203125" style="94" customWidth="1"/>
    <col min="60" max="16384" width="13.33203125" style="94" customWidth="1"/>
  </cols>
  <sheetData>
    <row r="1" s="58" customFormat="1" ht="12.75">
      <c r="B1" s="57"/>
    </row>
    <row r="2" spans="2:17" s="58" customFormat="1" ht="12.75">
      <c r="B2" s="59" t="s">
        <v>59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7" s="58" customFormat="1" ht="12.75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2:63" s="58" customFormat="1" ht="12.75">
      <c r="B4" s="61" t="s">
        <v>40</v>
      </c>
      <c r="C4" s="62"/>
      <c r="D4" s="62"/>
      <c r="E4" s="62"/>
      <c r="F4" s="62"/>
      <c r="G4" s="62"/>
      <c r="H4" s="62"/>
      <c r="I4" s="62"/>
      <c r="J4" s="63"/>
      <c r="K4" s="63"/>
      <c r="L4" s="62"/>
      <c r="M4" s="62"/>
      <c r="N4" s="60"/>
      <c r="O4" s="63"/>
      <c r="P4" s="63"/>
      <c r="Q4" s="62"/>
      <c r="AH4" s="65"/>
      <c r="AI4" s="65"/>
      <c r="AJ4" s="65"/>
      <c r="AK4" s="65"/>
      <c r="AL4" s="67"/>
      <c r="AM4" s="67"/>
      <c r="AN4" s="65"/>
      <c r="AO4" s="67"/>
      <c r="AP4" s="65"/>
      <c r="AQ4" s="65"/>
      <c r="AR4" s="65"/>
      <c r="AS4" s="65"/>
      <c r="AT4" s="64"/>
      <c r="AU4" s="65"/>
      <c r="AV4" s="65"/>
      <c r="AW4" s="65"/>
      <c r="AX4" s="65"/>
      <c r="AY4" s="65"/>
      <c r="AZ4" s="65"/>
      <c r="BA4" s="64"/>
      <c r="BB4" s="64"/>
      <c r="BC4" s="65"/>
      <c r="BD4" s="65"/>
      <c r="BE4" s="65"/>
      <c r="BF4" s="65"/>
      <c r="BG4" s="65"/>
      <c r="BH4" s="65"/>
      <c r="BI4" s="68"/>
      <c r="BJ4" s="65"/>
      <c r="BK4" s="65"/>
    </row>
    <row r="5" spans="2:63" s="58" customFormat="1" ht="12.75">
      <c r="B5" s="66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0"/>
      <c r="Q5" s="63"/>
      <c r="AH5" s="69"/>
      <c r="AI5" s="69"/>
      <c r="AJ5" s="69"/>
      <c r="AK5" s="69"/>
      <c r="AL5" s="67"/>
      <c r="AM5" s="67"/>
      <c r="AN5" s="69"/>
      <c r="AO5" s="67"/>
      <c r="AP5" s="69"/>
      <c r="AQ5" s="69"/>
      <c r="AR5" s="69"/>
      <c r="AS5" s="69"/>
      <c r="AT5" s="67"/>
      <c r="AU5" s="69"/>
      <c r="AV5" s="69"/>
      <c r="AW5" s="69"/>
      <c r="AX5" s="69"/>
      <c r="AY5" s="69"/>
      <c r="AZ5" s="69"/>
      <c r="BA5" s="67"/>
      <c r="BB5" s="67"/>
      <c r="BC5" s="69"/>
      <c r="BD5" s="69"/>
      <c r="BE5" s="69"/>
      <c r="BF5" s="69"/>
      <c r="BG5" s="69"/>
      <c r="BH5" s="69"/>
      <c r="BI5" s="68"/>
      <c r="BJ5" s="69"/>
      <c r="BK5" s="69"/>
    </row>
    <row r="6" spans="2:63" s="58" customFormat="1" ht="12.75">
      <c r="B6" s="61"/>
      <c r="C6" s="63"/>
      <c r="D6" s="63"/>
      <c r="E6" s="63"/>
      <c r="F6" s="63"/>
      <c r="G6" s="63"/>
      <c r="H6" s="63"/>
      <c r="I6" s="63"/>
      <c r="J6" s="63"/>
      <c r="K6" s="60"/>
      <c r="L6" s="63"/>
      <c r="M6" s="63"/>
      <c r="N6" s="63"/>
      <c r="O6" s="63"/>
      <c r="P6" s="63"/>
      <c r="Q6" s="63"/>
      <c r="AH6" s="69"/>
      <c r="AI6" s="69"/>
      <c r="AJ6" s="69"/>
      <c r="AK6" s="69"/>
      <c r="AN6" s="69"/>
      <c r="AO6" s="69"/>
      <c r="AP6" s="69"/>
      <c r="AQ6" s="69"/>
      <c r="AR6" s="69"/>
      <c r="AS6" s="69"/>
      <c r="AU6" s="69"/>
      <c r="AV6" s="69"/>
      <c r="AW6" s="69"/>
      <c r="AX6" s="69"/>
      <c r="AY6" s="69"/>
      <c r="AZ6" s="69"/>
      <c r="BC6" s="69"/>
      <c r="BD6" s="69"/>
      <c r="BE6" s="69"/>
      <c r="BF6" s="69"/>
      <c r="BG6" s="69"/>
      <c r="BH6" s="69"/>
      <c r="BJ6" s="69"/>
      <c r="BK6" s="69"/>
    </row>
    <row r="7" spans="2:63" s="58" customFormat="1" ht="12.75">
      <c r="B7" s="70"/>
      <c r="C7" s="69"/>
      <c r="D7" s="69"/>
      <c r="E7" s="69"/>
      <c r="F7" s="69"/>
      <c r="G7" s="69"/>
      <c r="H7" s="69"/>
      <c r="I7" s="69"/>
      <c r="J7" s="69"/>
      <c r="L7" s="69"/>
      <c r="M7" s="69"/>
      <c r="N7" s="69"/>
      <c r="O7" s="69"/>
      <c r="P7" s="69"/>
      <c r="Q7" s="69"/>
      <c r="AH7" s="69"/>
      <c r="AI7" s="69"/>
      <c r="AJ7" s="69"/>
      <c r="AK7" s="69"/>
      <c r="AN7" s="69"/>
      <c r="AO7" s="69"/>
      <c r="AP7" s="69"/>
      <c r="AQ7" s="69"/>
      <c r="AR7" s="69"/>
      <c r="AS7" s="69"/>
      <c r="AU7" s="69"/>
      <c r="AV7" s="69"/>
      <c r="AW7" s="69"/>
      <c r="AX7" s="69"/>
      <c r="AY7" s="69"/>
      <c r="AZ7" s="69"/>
      <c r="BC7" s="69"/>
      <c r="BD7" s="69"/>
      <c r="BE7" s="69"/>
      <c r="BF7" s="69"/>
      <c r="BG7" s="69"/>
      <c r="BH7" s="69"/>
      <c r="BJ7" s="69"/>
      <c r="BK7" s="69"/>
    </row>
    <row r="8" spans="2:17" s="58" customFormat="1" ht="12.75">
      <c r="B8" s="72"/>
      <c r="C8" s="7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2:17" s="58" customFormat="1" ht="12.75">
      <c r="B9" s="74"/>
      <c r="C9" s="75"/>
      <c r="D9" s="203">
        <v>1996</v>
      </c>
      <c r="E9" s="203"/>
      <c r="F9" s="203"/>
      <c r="G9" s="203"/>
      <c r="H9" s="17"/>
      <c r="I9" s="203">
        <v>1997</v>
      </c>
      <c r="J9" s="203"/>
      <c r="K9" s="203"/>
      <c r="L9" s="203"/>
      <c r="M9" s="17"/>
      <c r="N9" s="203">
        <v>1998</v>
      </c>
      <c r="O9" s="203"/>
      <c r="P9" s="203"/>
      <c r="Q9" s="203"/>
    </row>
    <row r="10" spans="2:17" s="58" customFormat="1" ht="12.75">
      <c r="B10" s="76" t="s">
        <v>2</v>
      </c>
      <c r="C10" s="7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2:17" s="58" customFormat="1" ht="12.75">
      <c r="B11" s="77"/>
      <c r="C11" s="75"/>
      <c r="D11" s="78" t="s">
        <v>3</v>
      </c>
      <c r="E11" s="78" t="s">
        <v>4</v>
      </c>
      <c r="F11" s="78" t="s">
        <v>5</v>
      </c>
      <c r="G11" s="78" t="s">
        <v>6</v>
      </c>
      <c r="H11" s="78"/>
      <c r="I11" s="78" t="s">
        <v>3</v>
      </c>
      <c r="J11" s="78" t="s">
        <v>4</v>
      </c>
      <c r="K11" s="78" t="s">
        <v>5</v>
      </c>
      <c r="L11" s="78" t="s">
        <v>6</v>
      </c>
      <c r="M11" s="78"/>
      <c r="N11" s="78" t="s">
        <v>3</v>
      </c>
      <c r="O11" s="78" t="s">
        <v>4</v>
      </c>
      <c r="P11" s="78" t="s">
        <v>5</v>
      </c>
      <c r="Q11" s="78" t="s">
        <v>6</v>
      </c>
    </row>
    <row r="12" spans="2:17" s="58" customFormat="1" ht="12.75">
      <c r="B12" s="79"/>
      <c r="C12" s="8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81"/>
    </row>
    <row r="13" spans="2:17" s="58" customFormat="1" ht="12.75">
      <c r="B13" s="74"/>
      <c r="C13" s="7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82"/>
    </row>
    <row r="14" spans="2:17" s="58" customFormat="1" ht="12.75">
      <c r="B14" s="74"/>
      <c r="C14" s="7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82"/>
    </row>
    <row r="15" spans="2:17" s="58" customFormat="1" ht="12.75">
      <c r="B15" s="74"/>
      <c r="C15" s="7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82"/>
    </row>
    <row r="16" spans="2:17" s="58" customFormat="1" ht="12.75">
      <c r="B16" s="74"/>
      <c r="C16" s="7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82"/>
    </row>
    <row r="17" spans="2:18" s="58" customFormat="1" ht="12.75">
      <c r="B17" s="74"/>
      <c r="C17" s="75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</row>
    <row r="18" spans="2:17" s="58" customFormat="1" ht="12.75">
      <c r="B18" s="74"/>
      <c r="C18" s="75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82"/>
    </row>
    <row r="19" spans="2:17" s="58" customFormat="1" ht="12.75">
      <c r="B19" s="83" t="s">
        <v>41</v>
      </c>
      <c r="C19" s="84"/>
      <c r="D19" s="85">
        <v>7780509.602828503</v>
      </c>
      <c r="E19" s="85">
        <v>7992171.644959617</v>
      </c>
      <c r="F19" s="85">
        <v>7849179.696020169</v>
      </c>
      <c r="G19" s="85">
        <v>8142837.7789123785</v>
      </c>
      <c r="H19" s="85"/>
      <c r="I19" s="85">
        <v>7849878.391249703</v>
      </c>
      <c r="J19" s="85">
        <v>8507586.9170185</v>
      </c>
      <c r="K19" s="85">
        <v>8720863.244608289</v>
      </c>
      <c r="L19" s="85">
        <v>8988414.873816982</v>
      </c>
      <c r="M19" s="85"/>
      <c r="N19" s="85">
        <v>8679580.543616604</v>
      </c>
      <c r="O19" s="85">
        <v>9194153.862988353</v>
      </c>
      <c r="P19" s="85">
        <v>8981541.307788901</v>
      </c>
      <c r="Q19" s="85">
        <v>8479924.160728026</v>
      </c>
    </row>
    <row r="20" spans="2:17" s="58" customFormat="1" ht="12.75">
      <c r="B20" s="8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s="58" customFormat="1" ht="12.75">
      <c r="B21" s="83" t="s">
        <v>42</v>
      </c>
      <c r="C21" s="84"/>
      <c r="D21" s="85">
        <v>1998964.7634303756</v>
      </c>
      <c r="E21" s="85">
        <v>2061061.3072877238</v>
      </c>
      <c r="F21" s="85">
        <v>1996683.8447730965</v>
      </c>
      <c r="G21" s="85">
        <v>2184034.4982563667</v>
      </c>
      <c r="H21" s="85"/>
      <c r="I21" s="85">
        <v>2169007.147303408</v>
      </c>
      <c r="J21" s="85">
        <v>2228153.550518944</v>
      </c>
      <c r="K21" s="85">
        <v>2236383.4755069497</v>
      </c>
      <c r="L21" s="85">
        <v>2476382.8051408315</v>
      </c>
      <c r="M21" s="85"/>
      <c r="N21" s="85">
        <v>2326303.356938911</v>
      </c>
      <c r="O21" s="85">
        <v>2458116.833499453</v>
      </c>
      <c r="P21" s="85">
        <v>2297091.780897278</v>
      </c>
      <c r="Q21" s="85">
        <v>2199214.3579534097</v>
      </c>
    </row>
    <row r="22" spans="2:17" s="58" customFormat="1" ht="12.75">
      <c r="B22" s="83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s="58" customFormat="1" ht="12.75">
      <c r="B23" s="83" t="s">
        <v>43</v>
      </c>
      <c r="C23" s="84"/>
      <c r="D23" s="85">
        <v>5781544.839398127</v>
      </c>
      <c r="E23" s="85">
        <v>5931110.337671894</v>
      </c>
      <c r="F23" s="85">
        <v>5852495.851247072</v>
      </c>
      <c r="G23" s="85">
        <v>5958803.280656012</v>
      </c>
      <c r="H23" s="85"/>
      <c r="I23" s="85">
        <v>5680871.243946295</v>
      </c>
      <c r="J23" s="85">
        <v>6279433.366499554</v>
      </c>
      <c r="K23" s="85">
        <v>6484479.769101338</v>
      </c>
      <c r="L23" s="85">
        <v>6512032.068676151</v>
      </c>
      <c r="M23" s="85"/>
      <c r="N23" s="85">
        <v>6353277.186677692</v>
      </c>
      <c r="O23" s="85">
        <v>6736037.029488899</v>
      </c>
      <c r="P23" s="85">
        <v>6684449.526891623</v>
      </c>
      <c r="Q23" s="85">
        <v>6280709.802774616</v>
      </c>
    </row>
    <row r="24" spans="2:17" s="58" customFormat="1" ht="12.75">
      <c r="B24" s="83"/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2:17" s="58" customFormat="1" ht="12.75">
      <c r="B25" s="83" t="s">
        <v>44</v>
      </c>
      <c r="C25" s="84"/>
      <c r="D25" s="85">
        <v>2141967</v>
      </c>
      <c r="E25" s="85">
        <v>2233873</v>
      </c>
      <c r="F25" s="85">
        <v>2048003.8</v>
      </c>
      <c r="G25" s="85">
        <v>2096681.1765492372</v>
      </c>
      <c r="H25" s="85"/>
      <c r="I25" s="85">
        <v>2572129</v>
      </c>
      <c r="J25" s="85">
        <v>2326709</v>
      </c>
      <c r="K25" s="85">
        <v>2172585</v>
      </c>
      <c r="L25" s="85">
        <v>2403394.84799907</v>
      </c>
      <c r="M25" s="85"/>
      <c r="N25" s="85">
        <v>2708622.847215009</v>
      </c>
      <c r="O25" s="85">
        <v>2576252.8805552823</v>
      </c>
      <c r="P25" s="85">
        <v>2301934.713022265</v>
      </c>
      <c r="Q25" s="85">
        <v>2383623.489416486</v>
      </c>
    </row>
    <row r="26" spans="2:17" s="58" customFormat="1" ht="12.75"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s="58" customFormat="1" ht="12.75">
      <c r="B27" s="83" t="s">
        <v>45</v>
      </c>
      <c r="C27" s="84"/>
      <c r="D27" s="85">
        <v>2117543</v>
      </c>
      <c r="E27" s="85">
        <v>2187273</v>
      </c>
      <c r="F27" s="85">
        <v>2292518</v>
      </c>
      <c r="G27" s="85">
        <v>2450601.3902169536</v>
      </c>
      <c r="H27" s="85"/>
      <c r="I27" s="85">
        <v>2280573</v>
      </c>
      <c r="J27" s="85">
        <v>2402872</v>
      </c>
      <c r="K27" s="85">
        <v>2654807</v>
      </c>
      <c r="L27" s="85">
        <v>2902615.8016845398</v>
      </c>
      <c r="M27" s="85"/>
      <c r="N27" s="85">
        <v>2730128.6478965925</v>
      </c>
      <c r="O27" s="85">
        <v>2859442.7639909596</v>
      </c>
      <c r="P27" s="85">
        <v>2814615.3207042767</v>
      </c>
      <c r="Q27" s="85">
        <v>2524849.5440858966</v>
      </c>
    </row>
    <row r="28" spans="2:17" s="58" customFormat="1" ht="12.75">
      <c r="B28" s="83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2:17" s="58" customFormat="1" ht="12.75"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2:17" s="58" customFormat="1" ht="12.75">
      <c r="B30" s="86"/>
      <c r="C30" s="87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2:17" s="58" customFormat="1" ht="12.75">
      <c r="B31" s="86" t="s">
        <v>22</v>
      </c>
      <c r="C31" s="87"/>
      <c r="D31" s="88">
        <f>+D19+D25-D27</f>
        <v>7804933.602828503</v>
      </c>
      <c r="E31" s="88">
        <f aca="true" t="shared" si="0" ref="E31:Q31">+E19+E25-E27</f>
        <v>8038771.644959617</v>
      </c>
      <c r="F31" s="88">
        <f t="shared" si="0"/>
        <v>7604665.49602017</v>
      </c>
      <c r="G31" s="88">
        <f t="shared" si="0"/>
        <v>7788917.565244662</v>
      </c>
      <c r="H31" s="88"/>
      <c r="I31" s="88">
        <f t="shared" si="0"/>
        <v>8141434.391249703</v>
      </c>
      <c r="J31" s="88">
        <f t="shared" si="0"/>
        <v>8431423.9170185</v>
      </c>
      <c r="K31" s="88">
        <f t="shared" si="0"/>
        <v>8238641.244608289</v>
      </c>
      <c r="L31" s="88">
        <f t="shared" si="0"/>
        <v>8489193.920131512</v>
      </c>
      <c r="M31" s="88"/>
      <c r="N31" s="88">
        <f t="shared" si="0"/>
        <v>8658074.74293502</v>
      </c>
      <c r="O31" s="88">
        <f t="shared" si="0"/>
        <v>8910963.979552677</v>
      </c>
      <c r="P31" s="88">
        <f t="shared" si="0"/>
        <v>8468860.700106889</v>
      </c>
      <c r="Q31" s="88">
        <f t="shared" si="0"/>
        <v>8338698.106058615</v>
      </c>
    </row>
    <row r="32" spans="2:17" s="58" customFormat="1" ht="12.75">
      <c r="B32" s="86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 s="58" customFormat="1" ht="12.75">
      <c r="B33" s="86"/>
      <c r="C33" s="87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 s="58" customFormat="1" ht="12.75">
      <c r="B34" s="86"/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 s="58" customFormat="1" ht="12.75">
      <c r="B35" s="86"/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 s="58" customFormat="1" ht="12.75">
      <c r="B36" s="89"/>
      <c r="C36" s="90"/>
      <c r="D36" s="91"/>
      <c r="E36" s="91"/>
      <c r="F36" s="91"/>
      <c r="G36" s="91"/>
      <c r="H36" s="91"/>
      <c r="I36" s="92"/>
      <c r="J36" s="92"/>
      <c r="K36" s="92"/>
      <c r="L36" s="91"/>
      <c r="M36" s="91"/>
      <c r="N36" s="92"/>
      <c r="O36" s="92"/>
      <c r="P36" s="92"/>
      <c r="Q36" s="93"/>
    </row>
    <row r="38" ht="12.75">
      <c r="B38" s="77"/>
    </row>
    <row r="39" spans="2:17" ht="12.75">
      <c r="B39" s="77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</row>
    <row r="40" spans="4:17" ht="12.75"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</row>
    <row r="41" spans="1:17" ht="12.75">
      <c r="A41" s="58"/>
      <c r="B41" s="57"/>
      <c r="D41" s="58"/>
      <c r="E41" s="58"/>
      <c r="F41" s="58"/>
      <c r="G41" s="58"/>
      <c r="H41" s="58"/>
      <c r="I41" s="58"/>
      <c r="J41" s="59"/>
      <c r="K41" s="58"/>
      <c r="L41" s="58"/>
      <c r="M41" s="58"/>
      <c r="N41" s="58"/>
      <c r="O41" s="58"/>
      <c r="P41" s="58"/>
      <c r="Q41" s="58"/>
    </row>
    <row r="42" spans="1:17" ht="12.75">
      <c r="A42" s="60"/>
      <c r="B42" s="59" t="s">
        <v>59</v>
      </c>
      <c r="C42" s="192"/>
      <c r="D42" s="60"/>
      <c r="E42" s="60"/>
      <c r="F42" s="60"/>
      <c r="G42" s="60"/>
      <c r="H42" s="60"/>
      <c r="I42" s="60"/>
      <c r="J42" s="59"/>
      <c r="K42" s="60"/>
      <c r="L42" s="60"/>
      <c r="M42" s="60"/>
      <c r="N42" s="60"/>
      <c r="O42" s="60"/>
      <c r="P42" s="60"/>
      <c r="Q42" s="60"/>
    </row>
    <row r="43" spans="1:17" ht="12.75">
      <c r="A43" s="60"/>
      <c r="B43" s="59"/>
      <c r="C43" s="192"/>
      <c r="D43" s="60"/>
      <c r="E43" s="60"/>
      <c r="F43" s="60"/>
      <c r="G43" s="60"/>
      <c r="H43" s="60"/>
      <c r="I43" s="60"/>
      <c r="J43" s="61"/>
      <c r="K43" s="60"/>
      <c r="L43" s="60"/>
      <c r="M43" s="60"/>
      <c r="N43" s="60"/>
      <c r="O43" s="60"/>
      <c r="P43" s="60"/>
      <c r="Q43" s="60"/>
    </row>
    <row r="44" spans="1:17" ht="12.75">
      <c r="A44" s="62"/>
      <c r="B44" s="61" t="s">
        <v>40</v>
      </c>
      <c r="C44" s="192"/>
      <c r="D44" s="62"/>
      <c r="E44" s="62"/>
      <c r="F44" s="62"/>
      <c r="G44" s="62"/>
      <c r="H44" s="62"/>
      <c r="I44" s="62"/>
      <c r="J44" s="66"/>
      <c r="K44" s="62"/>
      <c r="L44" s="62"/>
      <c r="M44" s="62"/>
      <c r="N44" s="62"/>
      <c r="O44" s="62"/>
      <c r="P44" s="62"/>
      <c r="Q44" s="62"/>
    </row>
    <row r="45" spans="1:17" ht="12.75">
      <c r="A45" s="62"/>
      <c r="B45" s="66" t="s">
        <v>1</v>
      </c>
      <c r="C45" s="19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ht="12.75">
      <c r="A46" s="62"/>
      <c r="B46" s="61"/>
      <c r="D46" s="63"/>
      <c r="E46" s="60"/>
      <c r="F46" s="58"/>
      <c r="G46" s="69"/>
      <c r="H46" s="69"/>
      <c r="I46" s="69"/>
      <c r="J46" s="69"/>
      <c r="K46" s="69"/>
      <c r="L46" s="69"/>
      <c r="M46" s="69"/>
      <c r="N46" s="69"/>
      <c r="O46" s="58"/>
      <c r="P46" s="69"/>
      <c r="Q46" s="69"/>
    </row>
    <row r="47" spans="1:17" ht="12.75">
      <c r="A47" s="62"/>
      <c r="B47" s="70"/>
      <c r="C47" s="193"/>
      <c r="D47" s="69"/>
      <c r="E47" s="58"/>
      <c r="F47" s="58"/>
      <c r="G47" s="69"/>
      <c r="H47" s="69"/>
      <c r="I47" s="69"/>
      <c r="J47" s="69"/>
      <c r="K47" s="69"/>
      <c r="L47" s="69"/>
      <c r="M47" s="69"/>
      <c r="N47" s="71"/>
      <c r="O47" s="58"/>
      <c r="P47" s="69"/>
      <c r="Q47" s="69"/>
    </row>
    <row r="48" spans="1:17" ht="12.75">
      <c r="A48" s="62"/>
      <c r="B48" s="72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62"/>
      <c r="B49" s="74"/>
      <c r="D49" s="203" t="s">
        <v>101</v>
      </c>
      <c r="E49" s="203"/>
      <c r="F49" s="203"/>
      <c r="G49" s="203"/>
      <c r="H49" s="17"/>
      <c r="I49" s="203" t="s">
        <v>102</v>
      </c>
      <c r="J49" s="203"/>
      <c r="K49" s="203"/>
      <c r="L49" s="203"/>
      <c r="M49" s="17"/>
      <c r="N49" s="203" t="s">
        <v>103</v>
      </c>
      <c r="O49" s="203"/>
      <c r="P49" s="203"/>
      <c r="Q49" s="203"/>
    </row>
    <row r="50" spans="1:17" ht="12.75">
      <c r="A50" s="62"/>
      <c r="B50" s="76" t="s">
        <v>2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2.75">
      <c r="A51" s="62"/>
      <c r="B51" s="77"/>
      <c r="D51" s="78" t="s">
        <v>3</v>
      </c>
      <c r="E51" s="78" t="s">
        <v>4</v>
      </c>
      <c r="F51" s="78" t="s">
        <v>5</v>
      </c>
      <c r="G51" s="78" t="s">
        <v>6</v>
      </c>
      <c r="H51" s="78"/>
      <c r="I51" s="78" t="s">
        <v>3</v>
      </c>
      <c r="J51" s="78" t="s">
        <v>4</v>
      </c>
      <c r="K51" s="78" t="s">
        <v>5</v>
      </c>
      <c r="L51" s="78" t="s">
        <v>6</v>
      </c>
      <c r="M51" s="78"/>
      <c r="N51" s="78" t="s">
        <v>3</v>
      </c>
      <c r="O51" s="78" t="s">
        <v>4</v>
      </c>
      <c r="P51" s="78" t="s">
        <v>5</v>
      </c>
      <c r="Q51" s="78" t="s">
        <v>6</v>
      </c>
    </row>
    <row r="52" spans="1:17" ht="12.75">
      <c r="A52" s="62"/>
      <c r="B52" s="79"/>
      <c r="C52" s="19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1"/>
    </row>
    <row r="53" spans="1:17" ht="12.75">
      <c r="A53" s="62"/>
      <c r="B53" s="7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82"/>
    </row>
    <row r="54" spans="1:17" ht="12.75">
      <c r="A54" s="62"/>
      <c r="B54" s="7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82"/>
    </row>
    <row r="55" spans="1:17" ht="12.75">
      <c r="A55" s="62"/>
      <c r="B55" s="7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82"/>
    </row>
    <row r="56" spans="1:17" ht="12.75">
      <c r="A56" s="62"/>
      <c r="B56" s="7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82"/>
    </row>
    <row r="57" spans="1:17" ht="12.75">
      <c r="A57" s="62"/>
      <c r="B57" s="7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</row>
    <row r="58" spans="1:17" ht="12.75">
      <c r="A58" s="62"/>
      <c r="B58" s="7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82"/>
    </row>
    <row r="59" spans="1:17" ht="12.75">
      <c r="A59" s="62"/>
      <c r="B59" s="83" t="s">
        <v>41</v>
      </c>
      <c r="D59" s="85">
        <v>8130844.632658608</v>
      </c>
      <c r="E59" s="85">
        <v>8188188.779602244</v>
      </c>
      <c r="F59" s="85">
        <v>8415649.037824925</v>
      </c>
      <c r="G59" s="85">
        <v>8585749.355026467</v>
      </c>
      <c r="H59" s="85"/>
      <c r="I59" s="85">
        <v>8402590.669953275</v>
      </c>
      <c r="J59" s="85">
        <v>8978716.023373475</v>
      </c>
      <c r="K59" s="85">
        <v>8800039.202148689</v>
      </c>
      <c r="L59" s="85">
        <v>9088538.059737809</v>
      </c>
      <c r="M59" s="85"/>
      <c r="N59" s="85">
        <v>8688314.493790867</v>
      </c>
      <c r="O59" s="85">
        <v>8912429.954285005</v>
      </c>
      <c r="P59" s="85">
        <v>8783367.202462444</v>
      </c>
      <c r="Q59" s="85">
        <v>8640178.836352246</v>
      </c>
    </row>
    <row r="60" spans="1:17" ht="12.75">
      <c r="A60" s="62"/>
      <c r="B60" s="83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12.75">
      <c r="A61" s="62"/>
      <c r="B61" s="83" t="s">
        <v>42</v>
      </c>
      <c r="D61" s="85">
        <v>2031274.050661012</v>
      </c>
      <c r="E61" s="85">
        <v>1858169.483690667</v>
      </c>
      <c r="F61" s="85">
        <v>1788317.6769683533</v>
      </c>
      <c r="G61" s="85">
        <v>1897770.680111987</v>
      </c>
      <c r="H61" s="85"/>
      <c r="I61" s="85">
        <v>1923423.8884933149</v>
      </c>
      <c r="J61" s="85">
        <v>2038041.9002067375</v>
      </c>
      <c r="K61" s="85">
        <v>1969354.0343831559</v>
      </c>
      <c r="L61" s="85">
        <v>2286893.4772179937</v>
      </c>
      <c r="M61" s="85"/>
      <c r="N61" s="85">
        <v>2084801.211028109</v>
      </c>
      <c r="O61" s="85">
        <v>2108011.4202533267</v>
      </c>
      <c r="P61" s="85">
        <v>2041335.6735270096</v>
      </c>
      <c r="Q61" s="85">
        <v>2144927.3237824435</v>
      </c>
    </row>
    <row r="62" spans="1:17" ht="12.75">
      <c r="A62" s="62"/>
      <c r="B62" s="83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ht="12.75">
      <c r="A63" s="62"/>
      <c r="B63" s="83" t="s">
        <v>43</v>
      </c>
      <c r="D63" s="85">
        <v>6099570.581997596</v>
      </c>
      <c r="E63" s="85">
        <v>6330019.295911577</v>
      </c>
      <c r="F63" s="85">
        <v>6627331.360856572</v>
      </c>
      <c r="G63" s="85">
        <v>6687978.674914479</v>
      </c>
      <c r="H63" s="85"/>
      <c r="I63" s="85">
        <v>6479166.781459961</v>
      </c>
      <c r="J63" s="85">
        <v>6940674.123166738</v>
      </c>
      <c r="K63" s="85">
        <v>6830685.167765534</v>
      </c>
      <c r="L63" s="85">
        <v>6801644.582519816</v>
      </c>
      <c r="M63" s="85"/>
      <c r="N63" s="85">
        <v>6603513.282762758</v>
      </c>
      <c r="O63" s="85">
        <v>6804418.534031679</v>
      </c>
      <c r="P63" s="85">
        <v>6742031.528935435</v>
      </c>
      <c r="Q63" s="85">
        <v>6495251.512569802</v>
      </c>
    </row>
    <row r="64" spans="1:17" ht="12.75">
      <c r="A64" s="62"/>
      <c r="B64" s="83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ht="12.75">
      <c r="A65" s="62"/>
      <c r="B65" s="83" t="s">
        <v>44</v>
      </c>
      <c r="D65" s="85">
        <v>2802792.593479478</v>
      </c>
      <c r="E65" s="85">
        <v>2705968.1191039262</v>
      </c>
      <c r="F65" s="85">
        <v>2470341.7671538275</v>
      </c>
      <c r="G65" s="85">
        <v>2652323.492924152</v>
      </c>
      <c r="H65" s="85"/>
      <c r="I65" s="85">
        <v>3121287.5044192984</v>
      </c>
      <c r="J65" s="85">
        <v>2792408.892287622</v>
      </c>
      <c r="K65" s="85">
        <v>2739639.5276927445</v>
      </c>
      <c r="L65" s="85">
        <v>2774984.144852403</v>
      </c>
      <c r="M65" s="85"/>
      <c r="N65" s="85">
        <v>3299239</v>
      </c>
      <c r="O65" s="85">
        <v>3171928</v>
      </c>
      <c r="P65" s="85">
        <v>2936866</v>
      </c>
      <c r="Q65" s="85">
        <v>3123136</v>
      </c>
    </row>
    <row r="66" spans="1:17" ht="12.75">
      <c r="A66" s="62"/>
      <c r="B66" s="83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ht="12.75">
      <c r="A67" s="62"/>
      <c r="B67" s="83" t="s">
        <v>45</v>
      </c>
      <c r="D67" s="85">
        <v>2401526</v>
      </c>
      <c r="E67" s="85">
        <v>2371912</v>
      </c>
      <c r="F67" s="85">
        <v>2547110</v>
      </c>
      <c r="G67" s="85">
        <v>2590726.170382727</v>
      </c>
      <c r="H67" s="85"/>
      <c r="I67" s="85">
        <v>2686808</v>
      </c>
      <c r="J67" s="85">
        <v>2819881</v>
      </c>
      <c r="K67" s="85">
        <v>2823330</v>
      </c>
      <c r="L67" s="85">
        <v>2834768.9365242925</v>
      </c>
      <c r="M67" s="85"/>
      <c r="N67" s="85">
        <v>2882272.172130361</v>
      </c>
      <c r="O67" s="85">
        <v>2789271.386095201</v>
      </c>
      <c r="P67" s="85">
        <v>2767072.8485940127</v>
      </c>
      <c r="Q67" s="85">
        <v>2583831.607313103</v>
      </c>
    </row>
    <row r="68" spans="1:17" ht="12.75">
      <c r="A68" s="62"/>
      <c r="B68" s="83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ht="12.75">
      <c r="A69" s="62"/>
      <c r="B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</row>
    <row r="70" spans="1:17" ht="12.75">
      <c r="A70" s="62"/>
      <c r="B70" s="86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2.75">
      <c r="A71" s="62"/>
      <c r="B71" s="86" t="s">
        <v>22</v>
      </c>
      <c r="D71" s="88">
        <f>+D59+D65-D67</f>
        <v>8532111.226138085</v>
      </c>
      <c r="E71" s="88">
        <f>+E59+E65-E67</f>
        <v>8522244.89870617</v>
      </c>
      <c r="F71" s="88">
        <f>+F59+F65-F67</f>
        <v>8338880.8049787525</v>
      </c>
      <c r="G71" s="88">
        <f>+G59+G65-G67</f>
        <v>8647346.677567892</v>
      </c>
      <c r="H71" s="88"/>
      <c r="I71" s="88">
        <f>+I59+I65-I67</f>
        <v>8837070.174372574</v>
      </c>
      <c r="J71" s="88">
        <f>+J59+J65-J67</f>
        <v>8951243.915661097</v>
      </c>
      <c r="K71" s="88">
        <f>+K59+K65-K67</f>
        <v>8716348.729841433</v>
      </c>
      <c r="L71" s="88">
        <f>+L59+L65-L67</f>
        <v>9028753.26806592</v>
      </c>
      <c r="M71" s="88"/>
      <c r="N71" s="88">
        <f>+N59+N65-N67</f>
        <v>9105281.321660506</v>
      </c>
      <c r="O71" s="88">
        <f>+O59+O65-O67</f>
        <v>9295086.568189804</v>
      </c>
      <c r="P71" s="88">
        <f>+P59+P65-P67</f>
        <v>8953160.353868432</v>
      </c>
      <c r="Q71" s="88">
        <f>+Q59+Q65-Q67</f>
        <v>9179483.229039144</v>
      </c>
    </row>
    <row r="72" spans="1:17" ht="12.75">
      <c r="A72" s="62"/>
      <c r="B72" s="86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1:17" ht="12.75">
      <c r="A73" s="62"/>
      <c r="B73" s="86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1:17" ht="12.75">
      <c r="A74" s="62"/>
      <c r="B74" s="86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1:17" ht="12.75">
      <c r="A75" s="62"/>
      <c r="B75" s="86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1:17" ht="12.75">
      <c r="A76" s="62"/>
      <c r="B76" s="89"/>
      <c r="D76" s="91"/>
      <c r="E76" s="91"/>
      <c r="F76" s="91"/>
      <c r="G76" s="91"/>
      <c r="H76" s="91"/>
      <c r="I76" s="92"/>
      <c r="J76" s="92"/>
      <c r="K76" s="92"/>
      <c r="L76" s="91"/>
      <c r="M76" s="91"/>
      <c r="N76" s="92"/>
      <c r="O76" s="92"/>
      <c r="P76" s="92"/>
      <c r="Q76" s="93"/>
    </row>
    <row r="77" ht="12.75">
      <c r="A77" s="62"/>
    </row>
    <row r="78" spans="1:2" ht="12.75">
      <c r="A78" s="62"/>
      <c r="B78" s="77" t="s">
        <v>99</v>
      </c>
    </row>
    <row r="79" spans="1:2" ht="12.75">
      <c r="A79" s="62"/>
      <c r="B79" s="77" t="s">
        <v>100</v>
      </c>
    </row>
    <row r="80" ht="12.75">
      <c r="A80" s="62"/>
    </row>
    <row r="81" ht="12.75">
      <c r="A81" s="62"/>
    </row>
    <row r="82" spans="1:17" ht="12.75">
      <c r="A82" s="62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</row>
    <row r="83" ht="12.75">
      <c r="A83" s="62"/>
    </row>
    <row r="84" spans="1:17" ht="12.75">
      <c r="A84" s="62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</row>
    <row r="85" ht="12.75">
      <c r="A85" s="62"/>
    </row>
    <row r="86" ht="12.75">
      <c r="A86" s="62"/>
    </row>
    <row r="87" ht="12.75">
      <c r="A87" s="62"/>
    </row>
  </sheetData>
  <mergeCells count="6">
    <mergeCell ref="D9:G9"/>
    <mergeCell ref="I9:L9"/>
    <mergeCell ref="N9:Q9"/>
    <mergeCell ref="D49:G49"/>
    <mergeCell ref="I49:L49"/>
    <mergeCell ref="N49:Q49"/>
  </mergeCells>
  <printOptions horizontalCentered="1" verticalCentered="1"/>
  <pageMargins left="0.75" right="0.75" top="1" bottom="1" header="0" footer="0"/>
  <pageSetup fitToWidth="2" horizontalDpi="300" verticalDpi="300" orientation="landscape" scale="53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2" style="110" customWidth="1"/>
    <col min="2" max="2" width="16.66015625" style="110" customWidth="1"/>
    <col min="3" max="3" width="10" style="110" customWidth="1"/>
    <col min="4" max="4" width="10" style="111" customWidth="1"/>
    <col min="5" max="8" width="10" style="110" customWidth="1"/>
    <col min="9" max="9" width="5.66015625" style="110" customWidth="1"/>
    <col min="10" max="10" width="6.66015625" style="110" customWidth="1"/>
    <col min="11" max="11" width="7.5" style="110" customWidth="1"/>
    <col min="12" max="13" width="7.16015625" style="110" customWidth="1"/>
    <col min="14" max="14" width="7.5" style="110" bestFit="1" customWidth="1"/>
    <col min="15" max="16384" width="13.33203125" style="110" customWidth="1"/>
  </cols>
  <sheetData>
    <row r="2" spans="2:8" ht="12">
      <c r="B2" s="127" t="s">
        <v>75</v>
      </c>
      <c r="C2" s="127"/>
      <c r="D2" s="128"/>
      <c r="E2" s="127"/>
      <c r="F2" s="127"/>
      <c r="G2" s="127"/>
      <c r="H2" s="127"/>
    </row>
    <row r="3" spans="3:8" ht="12">
      <c r="C3" s="127"/>
      <c r="D3" s="128"/>
      <c r="E3" s="127"/>
      <c r="F3" s="127"/>
      <c r="G3" s="127"/>
      <c r="H3" s="127"/>
    </row>
    <row r="4" spans="2:8" ht="12">
      <c r="B4" s="126" t="s">
        <v>72</v>
      </c>
      <c r="C4" s="127"/>
      <c r="D4" s="128"/>
      <c r="E4" s="127"/>
      <c r="F4" s="127"/>
      <c r="G4" s="127"/>
      <c r="H4" s="127"/>
    </row>
    <row r="5" spans="2:8" ht="12">
      <c r="B5" s="128" t="s">
        <v>108</v>
      </c>
      <c r="C5" s="127"/>
      <c r="D5" s="128"/>
      <c r="E5" s="127"/>
      <c r="F5" s="127"/>
      <c r="G5" s="127"/>
      <c r="H5" s="127"/>
    </row>
    <row r="6" spans="2:8" ht="12">
      <c r="B6" s="113"/>
      <c r="C6" s="114"/>
      <c r="D6" s="114"/>
      <c r="E6" s="113"/>
      <c r="F6" s="114"/>
      <c r="G6" s="114"/>
      <c r="H6" s="114"/>
    </row>
    <row r="7" spans="2:15" ht="12">
      <c r="B7" s="115"/>
      <c r="C7" s="116">
        <v>1996</v>
      </c>
      <c r="D7" s="116">
        <v>1997</v>
      </c>
      <c r="E7" s="116">
        <v>1998</v>
      </c>
      <c r="F7" s="116" t="s">
        <v>101</v>
      </c>
      <c r="G7" s="116" t="s">
        <v>102</v>
      </c>
      <c r="H7" s="116" t="s">
        <v>103</v>
      </c>
      <c r="I7" s="116"/>
      <c r="J7" s="116"/>
      <c r="K7" s="116"/>
      <c r="L7" s="116"/>
      <c r="M7" s="116"/>
      <c r="N7" s="116"/>
      <c r="O7" s="111"/>
    </row>
    <row r="8" spans="2:15" ht="12.75" thickBot="1">
      <c r="B8" s="117"/>
      <c r="C8" s="118"/>
      <c r="D8" s="118"/>
      <c r="E8" s="118"/>
      <c r="F8" s="118"/>
      <c r="G8" s="118"/>
      <c r="H8" s="118"/>
      <c r="I8" s="116"/>
      <c r="J8" s="116"/>
      <c r="K8" s="116"/>
      <c r="L8" s="116"/>
      <c r="M8" s="116"/>
      <c r="N8" s="116"/>
      <c r="O8" s="111"/>
    </row>
    <row r="9" spans="2:15" ht="12"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1"/>
    </row>
    <row r="10" spans="2:15" ht="12">
      <c r="B10" s="124" t="s">
        <v>60</v>
      </c>
      <c r="C10" s="119">
        <v>99.59086468332295</v>
      </c>
      <c r="D10" s="119">
        <v>105.03925989251445</v>
      </c>
      <c r="E10" s="119">
        <v>110.8346532722616</v>
      </c>
      <c r="F10" s="119">
        <v>108.9374403918386</v>
      </c>
      <c r="G10" s="119">
        <v>112.3034205082322</v>
      </c>
      <c r="H10" s="119">
        <v>115.84087370513036</v>
      </c>
      <c r="I10" s="119"/>
      <c r="J10" s="119"/>
      <c r="K10" s="119"/>
      <c r="L10" s="119"/>
      <c r="M10" s="119"/>
      <c r="N10" s="119"/>
      <c r="O10" s="111"/>
    </row>
    <row r="11" spans="2:15" ht="12">
      <c r="B11" s="124" t="s">
        <v>61</v>
      </c>
      <c r="C11" s="119">
        <v>94.86954201597851</v>
      </c>
      <c r="D11" s="119">
        <v>98.58172376165606</v>
      </c>
      <c r="E11" s="119">
        <v>104.26245217009445</v>
      </c>
      <c r="F11" s="119">
        <v>102.97127539141977</v>
      </c>
      <c r="G11" s="119">
        <v>106.68595106854302</v>
      </c>
      <c r="H11" s="119">
        <v>109.89146782639861</v>
      </c>
      <c r="I11" s="119"/>
      <c r="J11" s="119"/>
      <c r="K11" s="119"/>
      <c r="L11" s="119"/>
      <c r="M11" s="119"/>
      <c r="N11" s="119"/>
      <c r="O11" s="111"/>
    </row>
    <row r="12" spans="2:15" ht="12">
      <c r="B12" s="124" t="s">
        <v>62</v>
      </c>
      <c r="C12" s="119">
        <v>105.37100526991611</v>
      </c>
      <c r="D12" s="119">
        <v>109.13731682624702</v>
      </c>
      <c r="E12" s="119">
        <v>117.50825767930482</v>
      </c>
      <c r="F12" s="119">
        <v>115.8576799595966</v>
      </c>
      <c r="G12" s="119">
        <v>120.49221313433154</v>
      </c>
      <c r="H12" s="119">
        <v>124.0527423622077</v>
      </c>
      <c r="I12" s="119"/>
      <c r="J12" s="119"/>
      <c r="K12" s="119"/>
      <c r="L12" s="119"/>
      <c r="M12" s="119"/>
      <c r="N12" s="119"/>
      <c r="O12" s="111"/>
    </row>
    <row r="13" spans="2:15" ht="12">
      <c r="B13" s="124" t="s">
        <v>63</v>
      </c>
      <c r="C13" s="119">
        <v>103.35303560191011</v>
      </c>
      <c r="D13" s="119">
        <v>108.11493486854917</v>
      </c>
      <c r="E13" s="119">
        <v>116.05836883988619</v>
      </c>
      <c r="F13" s="119">
        <v>107.32710103794705</v>
      </c>
      <c r="G13" s="119">
        <v>112.16635012027997</v>
      </c>
      <c r="H13" s="119">
        <v>115.58158488840616</v>
      </c>
      <c r="I13" s="119"/>
      <c r="J13" s="119"/>
      <c r="K13" s="119"/>
      <c r="L13" s="119"/>
      <c r="M13" s="119"/>
      <c r="N13" s="119"/>
      <c r="O13" s="111"/>
    </row>
    <row r="14" spans="2:15" ht="12">
      <c r="B14" s="124" t="s">
        <v>64</v>
      </c>
      <c r="C14" s="119">
        <v>104.16833732148748</v>
      </c>
      <c r="D14" s="119">
        <v>109.24499049982683</v>
      </c>
      <c r="E14" s="119">
        <v>114.39668200300923</v>
      </c>
      <c r="F14" s="119">
        <v>110.52116732750528</v>
      </c>
      <c r="G14" s="119">
        <v>118.17226848163077</v>
      </c>
      <c r="H14" s="119">
        <v>122.21121908959769</v>
      </c>
      <c r="I14" s="119"/>
      <c r="J14" s="119"/>
      <c r="K14" s="119"/>
      <c r="L14" s="119"/>
      <c r="M14" s="119"/>
      <c r="N14" s="119"/>
      <c r="O14" s="111"/>
    </row>
    <row r="15" spans="2:15" ht="12">
      <c r="B15" s="124" t="s">
        <v>65</v>
      </c>
      <c r="C15" s="119">
        <v>101.29308661965408</v>
      </c>
      <c r="D15" s="119">
        <v>106.53850434210077</v>
      </c>
      <c r="E15" s="119">
        <v>111.8652106680882</v>
      </c>
      <c r="F15" s="119">
        <v>109.53910623060013</v>
      </c>
      <c r="G15" s="119">
        <v>113.52902187883633</v>
      </c>
      <c r="H15" s="119">
        <v>119.28376732126591</v>
      </c>
      <c r="I15" s="119"/>
      <c r="J15" s="119"/>
      <c r="K15" s="119"/>
      <c r="L15" s="119"/>
      <c r="M15" s="119"/>
      <c r="N15" s="119"/>
      <c r="O15" s="111"/>
    </row>
    <row r="16" spans="2:15" ht="12">
      <c r="B16" s="124" t="s">
        <v>66</v>
      </c>
      <c r="C16" s="119">
        <v>98.66498484966203</v>
      </c>
      <c r="D16" s="119">
        <v>107.07596864842965</v>
      </c>
      <c r="E16" s="119">
        <v>110.87927563339652</v>
      </c>
      <c r="F16" s="119">
        <v>106.48431276952401</v>
      </c>
      <c r="G16" s="119">
        <v>112.41730128326053</v>
      </c>
      <c r="H16" s="119">
        <v>115.67161008592892</v>
      </c>
      <c r="I16" s="119"/>
      <c r="J16" s="119"/>
      <c r="K16" s="119"/>
      <c r="L16" s="119"/>
      <c r="M16" s="119"/>
      <c r="N16" s="119"/>
      <c r="O16" s="111"/>
    </row>
    <row r="17" spans="2:15" ht="12">
      <c r="B17" s="124" t="s">
        <v>67</v>
      </c>
      <c r="C17" s="119">
        <v>98.72011137537501</v>
      </c>
      <c r="D17" s="119">
        <v>105.61962539718172</v>
      </c>
      <c r="E17" s="119">
        <v>109.02157601843608</v>
      </c>
      <c r="F17" s="119">
        <v>108.33733438804825</v>
      </c>
      <c r="G17" s="119">
        <v>113.63000439237364</v>
      </c>
      <c r="H17" s="119">
        <v>117.50171232892232</v>
      </c>
      <c r="I17" s="119"/>
      <c r="J17" s="119"/>
      <c r="K17" s="119"/>
      <c r="L17" s="119"/>
      <c r="M17" s="119"/>
      <c r="N17" s="119"/>
      <c r="O17" s="111"/>
    </row>
    <row r="18" spans="2:15" ht="12">
      <c r="B18" s="124" t="s">
        <v>68</v>
      </c>
      <c r="C18" s="119">
        <v>94.75288640684508</v>
      </c>
      <c r="D18" s="119">
        <v>103.7969685795895</v>
      </c>
      <c r="E18" s="119">
        <v>105.43573552470006</v>
      </c>
      <c r="F18" s="119">
        <v>105.52168095141931</v>
      </c>
      <c r="G18" s="119">
        <v>108.79668914545508</v>
      </c>
      <c r="H18" s="119">
        <v>110.76793923974522</v>
      </c>
      <c r="I18" s="119"/>
      <c r="J18" s="119"/>
      <c r="K18" s="119"/>
      <c r="L18" s="119"/>
      <c r="M18" s="119"/>
      <c r="N18" s="119"/>
      <c r="O18" s="111"/>
    </row>
    <row r="19" spans="2:15" ht="12">
      <c r="B19" s="124" t="s">
        <v>69</v>
      </c>
      <c r="C19" s="119">
        <v>102.00074395172796</v>
      </c>
      <c r="D19" s="119">
        <v>110.8979932713682</v>
      </c>
      <c r="E19" s="119">
        <v>107.70248779327987</v>
      </c>
      <c r="F19" s="119">
        <v>109.9011496873908</v>
      </c>
      <c r="G19" s="119">
        <v>115.90275051555521</v>
      </c>
      <c r="H19" s="119">
        <v>118.63536934212703</v>
      </c>
      <c r="I19" s="119"/>
      <c r="J19" s="119"/>
      <c r="K19" s="119"/>
      <c r="L19" s="119"/>
      <c r="M19" s="119"/>
      <c r="N19" s="119"/>
      <c r="O19" s="111"/>
    </row>
    <row r="20" spans="2:15" ht="12">
      <c r="B20" s="124" t="s">
        <v>70</v>
      </c>
      <c r="C20" s="119">
        <v>98.01916326867077</v>
      </c>
      <c r="D20" s="119">
        <v>106.84064486789428</v>
      </c>
      <c r="E20" s="119">
        <v>106.10904754357016</v>
      </c>
      <c r="F20" s="119">
        <v>110.93976538975797</v>
      </c>
      <c r="G20" s="119">
        <v>116.23195567464222</v>
      </c>
      <c r="H20" s="119">
        <v>118.35825313229518</v>
      </c>
      <c r="I20" s="119"/>
      <c r="J20" s="119"/>
      <c r="K20" s="119"/>
      <c r="L20" s="119"/>
      <c r="M20" s="119"/>
      <c r="N20" s="119"/>
      <c r="O20" s="111"/>
    </row>
    <row r="21" spans="2:15" ht="12">
      <c r="B21" s="124" t="s">
        <v>71</v>
      </c>
      <c r="C21" s="119">
        <v>99.19623863544989</v>
      </c>
      <c r="D21" s="119">
        <v>108.36906241761395</v>
      </c>
      <c r="E21" s="119">
        <v>106.52477427871443</v>
      </c>
      <c r="F21" s="119">
        <v>111.3523226952896</v>
      </c>
      <c r="G21" s="119">
        <v>114.71050460119739</v>
      </c>
      <c r="H21" s="119">
        <v>115.64197223730697</v>
      </c>
      <c r="I21" s="119"/>
      <c r="J21" s="119"/>
      <c r="K21" s="119"/>
      <c r="L21" s="119"/>
      <c r="M21" s="119"/>
      <c r="N21" s="119"/>
      <c r="O21" s="111"/>
    </row>
    <row r="22" spans="2:15" ht="12">
      <c r="B22" s="115"/>
      <c r="C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20" ht="12">
      <c r="B23" s="115" t="s">
        <v>46</v>
      </c>
      <c r="C23" s="125">
        <f aca="true" t="shared" si="0" ref="C23:H23">+AVERAGE(C10:C21)</f>
        <v>100</v>
      </c>
      <c r="D23" s="125">
        <f t="shared" si="0"/>
        <v>106.60474944774764</v>
      </c>
      <c r="E23" s="125">
        <f t="shared" si="0"/>
        <v>110.04987678539514</v>
      </c>
      <c r="F23" s="125">
        <f t="shared" si="0"/>
        <v>108.97419468502811</v>
      </c>
      <c r="G23" s="125">
        <f t="shared" si="0"/>
        <v>113.75320256702814</v>
      </c>
      <c r="H23" s="125">
        <f t="shared" si="0"/>
        <v>116.953209296611</v>
      </c>
      <c r="I23" s="111"/>
      <c r="J23" s="111"/>
      <c r="K23" s="111"/>
      <c r="L23" s="111"/>
      <c r="M23" s="111"/>
      <c r="N23" s="111"/>
      <c r="O23" s="119"/>
      <c r="P23" s="119"/>
      <c r="Q23" s="119"/>
      <c r="R23" s="119"/>
      <c r="S23" s="119"/>
      <c r="T23" s="119"/>
    </row>
    <row r="24" spans="2:15" ht="12.75" thickBot="1">
      <c r="B24" s="120"/>
      <c r="C24" s="120"/>
      <c r="D24" s="120"/>
      <c r="E24" s="120"/>
      <c r="F24" s="120"/>
      <c r="G24" s="120"/>
      <c r="H24" s="120"/>
      <c r="I24" s="119"/>
      <c r="J24" s="121"/>
      <c r="K24" s="121"/>
      <c r="L24" s="119"/>
      <c r="M24" s="119"/>
      <c r="N24" s="111"/>
      <c r="O24" s="111"/>
    </row>
    <row r="25" spans="2:20" ht="12">
      <c r="B25" s="112"/>
      <c r="C25" s="111"/>
      <c r="E25" s="121"/>
      <c r="F25" s="121"/>
      <c r="G25" s="121"/>
      <c r="H25" s="121"/>
      <c r="I25" s="111"/>
      <c r="J25" s="111"/>
      <c r="K25" s="111"/>
      <c r="L25" s="111"/>
      <c r="M25" s="111"/>
      <c r="N25" s="111"/>
      <c r="O25" s="119"/>
      <c r="P25" s="119"/>
      <c r="Q25" s="119"/>
      <c r="R25" s="119"/>
      <c r="S25" s="119"/>
      <c r="T25" s="119"/>
    </row>
    <row r="26" spans="3:15" ht="12">
      <c r="C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2:15" ht="12">
      <c r="B27" s="126" t="s">
        <v>106</v>
      </c>
      <c r="C27" s="128"/>
      <c r="D27" s="128"/>
      <c r="E27" s="127"/>
      <c r="F27" s="128"/>
      <c r="G27" s="128"/>
      <c r="H27" s="128"/>
      <c r="I27" s="111"/>
      <c r="J27" s="111"/>
      <c r="K27" s="111"/>
      <c r="L27" s="111"/>
      <c r="M27" s="111"/>
      <c r="N27" s="111"/>
      <c r="O27" s="111"/>
    </row>
    <row r="28" spans="2:15" ht="12">
      <c r="B28" s="113"/>
      <c r="C28" s="114"/>
      <c r="D28" s="114"/>
      <c r="E28" s="113"/>
      <c r="F28" s="114"/>
      <c r="G28" s="114"/>
      <c r="H28" s="114"/>
      <c r="I28" s="111"/>
      <c r="J28" s="111"/>
      <c r="K28" s="111"/>
      <c r="L28" s="111"/>
      <c r="M28" s="111"/>
      <c r="N28" s="111"/>
      <c r="O28" s="111"/>
    </row>
    <row r="29" spans="2:15" ht="12">
      <c r="B29" s="112"/>
      <c r="C29" s="116">
        <v>1996</v>
      </c>
      <c r="D29" s="116">
        <v>1997</v>
      </c>
      <c r="E29" s="116">
        <v>1998</v>
      </c>
      <c r="F29" s="116" t="s">
        <v>101</v>
      </c>
      <c r="G29" s="116" t="s">
        <v>102</v>
      </c>
      <c r="H29" s="116" t="s">
        <v>103</v>
      </c>
      <c r="I29" s="111"/>
      <c r="J29" s="111"/>
      <c r="K29" s="111"/>
      <c r="L29" s="111"/>
      <c r="M29" s="111"/>
      <c r="N29" s="111"/>
      <c r="O29" s="111"/>
    </row>
    <row r="30" spans="2:15" ht="12.75" thickBot="1">
      <c r="B30" s="122"/>
      <c r="C30" s="118"/>
      <c r="D30" s="118"/>
      <c r="E30" s="118"/>
      <c r="F30" s="118"/>
      <c r="G30" s="118"/>
      <c r="H30" s="118"/>
      <c r="I30" s="111"/>
      <c r="J30" s="111"/>
      <c r="K30" s="111"/>
      <c r="L30" s="111"/>
      <c r="M30" s="111"/>
      <c r="N30" s="111"/>
      <c r="O30" s="111"/>
    </row>
    <row r="31" spans="2:15" ht="12">
      <c r="B31" s="115"/>
      <c r="D31" s="110"/>
      <c r="I31" s="116"/>
      <c r="J31" s="116"/>
      <c r="K31" s="116"/>
      <c r="L31" s="116"/>
      <c r="M31" s="116"/>
      <c r="N31" s="116"/>
      <c r="O31" s="111"/>
    </row>
    <row r="32" spans="2:15" ht="12">
      <c r="B32" s="124" t="s">
        <v>60</v>
      </c>
      <c r="C32" s="119">
        <v>98.3163132876146</v>
      </c>
      <c r="D32" s="119">
        <v>104.335563706914</v>
      </c>
      <c r="E32" s="119">
        <v>110.370336079265</v>
      </c>
      <c r="F32" s="119">
        <v>108.988896168003</v>
      </c>
      <c r="G32" s="119">
        <v>112.002638706256</v>
      </c>
      <c r="H32" s="119">
        <v>114.33462223637</v>
      </c>
      <c r="I32" s="119"/>
      <c r="J32" s="119"/>
      <c r="K32" s="119"/>
      <c r="L32" s="119"/>
      <c r="M32" s="119"/>
      <c r="N32" s="119"/>
      <c r="O32" s="111"/>
    </row>
    <row r="33" spans="2:15" ht="12">
      <c r="B33" s="124" t="s">
        <v>61</v>
      </c>
      <c r="C33" s="119">
        <v>99.7626683432741</v>
      </c>
      <c r="D33" s="119">
        <v>104.056910053763</v>
      </c>
      <c r="E33" s="119">
        <v>110.152685500717</v>
      </c>
      <c r="F33" s="119">
        <v>108.874954202112</v>
      </c>
      <c r="G33" s="119">
        <v>112.059539390563</v>
      </c>
      <c r="H33" s="119">
        <v>116.264873650986</v>
      </c>
      <c r="I33" s="119"/>
      <c r="J33" s="119"/>
      <c r="K33" s="119"/>
      <c r="L33" s="119"/>
      <c r="M33" s="119"/>
      <c r="N33" s="111"/>
      <c r="O33" s="111"/>
    </row>
    <row r="34" spans="2:15" ht="12">
      <c r="B34" s="124" t="s">
        <v>62</v>
      </c>
      <c r="C34" s="119">
        <v>99.659841508047</v>
      </c>
      <c r="D34" s="119">
        <v>104.333860537763</v>
      </c>
      <c r="E34" s="119">
        <v>110.589352464759</v>
      </c>
      <c r="F34" s="119">
        <v>108.260727691152</v>
      </c>
      <c r="G34" s="119">
        <v>112.678529636436</v>
      </c>
      <c r="H34" s="119">
        <v>116.984456713588</v>
      </c>
      <c r="I34" s="119"/>
      <c r="J34" s="119"/>
      <c r="K34" s="119"/>
      <c r="L34" s="119"/>
      <c r="M34" s="119"/>
      <c r="N34" s="111"/>
      <c r="O34" s="111"/>
    </row>
    <row r="35" spans="2:15" ht="12">
      <c r="B35" s="124" t="s">
        <v>63</v>
      </c>
      <c r="C35" s="119">
        <v>103.040235445055</v>
      </c>
      <c r="D35" s="119">
        <v>106.186665050556</v>
      </c>
      <c r="E35" s="119">
        <v>115.745753929028</v>
      </c>
      <c r="F35" s="119">
        <v>107.349735151587</v>
      </c>
      <c r="G35" s="119">
        <v>112.987916362268</v>
      </c>
      <c r="H35" s="119">
        <v>116.206180440341</v>
      </c>
      <c r="I35" s="119"/>
      <c r="J35" s="119"/>
      <c r="K35" s="119"/>
      <c r="L35" s="119"/>
      <c r="M35" s="119"/>
      <c r="N35" s="111"/>
      <c r="O35" s="111"/>
    </row>
    <row r="36" spans="2:15" ht="12">
      <c r="B36" s="124" t="s">
        <v>64</v>
      </c>
      <c r="C36" s="119">
        <v>100.751027998255</v>
      </c>
      <c r="D36" s="119">
        <v>106.293582275011</v>
      </c>
      <c r="E36" s="119">
        <v>110.995408647885</v>
      </c>
      <c r="F36" s="119">
        <v>107.204469078925</v>
      </c>
      <c r="G36" s="119">
        <v>113.086640149828</v>
      </c>
      <c r="H36" s="119">
        <v>117.599653396933</v>
      </c>
      <c r="I36" s="119"/>
      <c r="J36" s="119"/>
      <c r="K36" s="119"/>
      <c r="L36" s="119"/>
      <c r="M36" s="119"/>
      <c r="N36" s="111"/>
      <c r="O36" s="111"/>
    </row>
    <row r="37" spans="2:15" ht="12">
      <c r="B37" s="124" t="s">
        <v>65</v>
      </c>
      <c r="C37" s="119">
        <v>101.017198559833</v>
      </c>
      <c r="D37" s="119">
        <v>105.854972177076</v>
      </c>
      <c r="E37" s="119">
        <v>110.999000021853</v>
      </c>
      <c r="F37" s="119">
        <v>108.232995627255</v>
      </c>
      <c r="G37" s="119">
        <v>112.834124211896</v>
      </c>
      <c r="H37" s="119">
        <v>118.583004754213</v>
      </c>
      <c r="I37" s="119"/>
      <c r="J37" s="119"/>
      <c r="K37" s="119"/>
      <c r="L37" s="119"/>
      <c r="M37" s="119"/>
      <c r="N37" s="111"/>
      <c r="O37" s="111"/>
    </row>
    <row r="38" spans="2:15" ht="12">
      <c r="B38" s="124" t="s">
        <v>66</v>
      </c>
      <c r="C38" s="119">
        <v>99.0529088060115</v>
      </c>
      <c r="D38" s="119">
        <v>107.636316274996</v>
      </c>
      <c r="E38" s="119">
        <v>111.531691074567</v>
      </c>
      <c r="F38" s="119">
        <v>108.069823099937</v>
      </c>
      <c r="G38" s="119">
        <v>114.408210307827</v>
      </c>
      <c r="H38" s="119">
        <v>117.393090804877</v>
      </c>
      <c r="I38" s="119"/>
      <c r="J38" s="119"/>
      <c r="K38" s="119"/>
      <c r="L38" s="119"/>
      <c r="M38" s="119"/>
      <c r="N38" s="111"/>
      <c r="O38" s="111"/>
    </row>
    <row r="39" spans="2:15" ht="12">
      <c r="B39" s="124" t="s">
        <v>67</v>
      </c>
      <c r="C39" s="119">
        <v>100.120728766605</v>
      </c>
      <c r="D39" s="119">
        <v>107.514244792542</v>
      </c>
      <c r="E39" s="119">
        <v>110.465536891521</v>
      </c>
      <c r="F39" s="119">
        <v>109.299166024543</v>
      </c>
      <c r="G39" s="119">
        <v>114.379637368123</v>
      </c>
      <c r="H39" s="119">
        <v>118.551395146702</v>
      </c>
      <c r="I39" s="119"/>
      <c r="J39" s="119"/>
      <c r="K39" s="119"/>
      <c r="L39" s="119"/>
      <c r="M39" s="119"/>
      <c r="N39" s="111"/>
      <c r="O39" s="111"/>
    </row>
    <row r="40" spans="2:15" ht="12">
      <c r="B40" s="124" t="s">
        <v>68</v>
      </c>
      <c r="C40" s="119">
        <v>100.703928212573</v>
      </c>
      <c r="D40" s="119">
        <v>108.75075921458</v>
      </c>
      <c r="E40" s="119">
        <v>109.997441875738</v>
      </c>
      <c r="F40" s="119">
        <v>109.753361573721</v>
      </c>
      <c r="G40" s="119">
        <v>114.69988852095</v>
      </c>
      <c r="H40" s="119">
        <v>118.048105386572</v>
      </c>
      <c r="I40" s="119"/>
      <c r="J40" s="119"/>
      <c r="K40" s="119"/>
      <c r="L40" s="119"/>
      <c r="M40" s="119"/>
      <c r="N40" s="111"/>
      <c r="O40" s="111"/>
    </row>
    <row r="41" spans="2:15" ht="12">
      <c r="B41" s="124" t="s">
        <v>69</v>
      </c>
      <c r="C41" s="119">
        <v>100.97868432587</v>
      </c>
      <c r="D41" s="119">
        <v>109.953559866185</v>
      </c>
      <c r="E41" s="119">
        <v>108.039826475124</v>
      </c>
      <c r="F41" s="119">
        <v>110.574067821574</v>
      </c>
      <c r="G41" s="119">
        <v>115.973985362724</v>
      </c>
      <c r="H41" s="119">
        <v>117.87775222195</v>
      </c>
      <c r="I41" s="119"/>
      <c r="J41" s="119"/>
      <c r="K41" s="119"/>
      <c r="L41" s="119"/>
      <c r="M41" s="119"/>
      <c r="N41" s="111"/>
      <c r="O41" s="111"/>
    </row>
    <row r="42" spans="2:15" ht="12">
      <c r="B42" s="124" t="s">
        <v>70</v>
      </c>
      <c r="C42" s="119">
        <v>99.2230258004488</v>
      </c>
      <c r="D42" s="119">
        <v>107.870496892487</v>
      </c>
      <c r="E42" s="119">
        <v>106.759011697221</v>
      </c>
      <c r="F42" s="119">
        <v>111.359425889505</v>
      </c>
      <c r="G42" s="119">
        <v>117.040938075444</v>
      </c>
      <c r="H42" s="119">
        <v>118.660860588393</v>
      </c>
      <c r="I42" s="119"/>
      <c r="J42" s="119"/>
      <c r="K42" s="119"/>
      <c r="L42" s="119"/>
      <c r="M42" s="119"/>
      <c r="N42" s="111"/>
      <c r="O42" s="111"/>
    </row>
    <row r="43" spans="2:15" ht="12">
      <c r="B43" s="124" t="s">
        <v>71</v>
      </c>
      <c r="C43" s="119">
        <v>101.407641755163</v>
      </c>
      <c r="D43" s="119">
        <v>109.491219022148</v>
      </c>
      <c r="E43" s="119">
        <v>108.096613207701</v>
      </c>
      <c r="F43" s="119">
        <v>112.537477087376</v>
      </c>
      <c r="G43" s="119">
        <v>117.308258915516</v>
      </c>
      <c r="H43" s="119">
        <v>117.912910544506</v>
      </c>
      <c r="I43" s="119"/>
      <c r="J43" s="119"/>
      <c r="K43" s="119"/>
      <c r="L43" s="119"/>
      <c r="M43" s="119"/>
      <c r="N43" s="111"/>
      <c r="O43" s="111"/>
    </row>
    <row r="44" spans="2:15" ht="12">
      <c r="B44" s="115"/>
      <c r="C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2:15" ht="12">
      <c r="B45" s="115" t="s">
        <v>46</v>
      </c>
      <c r="C45" s="125">
        <f aca="true" t="shared" si="1" ref="C45:H45">+AVERAGE(C32:C43)</f>
        <v>100.33618356739584</v>
      </c>
      <c r="D45" s="125">
        <f t="shared" si="1"/>
        <v>106.85651248866843</v>
      </c>
      <c r="E45" s="125">
        <f t="shared" si="1"/>
        <v>110.31188815544824</v>
      </c>
      <c r="F45" s="125">
        <f t="shared" si="1"/>
        <v>109.20875828464084</v>
      </c>
      <c r="G45" s="125">
        <f t="shared" si="1"/>
        <v>114.1216922506526</v>
      </c>
      <c r="H45" s="125">
        <f t="shared" si="1"/>
        <v>117.3680754904526</v>
      </c>
      <c r="I45" s="119"/>
      <c r="J45" s="121"/>
      <c r="K45" s="121"/>
      <c r="L45" s="121"/>
      <c r="M45" s="121"/>
      <c r="N45" s="111"/>
      <c r="O45" s="111"/>
    </row>
    <row r="46" spans="2:15" ht="12.75" thickBot="1">
      <c r="B46" s="122"/>
      <c r="C46" s="120"/>
      <c r="D46" s="120"/>
      <c r="E46" s="120"/>
      <c r="F46" s="120"/>
      <c r="G46" s="120"/>
      <c r="H46" s="120"/>
      <c r="I46" s="111"/>
      <c r="J46" s="111"/>
      <c r="K46" s="111"/>
      <c r="L46" s="111"/>
      <c r="M46" s="111"/>
      <c r="N46" s="111"/>
      <c r="O46" s="111"/>
    </row>
    <row r="47" spans="2:15" ht="12">
      <c r="B47" s="112"/>
      <c r="J47" s="111"/>
      <c r="K47" s="111"/>
      <c r="L47" s="111"/>
      <c r="M47" s="111"/>
      <c r="N47" s="111"/>
      <c r="O47" s="111"/>
    </row>
    <row r="48" spans="2:15" ht="12">
      <c r="B48" s="175" t="s">
        <v>104</v>
      </c>
      <c r="C48" s="119"/>
      <c r="D48" s="119"/>
      <c r="E48" s="119"/>
      <c r="F48" s="119"/>
      <c r="G48" s="119"/>
      <c r="H48" s="119"/>
      <c r="I48" s="119"/>
      <c r="J48" s="121"/>
      <c r="K48" s="121"/>
      <c r="L48" s="111"/>
      <c r="M48" s="111"/>
      <c r="N48" s="111"/>
      <c r="O48" s="111"/>
    </row>
    <row r="49" spans="2:15" ht="12">
      <c r="B49" s="175" t="s">
        <v>105</v>
      </c>
      <c r="C49" s="119"/>
      <c r="D49" s="119"/>
      <c r="E49" s="119"/>
      <c r="F49" s="119"/>
      <c r="G49" s="119"/>
      <c r="H49" s="119"/>
      <c r="I49" s="119"/>
      <c r="J49" s="121"/>
      <c r="K49" s="121"/>
      <c r="L49" s="111"/>
      <c r="M49" s="111"/>
      <c r="N49" s="111"/>
      <c r="O49" s="111"/>
    </row>
    <row r="50" spans="2:15" s="177" customFormat="1" ht="41.25" customHeight="1">
      <c r="B50" s="205" t="s">
        <v>119</v>
      </c>
      <c r="C50" s="205"/>
      <c r="D50" s="205"/>
      <c r="E50" s="205"/>
      <c r="F50" s="205"/>
      <c r="G50" s="205"/>
      <c r="H50" s="205"/>
      <c r="J50" s="178"/>
      <c r="K50" s="178"/>
      <c r="L50" s="178"/>
      <c r="M50" s="178"/>
      <c r="N50" s="178"/>
      <c r="O50" s="178"/>
    </row>
    <row r="51" spans="2:15" ht="12">
      <c r="B51" s="173"/>
      <c r="C51" s="123"/>
      <c r="J51" s="111"/>
      <c r="K51" s="111"/>
      <c r="L51" s="111"/>
      <c r="M51" s="111"/>
      <c r="N51" s="111"/>
      <c r="O51" s="111"/>
    </row>
    <row r="52" spans="2:15" ht="12">
      <c r="B52" s="173"/>
      <c r="J52" s="111"/>
      <c r="K52" s="111"/>
      <c r="L52" s="111"/>
      <c r="M52" s="111"/>
      <c r="N52" s="111"/>
      <c r="O52" s="111"/>
    </row>
    <row r="53" spans="2:15" ht="12">
      <c r="B53" s="176"/>
      <c r="J53" s="111"/>
      <c r="K53" s="111"/>
      <c r="L53" s="111"/>
      <c r="M53" s="111"/>
      <c r="N53" s="111"/>
      <c r="O53" s="111"/>
    </row>
    <row r="56" spans="3:8" ht="12">
      <c r="C56" s="195"/>
      <c r="D56" s="195"/>
      <c r="E56" s="195"/>
      <c r="F56" s="195"/>
      <c r="G56" s="195"/>
      <c r="H56" s="195"/>
    </row>
    <row r="58" spans="3:8" ht="12">
      <c r="C58" s="195"/>
      <c r="D58" s="195"/>
      <c r="E58" s="195"/>
      <c r="F58" s="195"/>
      <c r="G58" s="195"/>
      <c r="H58" s="195"/>
    </row>
  </sheetData>
  <mergeCells count="1">
    <mergeCell ref="B50:H50"/>
  </mergeCells>
  <printOptions horizontalCentered="1"/>
  <pageMargins left="0.75" right="0.75" top="1.2598425196850394" bottom="0.3937007874015748" header="0" footer="0"/>
  <pageSetup fitToHeight="1" fitToWidth="1" orientation="portrait" r:id="rId1"/>
  <rowBreaks count="1" manualBreakCount="1">
    <brk id="46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3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2" style="95" customWidth="1"/>
    <col min="2" max="2" width="7" style="95" customWidth="1"/>
    <col min="3" max="3" width="12.33203125" style="95" customWidth="1"/>
    <col min="4" max="4" width="17.16015625" style="95" customWidth="1"/>
    <col min="5" max="5" width="5.16015625" style="95" customWidth="1"/>
    <col min="6" max="6" width="17.16015625" style="95" customWidth="1"/>
    <col min="7" max="7" width="5.16015625" style="95" customWidth="1"/>
    <col min="8" max="8" width="16.33203125" style="95" customWidth="1"/>
    <col min="9" max="9" width="6.33203125" style="95" customWidth="1"/>
    <col min="10" max="10" width="15.16015625" style="95" customWidth="1"/>
    <col min="11" max="11" width="6.66015625" style="95" customWidth="1"/>
    <col min="12" max="12" width="15.66015625" style="95" customWidth="1"/>
    <col min="13" max="13" width="5.66015625" style="95" customWidth="1"/>
    <col min="14" max="14" width="17.66015625" style="95" customWidth="1"/>
    <col min="15" max="15" width="4.33203125" style="95" customWidth="1"/>
    <col min="16" max="16384" width="13.33203125" style="95" customWidth="1"/>
  </cols>
  <sheetData>
    <row r="1" spans="2:18" ht="12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2:18" ht="12"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29"/>
      <c r="P2" s="129"/>
      <c r="Q2" s="129"/>
      <c r="R2" s="129"/>
    </row>
    <row r="3" spans="2:18" ht="12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29"/>
      <c r="P3" s="129"/>
      <c r="Q3" s="129"/>
      <c r="R3" s="129"/>
    </row>
    <row r="4" spans="2:18" ht="12">
      <c r="B4" s="141" t="s">
        <v>107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29"/>
      <c r="P4" s="129"/>
      <c r="Q4" s="129"/>
      <c r="R4" s="129"/>
    </row>
    <row r="5" spans="2:18" ht="12">
      <c r="B5" s="142" t="s">
        <v>73</v>
      </c>
      <c r="C5" s="142"/>
      <c r="D5" s="142"/>
      <c r="E5" s="142"/>
      <c r="F5" s="142"/>
      <c r="G5" s="142"/>
      <c r="H5" s="140"/>
      <c r="I5" s="140"/>
      <c r="J5" s="142"/>
      <c r="K5" s="142"/>
      <c r="L5" s="142"/>
      <c r="M5" s="142"/>
      <c r="N5" s="142"/>
      <c r="O5" s="129"/>
      <c r="P5" s="129"/>
      <c r="Q5" s="129"/>
      <c r="R5" s="129"/>
    </row>
    <row r="6" spans="2:18" ht="12">
      <c r="B6" s="142"/>
      <c r="C6" s="142"/>
      <c r="D6" s="142"/>
      <c r="E6" s="142"/>
      <c r="F6" s="142"/>
      <c r="G6" s="142"/>
      <c r="H6" s="140"/>
      <c r="I6" s="140"/>
      <c r="J6" s="142"/>
      <c r="K6" s="142"/>
      <c r="L6" s="142"/>
      <c r="M6" s="142"/>
      <c r="N6" s="142"/>
      <c r="O6" s="129"/>
      <c r="P6" s="129"/>
      <c r="Q6" s="129"/>
      <c r="R6" s="129"/>
    </row>
    <row r="7" spans="2:18" ht="12">
      <c r="B7" s="143"/>
      <c r="C7" s="144"/>
      <c r="D7" s="145"/>
      <c r="E7" s="145"/>
      <c r="F7" s="145"/>
      <c r="G7" s="145"/>
      <c r="H7" s="143"/>
      <c r="I7" s="143"/>
      <c r="J7" s="145"/>
      <c r="K7" s="145"/>
      <c r="L7" s="145"/>
      <c r="M7" s="145"/>
      <c r="N7" s="145"/>
      <c r="O7" s="145"/>
      <c r="P7" s="129"/>
      <c r="Q7" s="129"/>
      <c r="R7" s="129"/>
    </row>
    <row r="8" spans="2:18" s="97" customFormat="1" ht="12">
      <c r="B8" s="134"/>
      <c r="C8" s="134"/>
      <c r="D8" s="141" t="s">
        <v>47</v>
      </c>
      <c r="E8" s="141"/>
      <c r="F8" s="141" t="s">
        <v>80</v>
      </c>
      <c r="G8" s="141"/>
      <c r="H8" s="141" t="s">
        <v>48</v>
      </c>
      <c r="I8" s="141"/>
      <c r="J8" s="141" t="s">
        <v>49</v>
      </c>
      <c r="K8" s="141"/>
      <c r="L8" s="141" t="s">
        <v>50</v>
      </c>
      <c r="M8" s="141"/>
      <c r="N8" s="141" t="s">
        <v>51</v>
      </c>
      <c r="O8" s="140"/>
      <c r="P8" s="132"/>
      <c r="Q8" s="132"/>
      <c r="R8" s="132"/>
    </row>
    <row r="9" spans="2:18" s="98" customFormat="1" ht="12">
      <c r="B9" s="130" t="s">
        <v>83</v>
      </c>
      <c r="C9" s="130"/>
      <c r="D9" s="141" t="s">
        <v>52</v>
      </c>
      <c r="E9" s="141"/>
      <c r="F9" s="141" t="s">
        <v>81</v>
      </c>
      <c r="G9" s="141"/>
      <c r="H9" s="141" t="s">
        <v>47</v>
      </c>
      <c r="I9" s="141"/>
      <c r="J9" s="141" t="s">
        <v>76</v>
      </c>
      <c r="K9" s="141"/>
      <c r="L9" s="141" t="s">
        <v>76</v>
      </c>
      <c r="M9" s="141"/>
      <c r="N9" s="141" t="s">
        <v>78</v>
      </c>
      <c r="O9" s="140"/>
      <c r="P9" s="129"/>
      <c r="Q9" s="129"/>
      <c r="R9" s="129"/>
    </row>
    <row r="10" spans="2:18" s="98" customFormat="1" ht="12">
      <c r="B10" s="130"/>
      <c r="C10" s="130"/>
      <c r="D10" s="131"/>
      <c r="E10" s="131"/>
      <c r="F10" s="141" t="s">
        <v>82</v>
      </c>
      <c r="G10" s="141"/>
      <c r="H10" s="141" t="s">
        <v>52</v>
      </c>
      <c r="I10" s="141"/>
      <c r="J10" s="141" t="s">
        <v>77</v>
      </c>
      <c r="K10" s="141"/>
      <c r="L10" s="141" t="s">
        <v>77</v>
      </c>
      <c r="M10" s="141"/>
      <c r="N10" s="141" t="s">
        <v>79</v>
      </c>
      <c r="O10" s="140"/>
      <c r="P10" s="129"/>
      <c r="Q10" s="129"/>
      <c r="R10" s="129"/>
    </row>
    <row r="11" spans="2:18" s="98" customFormat="1" ht="12.75" thickBot="1">
      <c r="B11" s="146"/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29"/>
      <c r="Q11" s="129"/>
      <c r="R11" s="129"/>
    </row>
    <row r="12" spans="2:18" s="98" customFormat="1" ht="12">
      <c r="B12" s="130"/>
      <c r="C12" s="130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29"/>
      <c r="P12" s="129"/>
      <c r="Q12" s="129"/>
      <c r="R12" s="129"/>
    </row>
    <row r="13" spans="2:18" s="98" customFormat="1" ht="12">
      <c r="B13" s="130"/>
      <c r="C13" s="130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29"/>
      <c r="P13" s="129"/>
      <c r="Q13" s="129"/>
      <c r="R13" s="129"/>
    </row>
    <row r="14" spans="2:18" s="99" customFormat="1" ht="12">
      <c r="B14" s="181">
        <v>1996</v>
      </c>
      <c r="C14" s="134"/>
      <c r="D14" s="183">
        <f>+SUM(D15:D18)</f>
        <v>31764698.786524896</v>
      </c>
      <c r="E14" s="183"/>
      <c r="F14" s="183">
        <f aca="true" t="shared" si="0" ref="F14:N14">+SUM(F15:F18)</f>
        <v>8240744.4137475565</v>
      </c>
      <c r="G14" s="183"/>
      <c r="H14" s="183">
        <f t="shared" si="0"/>
        <v>23523954.372777335</v>
      </c>
      <c r="I14" s="183"/>
      <c r="J14" s="183">
        <f t="shared" si="0"/>
        <v>8520525</v>
      </c>
      <c r="K14" s="183"/>
      <c r="L14" s="183">
        <f t="shared" si="0"/>
        <v>9047935</v>
      </c>
      <c r="M14" s="183"/>
      <c r="N14" s="183">
        <f t="shared" si="0"/>
        <v>31237288.786524896</v>
      </c>
      <c r="O14" s="135"/>
      <c r="P14" s="132"/>
      <c r="Q14" s="202"/>
      <c r="R14" s="132"/>
    </row>
    <row r="15" spans="2:18" ht="12">
      <c r="B15" s="182" t="s">
        <v>3</v>
      </c>
      <c r="C15" s="130" t="s">
        <v>53</v>
      </c>
      <c r="D15" s="184">
        <v>7537439.6205544565</v>
      </c>
      <c r="E15" s="184"/>
      <c r="F15" s="184">
        <v>1952504.4122209214</v>
      </c>
      <c r="G15" s="184"/>
      <c r="H15" s="184">
        <v>5584935.208333535</v>
      </c>
      <c r="I15" s="184"/>
      <c r="J15" s="184">
        <v>2202745</v>
      </c>
      <c r="K15" s="184"/>
      <c r="L15" s="184">
        <v>2110076</v>
      </c>
      <c r="M15" s="184"/>
      <c r="N15" s="184">
        <v>7630108.6205544565</v>
      </c>
      <c r="O15" s="135"/>
      <c r="P15" s="129"/>
      <c r="Q15" s="129"/>
      <c r="R15" s="129"/>
    </row>
    <row r="16" spans="2:18" ht="12">
      <c r="B16" s="182" t="s">
        <v>4</v>
      </c>
      <c r="C16" s="130" t="s">
        <v>53</v>
      </c>
      <c r="D16" s="184">
        <v>7985832.394749405</v>
      </c>
      <c r="E16" s="184"/>
      <c r="F16" s="184">
        <v>2058778.4337858176</v>
      </c>
      <c r="G16" s="184"/>
      <c r="H16" s="184">
        <v>5927053.960963587</v>
      </c>
      <c r="I16" s="184"/>
      <c r="J16" s="184">
        <v>2195232</v>
      </c>
      <c r="K16" s="184"/>
      <c r="L16" s="184">
        <v>2163343</v>
      </c>
      <c r="M16" s="184"/>
      <c r="N16" s="184">
        <v>8017721.394749405</v>
      </c>
      <c r="O16" s="135"/>
      <c r="P16" s="129"/>
      <c r="Q16" s="129"/>
      <c r="R16" s="129"/>
    </row>
    <row r="17" spans="2:18" ht="12">
      <c r="B17" s="182" t="s">
        <v>5</v>
      </c>
      <c r="C17" s="130" t="s">
        <v>53</v>
      </c>
      <c r="D17" s="184">
        <v>7943292.447835993</v>
      </c>
      <c r="E17" s="184"/>
      <c r="F17" s="184">
        <v>2021123.196500539</v>
      </c>
      <c r="G17" s="184"/>
      <c r="H17" s="184">
        <v>5922169.251335454</v>
      </c>
      <c r="I17" s="184"/>
      <c r="J17" s="184">
        <v>1982731</v>
      </c>
      <c r="K17" s="184"/>
      <c r="L17" s="184">
        <v>2283519</v>
      </c>
      <c r="M17" s="184"/>
      <c r="N17" s="184">
        <v>7642504.447835993</v>
      </c>
      <c r="O17" s="135"/>
      <c r="P17" s="129"/>
      <c r="Q17" s="129"/>
      <c r="R17" s="129"/>
    </row>
    <row r="18" spans="2:18" ht="12">
      <c r="B18" s="182" t="s">
        <v>6</v>
      </c>
      <c r="C18" s="130" t="s">
        <v>53</v>
      </c>
      <c r="D18" s="184">
        <v>8298134.323385041</v>
      </c>
      <c r="E18" s="184"/>
      <c r="F18" s="184">
        <v>2208338.371240279</v>
      </c>
      <c r="G18" s="184"/>
      <c r="H18" s="184">
        <v>6089795.9521447625</v>
      </c>
      <c r="I18" s="184"/>
      <c r="J18" s="184">
        <v>2139817</v>
      </c>
      <c r="K18" s="184"/>
      <c r="L18" s="184">
        <v>2490997</v>
      </c>
      <c r="M18" s="184"/>
      <c r="N18" s="184">
        <v>7946954.323385041</v>
      </c>
      <c r="O18" s="135"/>
      <c r="P18" s="129"/>
      <c r="Q18" s="129"/>
      <c r="R18" s="129"/>
    </row>
    <row r="19" spans="2:18" ht="12">
      <c r="B19" s="182"/>
      <c r="C19" s="130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35"/>
      <c r="P19" s="129"/>
      <c r="Q19" s="129"/>
      <c r="R19" s="129"/>
    </row>
    <row r="20" spans="2:18" s="99" customFormat="1" ht="12">
      <c r="B20" s="181">
        <v>1997</v>
      </c>
      <c r="C20" s="134"/>
      <c r="D20" s="183">
        <f>+SUM(D21:D24)</f>
        <v>35458515.074047595</v>
      </c>
      <c r="E20" s="183"/>
      <c r="F20" s="183">
        <f>+SUM(F21:F24)</f>
        <v>9414196.422075234</v>
      </c>
      <c r="G20" s="183"/>
      <c r="H20" s="183">
        <f>+SUM(H21:H24)</f>
        <v>26044318.651972357</v>
      </c>
      <c r="I20" s="183"/>
      <c r="J20" s="183">
        <f>+SUM(J21:J24)</f>
        <v>9404197</v>
      </c>
      <c r="K20" s="183"/>
      <c r="L20" s="183">
        <f>+SUM(L21:L24)</f>
        <v>10140076</v>
      </c>
      <c r="M20" s="183"/>
      <c r="N20" s="183">
        <f>+SUM(N21:N24)</f>
        <v>34722636.074047595</v>
      </c>
      <c r="O20" s="136"/>
      <c r="P20" s="132"/>
      <c r="Q20" s="132"/>
      <c r="R20" s="132"/>
    </row>
    <row r="21" spans="2:18" ht="12">
      <c r="B21" s="182" t="s">
        <v>3</v>
      </c>
      <c r="C21" s="130" t="s">
        <v>53</v>
      </c>
      <c r="D21" s="184">
        <v>8074835.12498976</v>
      </c>
      <c r="E21" s="184"/>
      <c r="F21" s="184">
        <v>2227909.1649531787</v>
      </c>
      <c r="G21" s="184"/>
      <c r="H21" s="184">
        <v>5846925.960036581</v>
      </c>
      <c r="I21" s="184"/>
      <c r="J21" s="184">
        <v>2652268</v>
      </c>
      <c r="K21" s="184"/>
      <c r="L21" s="184">
        <v>2321543</v>
      </c>
      <c r="M21" s="184"/>
      <c r="N21" s="184">
        <v>8405560.12498976</v>
      </c>
      <c r="O21" s="135"/>
      <c r="P21" s="129"/>
      <c r="Q21" s="129"/>
      <c r="R21" s="129"/>
    </row>
    <row r="22" spans="2:18" ht="12">
      <c r="B22" s="182" t="s">
        <v>4</v>
      </c>
      <c r="C22" s="130" t="s">
        <v>53</v>
      </c>
      <c r="D22" s="184">
        <v>8795350.236365417</v>
      </c>
      <c r="E22" s="184"/>
      <c r="F22" s="184">
        <v>2302935.117534624</v>
      </c>
      <c r="G22" s="184"/>
      <c r="H22" s="184">
        <v>6492415.118830793</v>
      </c>
      <c r="I22" s="184"/>
      <c r="J22" s="184">
        <v>2360178</v>
      </c>
      <c r="K22" s="184"/>
      <c r="L22" s="184">
        <v>2372512</v>
      </c>
      <c r="M22" s="184"/>
      <c r="N22" s="184">
        <v>8783016.236365417</v>
      </c>
      <c r="O22" s="135"/>
      <c r="P22" s="129"/>
      <c r="Q22" s="129"/>
      <c r="R22" s="129"/>
    </row>
    <row r="23" spans="2:18" ht="12">
      <c r="B23" s="182" t="s">
        <v>5</v>
      </c>
      <c r="C23" s="130" t="s">
        <v>53</v>
      </c>
      <c r="D23" s="184">
        <v>9045265.360205553</v>
      </c>
      <c r="E23" s="184"/>
      <c r="F23" s="184">
        <v>2301552.236280083</v>
      </c>
      <c r="G23" s="184"/>
      <c r="H23" s="184">
        <v>6743713.12392547</v>
      </c>
      <c r="I23" s="184"/>
      <c r="J23" s="184">
        <v>2111254</v>
      </c>
      <c r="K23" s="184"/>
      <c r="L23" s="184">
        <v>2585779</v>
      </c>
      <c r="M23" s="184"/>
      <c r="N23" s="184">
        <v>8570740.360205553</v>
      </c>
      <c r="O23" s="135"/>
      <c r="P23" s="129"/>
      <c r="Q23" s="129"/>
      <c r="R23" s="129"/>
    </row>
    <row r="24" spans="2:18" ht="12">
      <c r="B24" s="182" t="s">
        <v>6</v>
      </c>
      <c r="C24" s="130" t="s">
        <v>53</v>
      </c>
      <c r="D24" s="184">
        <v>9543064.35248686</v>
      </c>
      <c r="E24" s="184"/>
      <c r="F24" s="184">
        <v>2581799.9033073485</v>
      </c>
      <c r="G24" s="184"/>
      <c r="H24" s="184">
        <v>6961264.4491795115</v>
      </c>
      <c r="I24" s="184"/>
      <c r="J24" s="184">
        <v>2280497</v>
      </c>
      <c r="K24" s="184"/>
      <c r="L24" s="184">
        <v>2860242</v>
      </c>
      <c r="M24" s="184"/>
      <c r="N24" s="184">
        <v>8963319.35248686</v>
      </c>
      <c r="O24" s="135"/>
      <c r="P24" s="129"/>
      <c r="Q24" s="129"/>
      <c r="R24" s="129"/>
    </row>
    <row r="25" spans="2:18" ht="12">
      <c r="B25" s="182"/>
      <c r="C25" s="130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35"/>
      <c r="P25" s="129"/>
      <c r="Q25" s="129"/>
      <c r="R25" s="129"/>
    </row>
    <row r="26" spans="2:18" s="100" customFormat="1" ht="12">
      <c r="B26" s="181">
        <v>1998</v>
      </c>
      <c r="C26" s="134"/>
      <c r="D26" s="183">
        <f>+SUM(D27:D30)</f>
        <v>37728127.60852335</v>
      </c>
      <c r="E26" s="183"/>
      <c r="F26" s="183">
        <f>+SUM(F27:F30)</f>
        <v>9545744.46556126</v>
      </c>
      <c r="G26" s="183"/>
      <c r="H26" s="183">
        <f>+SUM(H27:H30)</f>
        <v>28182383.142962083</v>
      </c>
      <c r="I26" s="183"/>
      <c r="J26" s="183">
        <f>+SUM(J27:J30)</f>
        <v>9608639</v>
      </c>
      <c r="K26" s="183"/>
      <c r="L26" s="183">
        <f>+SUM(L27:L30)</f>
        <v>10801893.546405789</v>
      </c>
      <c r="M26" s="183"/>
      <c r="N26" s="183">
        <f>+SUM(N27:N30)</f>
        <v>36534873.062117554</v>
      </c>
      <c r="O26" s="136"/>
      <c r="P26" s="134"/>
      <c r="Q26" s="134"/>
      <c r="R26" s="134"/>
    </row>
    <row r="27" spans="2:18" ht="12">
      <c r="B27" s="182" t="s">
        <v>3</v>
      </c>
      <c r="C27" s="130" t="s">
        <v>53</v>
      </c>
      <c r="D27" s="184">
        <v>9072349.200865166</v>
      </c>
      <c r="E27" s="184"/>
      <c r="F27" s="184">
        <v>2336945.508988621</v>
      </c>
      <c r="G27" s="184"/>
      <c r="H27" s="184">
        <v>6735403.691876545</v>
      </c>
      <c r="I27" s="184"/>
      <c r="J27" s="184">
        <v>2605051</v>
      </c>
      <c r="K27" s="184"/>
      <c r="L27" s="184">
        <v>2808552.7079111845</v>
      </c>
      <c r="M27" s="184"/>
      <c r="N27" s="184">
        <v>8868847.492953982</v>
      </c>
      <c r="O27" s="136"/>
      <c r="P27" s="129"/>
      <c r="Q27" s="129"/>
      <c r="R27" s="129"/>
    </row>
    <row r="28" spans="2:18" ht="12">
      <c r="B28" s="182" t="s">
        <v>4</v>
      </c>
      <c r="C28" s="130" t="s">
        <v>53</v>
      </c>
      <c r="D28" s="184">
        <v>9746057.732310943</v>
      </c>
      <c r="E28" s="184"/>
      <c r="F28" s="184">
        <v>2511075.549371092</v>
      </c>
      <c r="G28" s="184"/>
      <c r="H28" s="184">
        <v>7234982.182939851</v>
      </c>
      <c r="I28" s="184"/>
      <c r="J28" s="184">
        <v>2471731</v>
      </c>
      <c r="K28" s="184"/>
      <c r="L28" s="184">
        <v>2762740.050565131</v>
      </c>
      <c r="M28" s="184"/>
      <c r="N28" s="184">
        <v>9455048.681745812</v>
      </c>
      <c r="O28" s="136"/>
      <c r="P28" s="129"/>
      <c r="Q28" s="129"/>
      <c r="R28" s="129"/>
    </row>
    <row r="29" spans="2:18" s="101" customFormat="1" ht="12">
      <c r="B29" s="182" t="s">
        <v>5</v>
      </c>
      <c r="C29" s="130" t="s">
        <v>53</v>
      </c>
      <c r="D29" s="184">
        <v>9696840.143795399</v>
      </c>
      <c r="E29" s="184"/>
      <c r="F29" s="184">
        <v>2404788.349576888</v>
      </c>
      <c r="G29" s="184"/>
      <c r="H29" s="184">
        <v>7292051.79421851</v>
      </c>
      <c r="I29" s="184"/>
      <c r="J29" s="184">
        <v>2221844</v>
      </c>
      <c r="K29" s="184"/>
      <c r="L29" s="184">
        <v>2820166.4676304306</v>
      </c>
      <c r="M29" s="184"/>
      <c r="N29" s="184">
        <v>9098517.676164968</v>
      </c>
      <c r="O29" s="136"/>
      <c r="P29" s="130"/>
      <c r="Q29" s="130"/>
      <c r="R29" s="130"/>
    </row>
    <row r="30" spans="2:18" s="101" customFormat="1" ht="12">
      <c r="B30" s="182" t="s">
        <v>6</v>
      </c>
      <c r="C30" s="130" t="s">
        <v>53</v>
      </c>
      <c r="D30" s="184">
        <v>9212880.531551836</v>
      </c>
      <c r="E30" s="184"/>
      <c r="F30" s="184">
        <v>2292935.0576246576</v>
      </c>
      <c r="G30" s="184"/>
      <c r="H30" s="184">
        <v>6919945.473927178</v>
      </c>
      <c r="I30" s="184"/>
      <c r="J30" s="184">
        <v>2310013</v>
      </c>
      <c r="K30" s="184"/>
      <c r="L30" s="184">
        <v>2410434.3202990415</v>
      </c>
      <c r="M30" s="184"/>
      <c r="N30" s="184">
        <v>9112459.211252794</v>
      </c>
      <c r="O30" s="136"/>
      <c r="P30" s="130"/>
      <c r="Q30" s="130"/>
      <c r="R30" s="130"/>
    </row>
    <row r="31" spans="2:18" s="101" customFormat="1" ht="12">
      <c r="B31" s="182"/>
      <c r="C31" s="130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36"/>
      <c r="P31" s="130"/>
      <c r="Q31" s="130"/>
      <c r="R31" s="130"/>
    </row>
    <row r="32" spans="2:18" s="101" customFormat="1" ht="12">
      <c r="B32" s="181" t="s">
        <v>101</v>
      </c>
      <c r="C32" s="134"/>
      <c r="D32" s="183">
        <f>+SUM(D33:D36)</f>
        <v>36467057.018238746</v>
      </c>
      <c r="E32" s="183"/>
      <c r="F32" s="183">
        <f>+SUM(F33:F36)</f>
        <v>7832072.582871499</v>
      </c>
      <c r="G32" s="183"/>
      <c r="H32" s="183">
        <f>+SUM(H33:H36)</f>
        <v>28634984.435367253</v>
      </c>
      <c r="I32" s="183"/>
      <c r="J32" s="183">
        <f>+SUM(J33:J36)</f>
        <v>10897241</v>
      </c>
      <c r="K32" s="183"/>
      <c r="L32" s="183">
        <f>+SUM(L33:L36)</f>
        <v>10199912</v>
      </c>
      <c r="M32" s="183"/>
      <c r="N32" s="183">
        <f>+SUM(N33:N36)</f>
        <v>37164386.018238746</v>
      </c>
      <c r="O32" s="137"/>
      <c r="P32" s="130"/>
      <c r="Q32" s="130"/>
      <c r="R32" s="130"/>
    </row>
    <row r="33" spans="2:18" s="101" customFormat="1" ht="12">
      <c r="B33" s="182" t="s">
        <v>3</v>
      </c>
      <c r="C33" s="130" t="s">
        <v>53</v>
      </c>
      <c r="D33" s="184">
        <v>8767609.56592281</v>
      </c>
      <c r="E33" s="184"/>
      <c r="F33" s="184">
        <v>2085674.7138202111</v>
      </c>
      <c r="G33" s="184"/>
      <c r="H33" s="184">
        <v>6681934.852102598</v>
      </c>
      <c r="I33" s="184"/>
      <c r="J33" s="184">
        <v>2737576</v>
      </c>
      <c r="K33" s="184"/>
      <c r="L33" s="184">
        <v>2464253</v>
      </c>
      <c r="M33" s="184"/>
      <c r="N33" s="184">
        <v>9040932.56592281</v>
      </c>
      <c r="O33" s="136"/>
      <c r="P33" s="130"/>
      <c r="Q33" s="130"/>
      <c r="R33" s="130"/>
    </row>
    <row r="34" spans="2:18" s="101" customFormat="1" ht="12">
      <c r="B34" s="182" t="s">
        <v>4</v>
      </c>
      <c r="C34" s="130" t="s">
        <v>53</v>
      </c>
      <c r="D34" s="184">
        <v>8881700.435499985</v>
      </c>
      <c r="E34" s="184"/>
      <c r="F34" s="184">
        <v>1889233.4575095729</v>
      </c>
      <c r="G34" s="184"/>
      <c r="H34" s="184">
        <v>6992466.977990412</v>
      </c>
      <c r="I34" s="184"/>
      <c r="J34" s="184">
        <v>2595810</v>
      </c>
      <c r="K34" s="184"/>
      <c r="L34" s="184">
        <v>2272848</v>
      </c>
      <c r="M34" s="184"/>
      <c r="N34" s="184">
        <v>9204662.435499985</v>
      </c>
      <c r="O34" s="136"/>
      <c r="P34" s="130"/>
      <c r="Q34" s="130"/>
      <c r="R34" s="130"/>
    </row>
    <row r="35" spans="2:18" s="101" customFormat="1" ht="12">
      <c r="B35" s="182" t="s">
        <v>5</v>
      </c>
      <c r="C35" s="130" t="s">
        <v>53</v>
      </c>
      <c r="D35" s="184">
        <v>9236388.808935914</v>
      </c>
      <c r="E35" s="184"/>
      <c r="F35" s="184">
        <v>1839230.0373079008</v>
      </c>
      <c r="G35" s="184"/>
      <c r="H35" s="184">
        <v>7397158.771628014</v>
      </c>
      <c r="I35" s="184"/>
      <c r="J35" s="184">
        <v>2587367</v>
      </c>
      <c r="K35" s="184"/>
      <c r="L35" s="184">
        <v>2689419</v>
      </c>
      <c r="M35" s="184"/>
      <c r="N35" s="184">
        <v>9134336.808935914</v>
      </c>
      <c r="O35" s="136"/>
      <c r="P35" s="130"/>
      <c r="Q35" s="130"/>
      <c r="R35" s="130"/>
    </row>
    <row r="36" spans="2:18" s="101" customFormat="1" ht="12">
      <c r="B36" s="182" t="s">
        <v>6</v>
      </c>
      <c r="C36" s="130" t="s">
        <v>53</v>
      </c>
      <c r="D36" s="184">
        <v>9581358.20788004</v>
      </c>
      <c r="E36" s="184"/>
      <c r="F36" s="184">
        <v>2017934.3742338135</v>
      </c>
      <c r="G36" s="184"/>
      <c r="H36" s="184">
        <v>7563423.833646227</v>
      </c>
      <c r="I36" s="184"/>
      <c r="J36" s="184">
        <v>2976488</v>
      </c>
      <c r="K36" s="184"/>
      <c r="L36" s="184">
        <v>2773392</v>
      </c>
      <c r="M36" s="184"/>
      <c r="N36" s="184">
        <v>9784454.20788004</v>
      </c>
      <c r="O36" s="136"/>
      <c r="P36" s="130"/>
      <c r="Q36" s="130"/>
      <c r="R36" s="130"/>
    </row>
    <row r="37" spans="2:18" s="101" customFormat="1" ht="12">
      <c r="B37" s="182"/>
      <c r="C37" s="13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36"/>
      <c r="P37" s="130"/>
      <c r="Q37" s="130"/>
      <c r="R37" s="130"/>
    </row>
    <row r="38" spans="2:18" s="101" customFormat="1" ht="12">
      <c r="B38" s="181" t="s">
        <v>102</v>
      </c>
      <c r="C38" s="130"/>
      <c r="D38" s="183">
        <f>+SUM(D39:D42)</f>
        <v>39860733.812405586</v>
      </c>
      <c r="E38" s="183"/>
      <c r="F38" s="183">
        <f>+SUM(F39:F42)</f>
        <v>8499946.087322567</v>
      </c>
      <c r="G38" s="183"/>
      <c r="H38" s="183">
        <f>+SUM(H39:H42)</f>
        <v>31360787.72508302</v>
      </c>
      <c r="I38" s="183"/>
      <c r="J38" s="183">
        <f>+SUM(J39:J42)</f>
        <v>12837807</v>
      </c>
      <c r="K38" s="183"/>
      <c r="L38" s="183">
        <f>+SUM(L39:L42)</f>
        <v>12262325</v>
      </c>
      <c r="M38" s="183"/>
      <c r="N38" s="183">
        <f>+SUM(N39:N42)</f>
        <v>40436215.21240552</v>
      </c>
      <c r="O38" s="136"/>
      <c r="P38" s="183"/>
      <c r="Q38" s="200"/>
      <c r="R38" s="130"/>
    </row>
    <row r="39" spans="2:18" s="101" customFormat="1" ht="12">
      <c r="B39" s="182" t="s">
        <v>3</v>
      </c>
      <c r="C39" s="130" t="s">
        <v>53</v>
      </c>
      <c r="D39" s="184">
        <v>9339524.544646932</v>
      </c>
      <c r="E39" s="184"/>
      <c r="F39" s="184">
        <v>1966769.47201727</v>
      </c>
      <c r="G39" s="184"/>
      <c r="H39" s="184">
        <v>7372755.072629661</v>
      </c>
      <c r="I39" s="184"/>
      <c r="J39" s="184">
        <v>3321190</v>
      </c>
      <c r="K39" s="184"/>
      <c r="L39" s="184">
        <v>2835223</v>
      </c>
      <c r="M39" s="184"/>
      <c r="N39" s="184">
        <v>9825491.50464693</v>
      </c>
      <c r="O39" s="137"/>
      <c r="P39" s="130"/>
      <c r="Q39" s="201"/>
      <c r="R39" s="130"/>
    </row>
    <row r="40" spans="2:18" s="101" customFormat="1" ht="12">
      <c r="B40" s="182" t="s">
        <v>4</v>
      </c>
      <c r="C40" s="130" t="s">
        <v>53</v>
      </c>
      <c r="D40" s="184">
        <v>10120788.713903233</v>
      </c>
      <c r="E40" s="184"/>
      <c r="F40" s="184">
        <v>2099521.8049657894</v>
      </c>
      <c r="G40" s="184"/>
      <c r="H40" s="184">
        <v>8021266.908937444</v>
      </c>
      <c r="I40" s="184"/>
      <c r="J40" s="184">
        <v>2994864</v>
      </c>
      <c r="K40" s="184"/>
      <c r="L40" s="184">
        <v>2987387</v>
      </c>
      <c r="M40" s="184"/>
      <c r="N40" s="199">
        <v>10128265.5139032</v>
      </c>
      <c r="O40" s="137"/>
      <c r="P40" s="130"/>
      <c r="Q40" s="201"/>
      <c r="R40" s="130"/>
    </row>
    <row r="41" spans="2:18" s="101" customFormat="1" ht="12">
      <c r="B41" s="182" t="s">
        <v>5</v>
      </c>
      <c r="C41" s="130" t="s">
        <v>53</v>
      </c>
      <c r="D41" s="184">
        <v>10010789.182449587</v>
      </c>
      <c r="E41" s="184"/>
      <c r="F41" s="184">
        <v>2060449.2515688592</v>
      </c>
      <c r="G41" s="184"/>
      <c r="H41" s="184">
        <v>7950339.930880727</v>
      </c>
      <c r="I41" s="184"/>
      <c r="J41" s="184">
        <v>3160852</v>
      </c>
      <c r="K41" s="184"/>
      <c r="L41" s="184">
        <v>3181459</v>
      </c>
      <c r="M41" s="184"/>
      <c r="N41" s="199">
        <v>9990182.09244959</v>
      </c>
      <c r="O41" s="137"/>
      <c r="P41" s="130"/>
      <c r="Q41" s="201"/>
      <c r="R41" s="130"/>
    </row>
    <row r="42" spans="2:18" s="101" customFormat="1" ht="12">
      <c r="B42" s="182" t="s">
        <v>6</v>
      </c>
      <c r="C42" s="130" t="s">
        <v>53</v>
      </c>
      <c r="D42" s="184">
        <v>10389631.371405836</v>
      </c>
      <c r="E42" s="184"/>
      <c r="F42" s="184">
        <v>2373205.558770649</v>
      </c>
      <c r="G42" s="184"/>
      <c r="H42" s="184">
        <v>8016425.812635187</v>
      </c>
      <c r="I42" s="184"/>
      <c r="J42" s="184">
        <v>3360901</v>
      </c>
      <c r="K42" s="184"/>
      <c r="L42" s="184">
        <v>3258256</v>
      </c>
      <c r="M42" s="184"/>
      <c r="N42" s="199">
        <v>10492276.1014058</v>
      </c>
      <c r="O42" s="137"/>
      <c r="P42" s="130"/>
      <c r="Q42" s="201"/>
      <c r="R42" s="130"/>
    </row>
    <row r="43" spans="2:18" s="101" customFormat="1" ht="12">
      <c r="B43" s="182"/>
      <c r="C43" s="130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37"/>
      <c r="P43" s="130"/>
      <c r="Q43" s="130"/>
      <c r="R43" s="130"/>
    </row>
    <row r="44" spans="2:18" s="101" customFormat="1" ht="12">
      <c r="B44" s="181" t="s">
        <v>103</v>
      </c>
      <c r="C44" s="130"/>
      <c r="D44" s="183">
        <f>+SUM(D45:D48)</f>
        <v>41339534.7622139</v>
      </c>
      <c r="E44" s="183"/>
      <c r="F44" s="183">
        <f>+SUM(F45:F48)</f>
        <v>9041317.336543791</v>
      </c>
      <c r="G44" s="183"/>
      <c r="H44" s="183">
        <f>+SUM(H45:H48)</f>
        <v>32298217.42567011</v>
      </c>
      <c r="I44" s="183"/>
      <c r="J44" s="183">
        <f>+SUM(J45:J48)</f>
        <v>14630611</v>
      </c>
      <c r="K44" s="183"/>
      <c r="L44" s="183">
        <f>+SUM(L45:L48)</f>
        <v>13778368</v>
      </c>
      <c r="M44" s="183"/>
      <c r="N44" s="183">
        <f>+SUM(N45:N48)</f>
        <v>42191777.7622139</v>
      </c>
      <c r="O44" s="136"/>
      <c r="P44" s="130"/>
      <c r="Q44" s="130"/>
      <c r="R44" s="130"/>
    </row>
    <row r="45" spans="2:18" s="101" customFormat="1" ht="12">
      <c r="B45" s="182" t="s">
        <v>3</v>
      </c>
      <c r="C45" s="130" t="s">
        <v>53</v>
      </c>
      <c r="D45" s="184">
        <v>9995421.161522705</v>
      </c>
      <c r="E45" s="184"/>
      <c r="F45" s="184">
        <v>2192784.6371883918</v>
      </c>
      <c r="G45" s="184"/>
      <c r="H45" s="184">
        <v>7802636.524334313</v>
      </c>
      <c r="I45" s="184"/>
      <c r="J45" s="184">
        <v>3792484</v>
      </c>
      <c r="K45" s="184"/>
      <c r="L45" s="184">
        <v>3393145</v>
      </c>
      <c r="M45" s="184"/>
      <c r="N45" s="184">
        <v>10394760.161522705</v>
      </c>
      <c r="O45" s="137"/>
      <c r="P45" s="130"/>
      <c r="Q45" s="130"/>
      <c r="R45" s="130"/>
    </row>
    <row r="46" spans="2:18" s="101" customFormat="1" ht="12">
      <c r="B46" s="182" t="s">
        <v>4</v>
      </c>
      <c r="C46" s="130" t="s">
        <v>53</v>
      </c>
      <c r="D46" s="184">
        <v>10627969.686199507</v>
      </c>
      <c r="E46" s="184"/>
      <c r="F46" s="184">
        <v>2254711.1219520667</v>
      </c>
      <c r="G46" s="184"/>
      <c r="H46" s="184">
        <v>8373258.56424744</v>
      </c>
      <c r="I46" s="184"/>
      <c r="J46" s="184">
        <v>3722810</v>
      </c>
      <c r="K46" s="184"/>
      <c r="L46" s="184">
        <v>3381412</v>
      </c>
      <c r="M46" s="184"/>
      <c r="N46" s="184">
        <v>10969367.686199507</v>
      </c>
      <c r="O46" s="137"/>
      <c r="P46" s="130"/>
      <c r="Q46" s="130"/>
      <c r="R46" s="130"/>
    </row>
    <row r="47" spans="2:18" s="101" customFormat="1" ht="12">
      <c r="B47" s="182" t="s">
        <v>5</v>
      </c>
      <c r="C47" s="130" t="s">
        <v>53</v>
      </c>
      <c r="D47" s="184">
        <v>10320826.133392021</v>
      </c>
      <c r="E47" s="184"/>
      <c r="F47" s="184">
        <v>2227610.210241327</v>
      </c>
      <c r="G47" s="184"/>
      <c r="H47" s="184">
        <v>8093215.923150694</v>
      </c>
      <c r="I47" s="184"/>
      <c r="J47" s="184">
        <v>3479270</v>
      </c>
      <c r="K47" s="184"/>
      <c r="L47" s="184">
        <v>3621410</v>
      </c>
      <c r="M47" s="184"/>
      <c r="N47" s="184">
        <v>10178686.133392021</v>
      </c>
      <c r="O47" s="137"/>
      <c r="P47" s="130"/>
      <c r="Q47" s="130"/>
      <c r="R47" s="130"/>
    </row>
    <row r="48" spans="2:18" s="101" customFormat="1" ht="12">
      <c r="B48" s="182" t="s">
        <v>6</v>
      </c>
      <c r="C48" s="130" t="s">
        <v>53</v>
      </c>
      <c r="D48" s="184">
        <v>10395317.781099671</v>
      </c>
      <c r="E48" s="184"/>
      <c r="F48" s="184">
        <v>2366211.3671620064</v>
      </c>
      <c r="G48" s="184"/>
      <c r="H48" s="184">
        <v>8029106.4139376655</v>
      </c>
      <c r="I48" s="184"/>
      <c r="J48" s="184">
        <v>3636047</v>
      </c>
      <c r="K48" s="184"/>
      <c r="L48" s="184">
        <v>3382401</v>
      </c>
      <c r="M48" s="184"/>
      <c r="N48" s="184">
        <v>10648963.781099671</v>
      </c>
      <c r="O48" s="137"/>
      <c r="P48" s="130"/>
      <c r="Q48" s="130"/>
      <c r="R48" s="130"/>
    </row>
    <row r="49" spans="2:18" s="101" customFormat="1" ht="12.75" thickBot="1">
      <c r="B49" s="146"/>
      <c r="C49" s="146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30"/>
      <c r="Q49" s="130"/>
      <c r="R49" s="130"/>
    </row>
    <row r="50" spans="2:18" ht="12">
      <c r="B50" s="139"/>
      <c r="C50" s="139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29"/>
      <c r="P50" s="129"/>
      <c r="Q50" s="129"/>
      <c r="R50" s="129"/>
    </row>
    <row r="51" spans="2:18" ht="12">
      <c r="B51" s="129" t="s">
        <v>104</v>
      </c>
      <c r="C51" s="129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29"/>
      <c r="P51" s="129"/>
      <c r="Q51" s="129"/>
      <c r="R51" s="129"/>
    </row>
    <row r="52" spans="2:18" ht="12">
      <c r="B52" s="129" t="s">
        <v>105</v>
      </c>
      <c r="C52" s="129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29"/>
      <c r="P52" s="129"/>
      <c r="Q52" s="129"/>
      <c r="R52" s="129"/>
    </row>
    <row r="53" spans="2:18" ht="12">
      <c r="B53" s="129"/>
      <c r="C53" s="129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29"/>
      <c r="P53" s="129"/>
      <c r="Q53" s="129"/>
      <c r="R53" s="129"/>
    </row>
    <row r="54" spans="2:18" ht="12">
      <c r="B54" s="129"/>
      <c r="C54" s="129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29"/>
      <c r="P54" s="129"/>
      <c r="Q54" s="129"/>
      <c r="R54" s="129"/>
    </row>
    <row r="55" spans="2:18" ht="12">
      <c r="B55" s="129"/>
      <c r="C55" s="129"/>
      <c r="D55" s="188"/>
      <c r="E55" s="197"/>
      <c r="F55" s="188"/>
      <c r="G55" s="197"/>
      <c r="H55" s="188"/>
      <c r="I55" s="197"/>
      <c r="J55" s="188"/>
      <c r="K55" s="197"/>
      <c r="L55" s="188"/>
      <c r="M55" s="197"/>
      <c r="N55" s="188"/>
      <c r="O55" s="129"/>
      <c r="P55" s="129"/>
      <c r="Q55" s="129"/>
      <c r="R55" s="129"/>
    </row>
    <row r="56" spans="2:18" ht="12">
      <c r="B56" s="129"/>
      <c r="C56" s="129"/>
      <c r="D56" s="188"/>
      <c r="E56" s="197"/>
      <c r="F56" s="188"/>
      <c r="G56" s="197"/>
      <c r="H56" s="188"/>
      <c r="I56" s="197"/>
      <c r="J56" s="188"/>
      <c r="K56" s="197"/>
      <c r="L56" s="188"/>
      <c r="M56" s="197"/>
      <c r="N56" s="188"/>
      <c r="O56" s="129"/>
      <c r="P56" s="129"/>
      <c r="Q56" s="129"/>
      <c r="R56" s="129"/>
    </row>
    <row r="57" spans="2:18" s="96" customFormat="1" ht="12.75">
      <c r="B57" s="129"/>
      <c r="C57" s="129"/>
      <c r="D57" s="188"/>
      <c r="E57" s="198"/>
      <c r="F57" s="188"/>
      <c r="G57" s="198"/>
      <c r="H57" s="188"/>
      <c r="I57" s="198"/>
      <c r="J57" s="188"/>
      <c r="K57" s="198"/>
      <c r="L57" s="188"/>
      <c r="M57" s="198"/>
      <c r="N57" s="188"/>
      <c r="O57" s="129"/>
      <c r="P57" s="129"/>
      <c r="Q57" s="129"/>
      <c r="R57" s="129"/>
    </row>
    <row r="58" spans="2:18" s="96" customFormat="1" ht="12.75">
      <c r="B58" s="129"/>
      <c r="C58" s="129"/>
      <c r="D58" s="138"/>
      <c r="E58" s="198"/>
      <c r="F58" s="138"/>
      <c r="G58" s="198"/>
      <c r="H58" s="138"/>
      <c r="I58" s="198"/>
      <c r="J58" s="138"/>
      <c r="K58" s="198"/>
      <c r="L58" s="138"/>
      <c r="M58" s="198"/>
      <c r="N58" s="138"/>
      <c r="O58" s="129"/>
      <c r="P58" s="129"/>
      <c r="Q58" s="129"/>
      <c r="R58" s="129"/>
    </row>
    <row r="59" spans="2:18" s="96" customFormat="1" ht="12.75">
      <c r="B59" s="129"/>
      <c r="C59" s="129"/>
      <c r="D59" s="138"/>
      <c r="E59" s="198"/>
      <c r="F59" s="138"/>
      <c r="G59" s="198"/>
      <c r="H59" s="138"/>
      <c r="I59" s="198"/>
      <c r="J59" s="138"/>
      <c r="K59" s="198"/>
      <c r="L59" s="138"/>
      <c r="M59" s="198"/>
      <c r="N59" s="138"/>
      <c r="O59" s="129"/>
      <c r="P59" s="129"/>
      <c r="Q59" s="129"/>
      <c r="R59" s="129"/>
    </row>
    <row r="60" spans="2:18" s="96" customFormat="1" ht="12.75">
      <c r="B60" s="129"/>
      <c r="C60" s="129"/>
      <c r="D60" s="138"/>
      <c r="E60" s="198"/>
      <c r="F60" s="138"/>
      <c r="G60" s="198"/>
      <c r="H60" s="138"/>
      <c r="I60" s="198"/>
      <c r="J60" s="138"/>
      <c r="K60" s="198"/>
      <c r="L60" s="138"/>
      <c r="M60" s="198"/>
      <c r="N60" s="138"/>
      <c r="O60" s="129"/>
      <c r="P60" s="129"/>
      <c r="Q60" s="129"/>
      <c r="R60" s="129"/>
    </row>
    <row r="61" spans="2:18" s="96" customFormat="1" ht="12.75">
      <c r="B61" s="129"/>
      <c r="C61" s="129"/>
      <c r="D61" s="129"/>
      <c r="E61" s="129"/>
      <c r="F61" s="138"/>
      <c r="G61" s="138"/>
      <c r="H61" s="138"/>
      <c r="I61" s="138"/>
      <c r="J61" s="138"/>
      <c r="K61" s="138"/>
      <c r="L61" s="138"/>
      <c r="M61" s="138"/>
      <c r="N61" s="138"/>
      <c r="O61" s="129"/>
      <c r="P61" s="129"/>
      <c r="Q61" s="129"/>
      <c r="R61" s="129"/>
    </row>
    <row r="62" spans="2:18" s="96" customFormat="1" ht="12.75">
      <c r="B62" s="129"/>
      <c r="C62" s="129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29"/>
      <c r="Q62" s="129"/>
      <c r="R62" s="129"/>
    </row>
    <row r="63" spans="2:18" s="96" customFormat="1" ht="12.75">
      <c r="B63" s="129"/>
      <c r="C63" s="129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29"/>
      <c r="Q63" s="129"/>
      <c r="R63" s="129"/>
    </row>
    <row r="64" spans="2:18" s="96" customFormat="1" ht="12.75">
      <c r="B64" s="129"/>
      <c r="C64" s="129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29"/>
      <c r="Q64" s="129"/>
      <c r="R64" s="129"/>
    </row>
    <row r="65" spans="2:18" s="96" customFormat="1" ht="12.75">
      <c r="B65" s="129"/>
      <c r="C65" s="129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29"/>
      <c r="Q65" s="129"/>
      <c r="R65" s="129"/>
    </row>
    <row r="66" spans="2:18" s="96" customFormat="1" ht="12.75">
      <c r="B66" s="129"/>
      <c r="C66" s="129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29"/>
      <c r="Q66" s="129"/>
      <c r="R66" s="129"/>
    </row>
    <row r="67" spans="2:18" s="96" customFormat="1" ht="12.75">
      <c r="B67" s="129"/>
      <c r="C67" s="129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29"/>
      <c r="Q67" s="129"/>
      <c r="R67" s="129"/>
    </row>
    <row r="68" spans="2:18" s="96" customFormat="1" ht="12.7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</row>
    <row r="69" spans="2:18" s="96" customFormat="1" ht="12.7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</row>
    <row r="70" spans="2:18" s="96" customFormat="1" ht="12.75">
      <c r="B70" s="129"/>
      <c r="C70" s="129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29"/>
      <c r="P70" s="129"/>
      <c r="Q70" s="129"/>
      <c r="R70" s="129"/>
    </row>
    <row r="71" spans="2:18" s="96" customFormat="1" ht="12.75">
      <c r="B71" s="129"/>
      <c r="C71" s="129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29"/>
      <c r="P71" s="129"/>
      <c r="Q71" s="129"/>
      <c r="R71" s="129"/>
    </row>
    <row r="72" spans="2:18" s="96" customFormat="1" ht="12.75">
      <c r="B72" s="129"/>
      <c r="C72" s="129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29"/>
      <c r="P72" s="129"/>
      <c r="Q72" s="129"/>
      <c r="R72" s="129"/>
    </row>
    <row r="73" spans="2:18" s="96" customFormat="1" ht="12.75">
      <c r="B73" s="129"/>
      <c r="C73" s="129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29"/>
      <c r="P73" s="129"/>
      <c r="Q73" s="129"/>
      <c r="R73" s="129"/>
    </row>
    <row r="74" spans="2:18" s="96" customFormat="1" ht="12.75">
      <c r="B74" s="129"/>
      <c r="C74" s="129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29"/>
      <c r="P74" s="129"/>
      <c r="Q74" s="129"/>
      <c r="R74" s="129"/>
    </row>
    <row r="75" spans="2:18" s="96" customFormat="1" ht="12.75">
      <c r="B75" s="129"/>
      <c r="C75" s="129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29"/>
      <c r="P75" s="129"/>
      <c r="Q75" s="129"/>
      <c r="R75" s="129"/>
    </row>
    <row r="76" spans="2:18" s="96" customFormat="1" ht="12.75">
      <c r="B76" s="129"/>
      <c r="C76" s="129"/>
      <c r="D76" s="13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2:18" s="96" customFormat="1" ht="12.75">
      <c r="B77" s="129"/>
      <c r="C77" s="129"/>
      <c r="D77" s="138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2:18" s="96" customFormat="1" ht="12.75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2:18" s="96" customFormat="1" ht="12.75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2:18" s="96" customFormat="1" ht="12.75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2:18" s="96" customFormat="1" ht="12.75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</row>
    <row r="82" spans="2:18" s="96" customFormat="1" ht="12.75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2:18" s="96" customFormat="1" ht="12.75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2:18" s="96" customFormat="1" ht="12.75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2:18" s="96" customFormat="1" ht="12.75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2:18" s="96" customFormat="1" ht="12.75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2:18" s="96" customFormat="1" ht="12.75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2:18" s="96" customFormat="1" ht="12.75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2:18" s="96" customFormat="1" ht="12.75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 s="96" customFormat="1" ht="12.75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2:18" s="96" customFormat="1" ht="12.75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2:18" s="96" customFormat="1" ht="12.75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2:18" s="96" customFormat="1" ht="12.75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</sheetData>
  <printOptions horizontalCentered="1" verticalCentered="1"/>
  <pageMargins left="1.0236220472440944" right="0.7086614173228347" top="0.15748031496062992" bottom="0.1968503937007874" header="0.15748031496062992" footer="0.1968503937007874"/>
  <pageSetup fitToHeight="1" fitToWidth="1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2" style="148" customWidth="1"/>
    <col min="2" max="2" width="9" style="148" customWidth="1"/>
    <col min="3" max="3" width="10.66015625" style="148" customWidth="1"/>
    <col min="4" max="4" width="15.16015625" style="148" bestFit="1" customWidth="1"/>
    <col min="5" max="5" width="4.33203125" style="148" customWidth="1"/>
    <col min="6" max="6" width="15.16015625" style="148" bestFit="1" customWidth="1"/>
    <col min="7" max="7" width="4.33203125" style="148" customWidth="1"/>
    <col min="8" max="8" width="13.83203125" style="148" bestFit="1" customWidth="1"/>
    <col min="9" max="9" width="4.16015625" style="148" customWidth="1"/>
    <col min="10" max="10" width="13.83203125" style="148" bestFit="1" customWidth="1"/>
    <col min="11" max="11" width="4.16015625" style="148" customWidth="1"/>
    <col min="12" max="12" width="13.83203125" style="148" bestFit="1" customWidth="1"/>
    <col min="13" max="13" width="4.16015625" style="148" customWidth="1"/>
    <col min="14" max="16384" width="13.33203125" style="148" customWidth="1"/>
  </cols>
  <sheetData>
    <row r="2" spans="2:12" ht="12">
      <c r="B2" s="156" t="s">
        <v>84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2" ht="12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2:12" ht="12">
      <c r="B4" s="157" t="s">
        <v>109</v>
      </c>
      <c r="C4" s="156"/>
      <c r="D4" s="156"/>
      <c r="E4" s="156"/>
      <c r="F4" s="157"/>
      <c r="G4" s="157"/>
      <c r="H4" s="156"/>
      <c r="I4" s="156"/>
      <c r="J4" s="156"/>
      <c r="K4" s="156"/>
      <c r="L4" s="156"/>
    </row>
    <row r="5" spans="2:12" ht="12">
      <c r="B5" s="156" t="s">
        <v>73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2:12" ht="12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4" ht="12">
      <c r="A7" s="153"/>
      <c r="B7" s="162"/>
      <c r="C7" s="162"/>
      <c r="D7" s="162"/>
      <c r="E7" s="162"/>
      <c r="F7" s="163"/>
      <c r="G7" s="163"/>
      <c r="H7" s="162"/>
      <c r="I7" s="162"/>
      <c r="J7" s="162"/>
      <c r="K7" s="162"/>
      <c r="L7" s="162"/>
      <c r="M7" s="162"/>
      <c r="N7" s="153"/>
    </row>
    <row r="8" spans="1:14" ht="12">
      <c r="A8" s="153"/>
      <c r="B8" s="160" t="s">
        <v>83</v>
      </c>
      <c r="C8" s="149"/>
      <c r="D8" s="189" t="s">
        <v>51</v>
      </c>
      <c r="E8" s="189"/>
      <c r="F8" s="161" t="s">
        <v>85</v>
      </c>
      <c r="G8" s="189"/>
      <c r="H8" s="189" t="s">
        <v>54</v>
      </c>
      <c r="I8" s="189"/>
      <c r="J8" s="189" t="s">
        <v>54</v>
      </c>
      <c r="K8" s="189"/>
      <c r="L8" s="189" t="s">
        <v>80</v>
      </c>
      <c r="M8" s="190"/>
      <c r="N8" s="153"/>
    </row>
    <row r="9" spans="1:14" ht="12">
      <c r="A9" s="153"/>
      <c r="B9" s="149"/>
      <c r="C9" s="149"/>
      <c r="D9" s="189" t="s">
        <v>78</v>
      </c>
      <c r="E9" s="189"/>
      <c r="F9" s="161" t="s">
        <v>86</v>
      </c>
      <c r="G9" s="189"/>
      <c r="H9" s="189" t="s">
        <v>88</v>
      </c>
      <c r="I9" s="189"/>
      <c r="J9" s="189" t="s">
        <v>55</v>
      </c>
      <c r="K9" s="189"/>
      <c r="L9" s="189" t="s">
        <v>81</v>
      </c>
      <c r="M9" s="190"/>
      <c r="N9" s="153"/>
    </row>
    <row r="10" spans="1:14" ht="12">
      <c r="A10" s="153"/>
      <c r="B10" s="149"/>
      <c r="C10" s="149"/>
      <c r="D10" s="189" t="s">
        <v>79</v>
      </c>
      <c r="E10" s="189"/>
      <c r="F10" s="161" t="s">
        <v>79</v>
      </c>
      <c r="G10" s="189"/>
      <c r="H10" s="189" t="s">
        <v>110</v>
      </c>
      <c r="I10" s="189"/>
      <c r="J10" s="161"/>
      <c r="K10" s="161"/>
      <c r="L10" s="189" t="s">
        <v>89</v>
      </c>
      <c r="M10" s="190"/>
      <c r="N10" s="153"/>
    </row>
    <row r="11" spans="1:14" ht="12">
      <c r="A11" s="153"/>
      <c r="B11" s="149"/>
      <c r="C11" s="149"/>
      <c r="D11" s="161"/>
      <c r="E11" s="161"/>
      <c r="F11" s="161" t="s">
        <v>87</v>
      </c>
      <c r="G11" s="189"/>
      <c r="H11" s="189"/>
      <c r="I11" s="189"/>
      <c r="J11" s="161"/>
      <c r="K11" s="161"/>
      <c r="L11" s="189" t="s">
        <v>90</v>
      </c>
      <c r="M11" s="190"/>
      <c r="N11" s="153"/>
    </row>
    <row r="12" spans="1:14" ht="12.75" thickBot="1">
      <c r="A12" s="15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53"/>
    </row>
    <row r="13" spans="1:14" ht="12">
      <c r="A13" s="153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3"/>
      <c r="N13" s="153"/>
    </row>
    <row r="14" spans="1:19" ht="12">
      <c r="A14" s="153"/>
      <c r="B14" s="179">
        <v>1996</v>
      </c>
      <c r="C14" s="150"/>
      <c r="D14" s="151">
        <f>+SUM(D15:D18)</f>
        <v>31237288.786524896</v>
      </c>
      <c r="E14" s="151"/>
      <c r="F14" s="151">
        <f aca="true" t="shared" si="0" ref="F14:L14">+SUM(F15:F18)</f>
        <v>30414102.786524896</v>
      </c>
      <c r="G14" s="151"/>
      <c r="H14" s="151">
        <f t="shared" si="0"/>
        <v>6890148.413747557</v>
      </c>
      <c r="I14" s="151"/>
      <c r="J14" s="151">
        <f t="shared" si="0"/>
        <v>1350596</v>
      </c>
      <c r="K14" s="151"/>
      <c r="L14" s="151">
        <f t="shared" si="0"/>
        <v>8240744.4137475565</v>
      </c>
      <c r="M14" s="150"/>
      <c r="N14" s="154"/>
      <c r="O14" s="152"/>
      <c r="P14" s="152"/>
      <c r="Q14" s="152"/>
      <c r="R14" s="152"/>
      <c r="S14" s="152"/>
    </row>
    <row r="15" spans="1:19" ht="12">
      <c r="A15" s="153"/>
      <c r="B15" s="180" t="s">
        <v>3</v>
      </c>
      <c r="C15" s="153" t="s">
        <v>53</v>
      </c>
      <c r="D15" s="154">
        <v>7630108.6205544565</v>
      </c>
      <c r="E15" s="154"/>
      <c r="F15" s="154">
        <v>7407116.6205544565</v>
      </c>
      <c r="G15" s="154"/>
      <c r="H15" s="154">
        <v>1822181.4122209218</v>
      </c>
      <c r="I15" s="154"/>
      <c r="J15" s="154">
        <v>130323</v>
      </c>
      <c r="K15" s="154"/>
      <c r="L15" s="154">
        <v>1952504.4122209214</v>
      </c>
      <c r="M15" s="153"/>
      <c r="N15" s="153"/>
      <c r="O15" s="152"/>
      <c r="P15" s="152"/>
      <c r="Q15" s="152"/>
      <c r="R15" s="152"/>
      <c r="S15" s="152"/>
    </row>
    <row r="16" spans="1:19" ht="12">
      <c r="A16" s="153"/>
      <c r="B16" s="180" t="s">
        <v>4</v>
      </c>
      <c r="C16" s="153" t="s">
        <v>53</v>
      </c>
      <c r="D16" s="154">
        <v>8017721.394749405</v>
      </c>
      <c r="E16" s="154"/>
      <c r="F16" s="154">
        <v>7796111.394749405</v>
      </c>
      <c r="G16" s="154"/>
      <c r="H16" s="154">
        <v>1869057.4337858178</v>
      </c>
      <c r="I16" s="154"/>
      <c r="J16" s="154">
        <v>189721</v>
      </c>
      <c r="K16" s="154"/>
      <c r="L16" s="154">
        <v>2058778.4337858176</v>
      </c>
      <c r="M16" s="153"/>
      <c r="N16" s="153"/>
      <c r="O16" s="152"/>
      <c r="P16" s="152"/>
      <c r="Q16" s="152"/>
      <c r="R16" s="152"/>
      <c r="S16" s="152"/>
    </row>
    <row r="17" spans="1:19" ht="12">
      <c r="A17" s="153"/>
      <c r="B17" s="180" t="s">
        <v>5</v>
      </c>
      <c r="C17" s="153" t="s">
        <v>53</v>
      </c>
      <c r="D17" s="154">
        <v>7642504.447835993</v>
      </c>
      <c r="E17" s="154"/>
      <c r="F17" s="154">
        <v>7467731.447835993</v>
      </c>
      <c r="G17" s="154"/>
      <c r="H17" s="154">
        <v>1545562.1965005388</v>
      </c>
      <c r="I17" s="154"/>
      <c r="J17" s="154">
        <v>475561</v>
      </c>
      <c r="K17" s="154"/>
      <c r="L17" s="154">
        <v>2021123.196500539</v>
      </c>
      <c r="M17" s="153"/>
      <c r="N17" s="153"/>
      <c r="O17" s="152"/>
      <c r="P17" s="152"/>
      <c r="Q17" s="152"/>
      <c r="R17" s="152"/>
      <c r="S17" s="152"/>
    </row>
    <row r="18" spans="1:19" ht="12">
      <c r="A18" s="153"/>
      <c r="B18" s="180" t="s">
        <v>6</v>
      </c>
      <c r="C18" s="153" t="s">
        <v>53</v>
      </c>
      <c r="D18" s="154">
        <v>7946954.323385041</v>
      </c>
      <c r="E18" s="154"/>
      <c r="F18" s="154">
        <v>7743143.323385041</v>
      </c>
      <c r="G18" s="154"/>
      <c r="H18" s="154">
        <v>1653347.3712402785</v>
      </c>
      <c r="I18" s="154"/>
      <c r="J18" s="154">
        <v>554991</v>
      </c>
      <c r="K18" s="154"/>
      <c r="L18" s="154">
        <v>2208338.371240279</v>
      </c>
      <c r="M18" s="153"/>
      <c r="N18" s="153"/>
      <c r="O18" s="152"/>
      <c r="P18" s="152"/>
      <c r="Q18" s="152"/>
      <c r="R18" s="152"/>
      <c r="S18" s="152"/>
    </row>
    <row r="19" spans="1:19" ht="12">
      <c r="A19" s="153"/>
      <c r="B19" s="180"/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3"/>
      <c r="N19" s="153"/>
      <c r="O19" s="152"/>
      <c r="P19" s="152"/>
      <c r="Q19" s="152"/>
      <c r="R19" s="152"/>
      <c r="S19" s="152"/>
    </row>
    <row r="20" spans="1:19" ht="12">
      <c r="A20" s="153"/>
      <c r="B20" s="179">
        <v>1997</v>
      </c>
      <c r="C20" s="150"/>
      <c r="D20" s="151">
        <f>+SUM(D21:D24)</f>
        <v>34722636.074047595</v>
      </c>
      <c r="E20" s="151"/>
      <c r="F20" s="151">
        <f>+SUM(F21:F24)</f>
        <v>33836974.074047595</v>
      </c>
      <c r="G20" s="151"/>
      <c r="H20" s="151">
        <f>+SUM(H21:H24)</f>
        <v>7792655.422075236</v>
      </c>
      <c r="I20" s="151"/>
      <c r="J20" s="151">
        <f>+SUM(J21:J24)</f>
        <v>1621541</v>
      </c>
      <c r="K20" s="151"/>
      <c r="L20" s="151">
        <f>+SUM(L21:L24)</f>
        <v>9414196.422075234</v>
      </c>
      <c r="M20" s="150"/>
      <c r="N20" s="153"/>
      <c r="O20" s="152"/>
      <c r="P20" s="152"/>
      <c r="Q20" s="152"/>
      <c r="R20" s="152"/>
      <c r="S20" s="152"/>
    </row>
    <row r="21" spans="1:19" ht="12">
      <c r="A21" s="153"/>
      <c r="B21" s="180" t="s">
        <v>3</v>
      </c>
      <c r="C21" s="153" t="s">
        <v>53</v>
      </c>
      <c r="D21" s="154">
        <v>8405560.12498976</v>
      </c>
      <c r="E21" s="154"/>
      <c r="F21" s="154">
        <v>8215159.267307197</v>
      </c>
      <c r="G21" s="154"/>
      <c r="H21" s="154">
        <v>2368233.307270615</v>
      </c>
      <c r="I21" s="154"/>
      <c r="J21" s="154">
        <v>-140324</v>
      </c>
      <c r="K21" s="154"/>
      <c r="L21" s="154">
        <v>2227909.1649531787</v>
      </c>
      <c r="M21" s="153"/>
      <c r="N21" s="153"/>
      <c r="O21" s="152"/>
      <c r="P21" s="152"/>
      <c r="Q21" s="152"/>
      <c r="R21" s="152"/>
      <c r="S21" s="152"/>
    </row>
    <row r="22" spans="1:19" ht="12">
      <c r="A22" s="153"/>
      <c r="B22" s="180" t="s">
        <v>4</v>
      </c>
      <c r="C22" s="153" t="s">
        <v>53</v>
      </c>
      <c r="D22" s="154">
        <v>8783016.236365417</v>
      </c>
      <c r="E22" s="154"/>
      <c r="F22" s="154">
        <v>8541810.128394498</v>
      </c>
      <c r="G22" s="154"/>
      <c r="H22" s="154">
        <v>2049395.0095637052</v>
      </c>
      <c r="I22" s="154"/>
      <c r="J22" s="154">
        <v>253540</v>
      </c>
      <c r="K22" s="154"/>
      <c r="L22" s="154">
        <v>2302935.117534624</v>
      </c>
      <c r="M22" s="153"/>
      <c r="N22" s="153"/>
      <c r="O22" s="152"/>
      <c r="P22" s="152"/>
      <c r="Q22" s="152"/>
      <c r="R22" s="152"/>
      <c r="S22" s="152"/>
    </row>
    <row r="23" spans="1:19" ht="12">
      <c r="A23" s="153"/>
      <c r="B23" s="180" t="s">
        <v>5</v>
      </c>
      <c r="C23" s="153" t="s">
        <v>53</v>
      </c>
      <c r="D23" s="154">
        <v>8570740.360205553</v>
      </c>
      <c r="E23" s="154"/>
      <c r="F23" s="154">
        <v>8385894.67211573</v>
      </c>
      <c r="G23" s="154"/>
      <c r="H23" s="154">
        <v>1642181.5481902608</v>
      </c>
      <c r="I23" s="154"/>
      <c r="J23" s="154">
        <v>659371</v>
      </c>
      <c r="K23" s="154"/>
      <c r="L23" s="154">
        <v>2301552.236280083</v>
      </c>
      <c r="M23" s="153"/>
      <c r="N23" s="153"/>
      <c r="O23" s="152"/>
      <c r="P23" s="152"/>
      <c r="Q23" s="152"/>
      <c r="R23" s="152"/>
      <c r="S23" s="152"/>
    </row>
    <row r="24" spans="1:19" ht="12">
      <c r="A24" s="153"/>
      <c r="B24" s="180" t="s">
        <v>6</v>
      </c>
      <c r="C24" s="153" t="s">
        <v>53</v>
      </c>
      <c r="D24" s="154">
        <v>8963319.35248686</v>
      </c>
      <c r="E24" s="154"/>
      <c r="F24" s="154">
        <v>8694110.006230166</v>
      </c>
      <c r="G24" s="154"/>
      <c r="H24" s="154">
        <v>1732845.557050655</v>
      </c>
      <c r="I24" s="154"/>
      <c r="J24" s="154">
        <v>848954</v>
      </c>
      <c r="K24" s="154"/>
      <c r="L24" s="154">
        <v>2581799.9033073485</v>
      </c>
      <c r="M24" s="153"/>
      <c r="N24" s="153"/>
      <c r="O24" s="152"/>
      <c r="P24" s="152"/>
      <c r="Q24" s="152"/>
      <c r="R24" s="152"/>
      <c r="S24" s="152"/>
    </row>
    <row r="25" spans="1:19" ht="12">
      <c r="A25" s="153"/>
      <c r="B25" s="180"/>
      <c r="C25" s="153"/>
      <c r="D25" s="154"/>
      <c r="E25" s="154"/>
      <c r="F25" s="154"/>
      <c r="G25" s="154"/>
      <c r="H25" s="154"/>
      <c r="I25" s="154"/>
      <c r="J25" s="154"/>
      <c r="K25" s="154"/>
      <c r="L25" s="154"/>
      <c r="M25" s="153"/>
      <c r="N25" s="153"/>
      <c r="O25" s="152"/>
      <c r="P25" s="152"/>
      <c r="Q25" s="152"/>
      <c r="R25" s="152"/>
      <c r="S25" s="152"/>
    </row>
    <row r="26" spans="2:19" s="153" customFormat="1" ht="12">
      <c r="B26" s="179">
        <v>1998</v>
      </c>
      <c r="C26" s="150"/>
      <c r="D26" s="151">
        <f>+SUM(D27:D30)</f>
        <v>36534873.062117554</v>
      </c>
      <c r="E26" s="151"/>
      <c r="F26" s="151">
        <f>+SUM(F27:F30)</f>
        <v>35879932.062117554</v>
      </c>
      <c r="G26" s="151"/>
      <c r="H26" s="151">
        <f>+SUM(H27:H30)</f>
        <v>7697548.919155472</v>
      </c>
      <c r="I26" s="151"/>
      <c r="J26" s="151">
        <f>+SUM(J27:J30)</f>
        <v>1848195.4000000001</v>
      </c>
      <c r="K26" s="151"/>
      <c r="L26" s="151">
        <f>+SUM(L27:L30)</f>
        <v>9545744.46556126</v>
      </c>
      <c r="M26" s="150"/>
      <c r="O26" s="152"/>
      <c r="P26" s="152"/>
      <c r="Q26" s="152"/>
      <c r="R26" s="152"/>
      <c r="S26" s="152"/>
    </row>
    <row r="27" spans="1:19" ht="12">
      <c r="A27" s="153"/>
      <c r="B27" s="180" t="s">
        <v>3</v>
      </c>
      <c r="C27" s="153" t="s">
        <v>53</v>
      </c>
      <c r="D27" s="154">
        <v>8868847.492953982</v>
      </c>
      <c r="E27" s="154"/>
      <c r="F27" s="154">
        <v>8723764.72732287</v>
      </c>
      <c r="G27" s="154"/>
      <c r="H27" s="154">
        <v>1988361.035446326</v>
      </c>
      <c r="I27" s="154"/>
      <c r="J27" s="154">
        <v>348584.3</v>
      </c>
      <c r="K27" s="154"/>
      <c r="L27" s="154">
        <v>2336945.508988621</v>
      </c>
      <c r="M27" s="153"/>
      <c r="N27" s="153"/>
      <c r="O27" s="152"/>
      <c r="P27" s="152"/>
      <c r="Q27" s="152"/>
      <c r="R27" s="152"/>
      <c r="S27" s="152"/>
    </row>
    <row r="28" spans="1:19" ht="12">
      <c r="A28" s="153"/>
      <c r="B28" s="180" t="s">
        <v>4</v>
      </c>
      <c r="C28" s="153" t="s">
        <v>53</v>
      </c>
      <c r="D28" s="154">
        <v>9455048.681745812</v>
      </c>
      <c r="E28" s="154"/>
      <c r="F28" s="154">
        <v>9259736.577272547</v>
      </c>
      <c r="G28" s="154"/>
      <c r="H28" s="154">
        <v>2024754.3943326965</v>
      </c>
      <c r="I28" s="154"/>
      <c r="J28" s="154">
        <v>486321.4</v>
      </c>
      <c r="K28" s="154"/>
      <c r="L28" s="154">
        <v>2511075.549371092</v>
      </c>
      <c r="M28" s="153"/>
      <c r="N28" s="153"/>
      <c r="O28" s="152"/>
      <c r="P28" s="152"/>
      <c r="Q28" s="152"/>
      <c r="R28" s="152"/>
      <c r="S28" s="152"/>
    </row>
    <row r="29" spans="1:19" ht="12">
      <c r="A29" s="153"/>
      <c r="B29" s="180" t="s">
        <v>5</v>
      </c>
      <c r="C29" s="153" t="s">
        <v>53</v>
      </c>
      <c r="D29" s="154">
        <v>9098517.676164968</v>
      </c>
      <c r="E29" s="154"/>
      <c r="F29" s="154">
        <v>8983018.706960808</v>
      </c>
      <c r="G29" s="154"/>
      <c r="H29" s="154">
        <v>1690966.9127422983</v>
      </c>
      <c r="I29" s="154"/>
      <c r="J29" s="154">
        <v>713821.4</v>
      </c>
      <c r="K29" s="154"/>
      <c r="L29" s="154">
        <v>2404788.349576888</v>
      </c>
      <c r="M29" s="153"/>
      <c r="N29" s="153"/>
      <c r="O29" s="152"/>
      <c r="P29" s="152"/>
      <c r="Q29" s="152"/>
      <c r="R29" s="152"/>
      <c r="S29" s="152"/>
    </row>
    <row r="30" spans="1:19" ht="12">
      <c r="A30" s="153"/>
      <c r="B30" s="180" t="s">
        <v>6</v>
      </c>
      <c r="C30" s="153" t="s">
        <v>53</v>
      </c>
      <c r="D30" s="154">
        <v>9112459.211252794</v>
      </c>
      <c r="E30" s="154"/>
      <c r="F30" s="154">
        <v>8913412.05056133</v>
      </c>
      <c r="G30" s="154"/>
      <c r="H30" s="154">
        <v>1993466.5766341512</v>
      </c>
      <c r="I30" s="154"/>
      <c r="J30" s="154">
        <v>299468.3</v>
      </c>
      <c r="K30" s="154"/>
      <c r="L30" s="154">
        <v>2292935.0576246576</v>
      </c>
      <c r="M30" s="153"/>
      <c r="N30" s="153"/>
      <c r="O30" s="152"/>
      <c r="P30" s="152"/>
      <c r="Q30" s="152"/>
      <c r="R30" s="152"/>
      <c r="S30" s="152"/>
    </row>
    <row r="31" spans="1:19" ht="12">
      <c r="A31" s="153"/>
      <c r="B31" s="180"/>
      <c r="C31" s="153"/>
      <c r="D31" s="154"/>
      <c r="E31" s="154"/>
      <c r="F31" s="154"/>
      <c r="G31" s="154"/>
      <c r="H31" s="154"/>
      <c r="I31" s="154"/>
      <c r="J31" s="154"/>
      <c r="K31" s="154"/>
      <c r="L31" s="154"/>
      <c r="M31" s="153"/>
      <c r="N31" s="153"/>
      <c r="O31" s="152"/>
      <c r="P31" s="152"/>
      <c r="Q31" s="152"/>
      <c r="R31" s="152"/>
      <c r="S31" s="152"/>
    </row>
    <row r="32" spans="2:19" s="153" customFormat="1" ht="12">
      <c r="B32" s="179" t="s">
        <v>111</v>
      </c>
      <c r="C32" s="150"/>
      <c r="D32" s="151">
        <f>+SUM(D33:D36)</f>
        <v>37164386.018238746</v>
      </c>
      <c r="E32" s="151"/>
      <c r="F32" s="151">
        <f>+SUM(F33:F36)</f>
        <v>36410054.01823875</v>
      </c>
      <c r="G32" s="151"/>
      <c r="H32" s="151">
        <f>+SUM(H33:H36)</f>
        <v>7775069.582871497</v>
      </c>
      <c r="I32" s="151"/>
      <c r="J32" s="151">
        <f>+SUM(J33:J36)</f>
        <v>57002.57999999997</v>
      </c>
      <c r="K32" s="151"/>
      <c r="L32" s="151">
        <f>+SUM(L33:L36)</f>
        <v>7832072.582871499</v>
      </c>
      <c r="M32" s="150"/>
      <c r="O32" s="152"/>
      <c r="P32" s="152"/>
      <c r="Q32" s="152"/>
      <c r="R32" s="152"/>
      <c r="S32" s="152"/>
    </row>
    <row r="33" spans="2:19" s="153" customFormat="1" ht="12">
      <c r="B33" s="180" t="s">
        <v>3</v>
      </c>
      <c r="C33" s="153" t="s">
        <v>53</v>
      </c>
      <c r="D33" s="154">
        <v>9040932.56592281</v>
      </c>
      <c r="E33" s="154"/>
      <c r="F33" s="154">
        <v>8909612.421974305</v>
      </c>
      <c r="G33" s="154"/>
      <c r="H33" s="154">
        <v>2227677.5698717064</v>
      </c>
      <c r="I33" s="154"/>
      <c r="J33" s="154">
        <v>-142003.2</v>
      </c>
      <c r="K33" s="154"/>
      <c r="L33" s="154">
        <v>2085674.7138202111</v>
      </c>
      <c r="O33" s="152"/>
      <c r="P33" s="152"/>
      <c r="Q33" s="152"/>
      <c r="R33" s="152"/>
      <c r="S33" s="152"/>
    </row>
    <row r="34" spans="2:19" s="153" customFormat="1" ht="12">
      <c r="B34" s="180" t="s">
        <v>4</v>
      </c>
      <c r="C34" s="153" t="s">
        <v>53</v>
      </c>
      <c r="D34" s="154">
        <v>9204662.435499985</v>
      </c>
      <c r="E34" s="154"/>
      <c r="F34" s="154">
        <v>8929485.022792682</v>
      </c>
      <c r="G34" s="154"/>
      <c r="H34" s="154">
        <v>1937018.04480227</v>
      </c>
      <c r="I34" s="154"/>
      <c r="J34" s="154">
        <v>-47785.2</v>
      </c>
      <c r="K34" s="154"/>
      <c r="L34" s="154">
        <v>1889233.4575095729</v>
      </c>
      <c r="O34" s="152"/>
      <c r="P34" s="152"/>
      <c r="Q34" s="152"/>
      <c r="R34" s="152"/>
      <c r="S34" s="152"/>
    </row>
    <row r="35" spans="2:19" s="153" customFormat="1" ht="12">
      <c r="B35" s="180" t="s">
        <v>5</v>
      </c>
      <c r="C35" s="153" t="s">
        <v>53</v>
      </c>
      <c r="D35" s="154">
        <v>9134336.808935914</v>
      </c>
      <c r="E35" s="154"/>
      <c r="F35" s="154">
        <v>9015349.6792712</v>
      </c>
      <c r="G35" s="154"/>
      <c r="H35" s="154">
        <v>1618190.9076431864</v>
      </c>
      <c r="I35" s="154"/>
      <c r="J35" s="154">
        <v>221039.49</v>
      </c>
      <c r="K35" s="154"/>
      <c r="L35" s="154">
        <v>1839230.0373079008</v>
      </c>
      <c r="O35" s="152"/>
      <c r="P35" s="152"/>
      <c r="Q35" s="152"/>
      <c r="R35" s="152"/>
      <c r="S35" s="152"/>
    </row>
    <row r="36" spans="2:19" s="153" customFormat="1" ht="12">
      <c r="B36" s="180" t="s">
        <v>6</v>
      </c>
      <c r="C36" s="153" t="s">
        <v>53</v>
      </c>
      <c r="D36" s="154">
        <v>9784454.20788004</v>
      </c>
      <c r="E36" s="154"/>
      <c r="F36" s="154">
        <v>9555606.894200562</v>
      </c>
      <c r="G36" s="154"/>
      <c r="H36" s="154">
        <v>1992183.0605543344</v>
      </c>
      <c r="I36" s="154"/>
      <c r="J36" s="154">
        <v>25751.49</v>
      </c>
      <c r="K36" s="154"/>
      <c r="L36" s="154">
        <v>2017934.3742338135</v>
      </c>
      <c r="O36" s="152"/>
      <c r="P36" s="152"/>
      <c r="Q36" s="152"/>
      <c r="R36" s="152"/>
      <c r="S36" s="152"/>
    </row>
    <row r="37" spans="2:19" s="153" customFormat="1" ht="12">
      <c r="B37" s="180"/>
      <c r="D37" s="154"/>
      <c r="E37" s="154"/>
      <c r="F37" s="154"/>
      <c r="G37" s="154"/>
      <c r="H37" s="154"/>
      <c r="I37" s="154"/>
      <c r="J37" s="154"/>
      <c r="K37" s="154"/>
      <c r="L37" s="154"/>
      <c r="O37" s="152"/>
      <c r="P37" s="152"/>
      <c r="Q37" s="152"/>
      <c r="R37" s="152"/>
      <c r="S37" s="152"/>
    </row>
    <row r="38" spans="2:19" s="153" customFormat="1" ht="12">
      <c r="B38" s="179" t="s">
        <v>112</v>
      </c>
      <c r="D38" s="151">
        <f>+SUM(D39:D42)</f>
        <v>40436215.48240552</v>
      </c>
      <c r="E38" s="151"/>
      <c r="F38" s="151">
        <f>+SUM(F39:F42)</f>
        <v>39151873.49240559</v>
      </c>
      <c r="G38" s="151"/>
      <c r="H38" s="151">
        <f>+SUM(H39:H42)</f>
        <v>7791086.087322567</v>
      </c>
      <c r="I38" s="151"/>
      <c r="J38" s="151">
        <f>+SUM(J39:J42)</f>
        <v>708861.1000000001</v>
      </c>
      <c r="K38" s="151"/>
      <c r="L38" s="151">
        <f>+SUM(L39:L42)</f>
        <v>8499946.087322567</v>
      </c>
      <c r="O38" s="152"/>
      <c r="P38" s="152"/>
      <c r="Q38" s="152"/>
      <c r="R38" s="152"/>
      <c r="S38" s="152"/>
    </row>
    <row r="39" spans="2:19" s="153" customFormat="1" ht="12">
      <c r="B39" s="180" t="s">
        <v>3</v>
      </c>
      <c r="C39" s="153" t="s">
        <v>53</v>
      </c>
      <c r="D39" s="154">
        <v>9825491.54464693</v>
      </c>
      <c r="E39" s="154"/>
      <c r="F39" s="154">
        <v>9625783.54012089</v>
      </c>
      <c r="G39" s="154"/>
      <c r="H39" s="154">
        <v>2253028.5674912306</v>
      </c>
      <c r="I39" s="154"/>
      <c r="J39" s="154">
        <v>-286259</v>
      </c>
      <c r="K39" s="154"/>
      <c r="L39" s="154">
        <v>1966769.47201727</v>
      </c>
      <c r="M39" s="150"/>
      <c r="O39" s="152"/>
      <c r="P39" s="152"/>
      <c r="Q39" s="152"/>
      <c r="R39" s="152"/>
      <c r="S39" s="152"/>
    </row>
    <row r="40" spans="2:19" s="153" customFormat="1" ht="12">
      <c r="B40" s="180" t="s">
        <v>4</v>
      </c>
      <c r="C40" s="153" t="s">
        <v>53</v>
      </c>
      <c r="D40" s="154">
        <v>10128265.5139032</v>
      </c>
      <c r="E40" s="154"/>
      <c r="F40" s="154">
        <v>9803770.31403903</v>
      </c>
      <c r="G40" s="154"/>
      <c r="H40" s="154">
        <v>1782503.5151015827</v>
      </c>
      <c r="I40" s="154"/>
      <c r="J40" s="154">
        <v>317018.3</v>
      </c>
      <c r="K40" s="154"/>
      <c r="L40" s="154">
        <v>2099521.8049657894</v>
      </c>
      <c r="M40" s="150"/>
      <c r="O40" s="152"/>
      <c r="P40" s="152"/>
      <c r="Q40" s="152"/>
      <c r="R40" s="152"/>
      <c r="S40" s="152"/>
    </row>
    <row r="41" spans="2:19" s="153" customFormat="1" ht="12">
      <c r="B41" s="180" t="s">
        <v>5</v>
      </c>
      <c r="C41" s="153" t="s">
        <v>53</v>
      </c>
      <c r="D41" s="154">
        <v>9990182.11244959</v>
      </c>
      <c r="E41" s="154"/>
      <c r="F41" s="154">
        <v>9697448.00564315</v>
      </c>
      <c r="G41" s="154"/>
      <c r="H41" s="154">
        <v>1747108.1847624218</v>
      </c>
      <c r="I41" s="154"/>
      <c r="J41" s="154">
        <v>313341.4</v>
      </c>
      <c r="K41" s="154"/>
      <c r="L41" s="154">
        <v>2060449.2515688592</v>
      </c>
      <c r="M41" s="150"/>
      <c r="O41" s="152"/>
      <c r="P41" s="152"/>
      <c r="Q41" s="152"/>
      <c r="R41" s="152"/>
      <c r="S41" s="152"/>
    </row>
    <row r="42" spans="2:19" s="153" customFormat="1" ht="12">
      <c r="B42" s="180" t="s">
        <v>6</v>
      </c>
      <c r="C42" s="153" t="s">
        <v>53</v>
      </c>
      <c r="D42" s="154">
        <v>10492276.3114058</v>
      </c>
      <c r="E42" s="154"/>
      <c r="F42" s="154">
        <v>10024871.632602518</v>
      </c>
      <c r="G42" s="154"/>
      <c r="H42" s="154">
        <v>2008445.8199673314</v>
      </c>
      <c r="I42" s="154"/>
      <c r="J42" s="154">
        <v>364760.4</v>
      </c>
      <c r="K42" s="154"/>
      <c r="L42" s="154">
        <v>2373205.558770649</v>
      </c>
      <c r="M42" s="150"/>
      <c r="O42" s="152"/>
      <c r="P42" s="152"/>
      <c r="Q42" s="152"/>
      <c r="R42" s="152"/>
      <c r="S42" s="152"/>
    </row>
    <row r="43" spans="2:19" s="153" customFormat="1" ht="12">
      <c r="B43" s="180"/>
      <c r="D43" s="154"/>
      <c r="E43" s="154"/>
      <c r="F43" s="154"/>
      <c r="G43" s="154"/>
      <c r="H43" s="154"/>
      <c r="I43" s="154"/>
      <c r="J43" s="154"/>
      <c r="K43" s="154"/>
      <c r="L43" s="154"/>
      <c r="M43" s="150"/>
      <c r="O43" s="152"/>
      <c r="P43" s="152"/>
      <c r="Q43" s="152"/>
      <c r="R43" s="152"/>
      <c r="S43" s="152"/>
    </row>
    <row r="44" spans="2:19" s="153" customFormat="1" ht="12">
      <c r="B44" s="179" t="s">
        <v>113</v>
      </c>
      <c r="D44" s="151">
        <f>+SUM(D45:D48)</f>
        <v>42191777.7622139</v>
      </c>
      <c r="E44" s="151"/>
      <c r="F44" s="151">
        <f>+SUM(F45:F48)</f>
        <v>40860723.7622139</v>
      </c>
      <c r="G44" s="151"/>
      <c r="H44" s="151">
        <f>+SUM(H45:H48)</f>
        <v>8562506.336543791</v>
      </c>
      <c r="I44" s="151"/>
      <c r="J44" s="151">
        <f>+SUM(J45:J48)</f>
        <v>478811</v>
      </c>
      <c r="K44" s="151"/>
      <c r="L44" s="151">
        <f>+SUM(L45:L48)</f>
        <v>9041317.336543791</v>
      </c>
      <c r="M44" s="150"/>
      <c r="O44" s="152"/>
      <c r="P44" s="152"/>
      <c r="Q44" s="152"/>
      <c r="R44" s="152"/>
      <c r="S44" s="152"/>
    </row>
    <row r="45" spans="2:19" s="153" customFormat="1" ht="12">
      <c r="B45" s="180" t="s">
        <v>3</v>
      </c>
      <c r="C45" s="153" t="s">
        <v>53</v>
      </c>
      <c r="D45" s="154">
        <v>10394760.161522705</v>
      </c>
      <c r="E45" s="154"/>
      <c r="F45" s="154">
        <v>10063671.161522705</v>
      </c>
      <c r="G45" s="154"/>
      <c r="H45" s="154">
        <v>2261034.6371883913</v>
      </c>
      <c r="I45" s="154"/>
      <c r="J45" s="154">
        <v>-68250</v>
      </c>
      <c r="K45" s="154"/>
      <c r="L45" s="154">
        <v>2192784.6371883918</v>
      </c>
      <c r="O45" s="152"/>
      <c r="P45" s="152"/>
      <c r="Q45" s="152"/>
      <c r="R45" s="152"/>
      <c r="S45" s="152"/>
    </row>
    <row r="46" spans="2:19" s="153" customFormat="1" ht="12">
      <c r="B46" s="180" t="s">
        <v>4</v>
      </c>
      <c r="C46" s="153" t="s">
        <v>53</v>
      </c>
      <c r="D46" s="154">
        <v>10969367.686199507</v>
      </c>
      <c r="E46" s="154"/>
      <c r="F46" s="154">
        <v>10584915.686199507</v>
      </c>
      <c r="G46" s="154"/>
      <c r="H46" s="154">
        <v>2211657.121952067</v>
      </c>
      <c r="I46" s="154"/>
      <c r="J46" s="154">
        <v>43054</v>
      </c>
      <c r="K46" s="154"/>
      <c r="L46" s="154">
        <v>2254711.1219520667</v>
      </c>
      <c r="O46" s="152"/>
      <c r="P46" s="152"/>
      <c r="Q46" s="152"/>
      <c r="R46" s="152"/>
      <c r="S46" s="152"/>
    </row>
    <row r="47" spans="2:19" s="153" customFormat="1" ht="12">
      <c r="B47" s="180" t="s">
        <v>5</v>
      </c>
      <c r="C47" s="153" t="s">
        <v>53</v>
      </c>
      <c r="D47" s="154">
        <v>10178686.133392021</v>
      </c>
      <c r="E47" s="154"/>
      <c r="F47" s="154">
        <v>9922700.133392021</v>
      </c>
      <c r="G47" s="154"/>
      <c r="H47" s="154">
        <v>1829484.210241327</v>
      </c>
      <c r="I47" s="154"/>
      <c r="J47" s="154">
        <v>398126</v>
      </c>
      <c r="K47" s="154"/>
      <c r="L47" s="154">
        <v>2227610.210241327</v>
      </c>
      <c r="O47" s="152"/>
      <c r="P47" s="152"/>
      <c r="Q47" s="152"/>
      <c r="R47" s="152"/>
      <c r="S47" s="152"/>
    </row>
    <row r="48" spans="2:19" s="153" customFormat="1" ht="12">
      <c r="B48" s="180" t="s">
        <v>6</v>
      </c>
      <c r="C48" s="153" t="s">
        <v>53</v>
      </c>
      <c r="D48" s="154">
        <v>10648963.781099671</v>
      </c>
      <c r="E48" s="154"/>
      <c r="F48" s="154">
        <v>10289436.781099671</v>
      </c>
      <c r="G48" s="154"/>
      <c r="H48" s="154">
        <v>2260330.3671620064</v>
      </c>
      <c r="I48" s="154"/>
      <c r="J48" s="154">
        <v>105881</v>
      </c>
      <c r="K48" s="154"/>
      <c r="L48" s="154">
        <v>2366211.3671620064</v>
      </c>
      <c r="M48" s="150"/>
      <c r="O48" s="152"/>
      <c r="P48" s="152"/>
      <c r="Q48" s="152"/>
      <c r="R48" s="152"/>
      <c r="S48" s="152"/>
    </row>
    <row r="49" spans="2:19" s="153" customFormat="1" ht="12.75" thickBot="1">
      <c r="B49" s="165"/>
      <c r="C49" s="165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O49" s="152"/>
      <c r="P49" s="152"/>
      <c r="Q49" s="152"/>
      <c r="R49" s="152"/>
      <c r="S49" s="152"/>
    </row>
    <row r="50" spans="1:19" ht="12">
      <c r="A50" s="153"/>
      <c r="B50" s="153"/>
      <c r="C50" s="153"/>
      <c r="D50" s="158"/>
      <c r="E50" s="158"/>
      <c r="F50" s="158"/>
      <c r="G50" s="158"/>
      <c r="H50" s="158"/>
      <c r="I50" s="158"/>
      <c r="J50" s="158"/>
      <c r="K50" s="158"/>
      <c r="L50" s="158"/>
      <c r="M50" s="153"/>
      <c r="N50" s="153"/>
      <c r="O50" s="152"/>
      <c r="P50" s="152"/>
      <c r="Q50" s="152"/>
      <c r="R50" s="152"/>
      <c r="S50" s="152"/>
    </row>
    <row r="51" spans="1:19" ht="12">
      <c r="A51" s="153"/>
      <c r="B51" s="153" t="s">
        <v>114</v>
      </c>
      <c r="C51" s="153"/>
      <c r="D51" s="158"/>
      <c r="E51" s="158"/>
      <c r="F51" s="158"/>
      <c r="G51" s="158"/>
      <c r="H51" s="158"/>
      <c r="I51" s="158"/>
      <c r="J51" s="158"/>
      <c r="K51" s="158"/>
      <c r="L51" s="158"/>
      <c r="M51" s="153"/>
      <c r="N51" s="153"/>
      <c r="O51" s="152"/>
      <c r="P51" s="152"/>
      <c r="Q51" s="152"/>
      <c r="R51" s="152"/>
      <c r="S51" s="152"/>
    </row>
    <row r="52" spans="1:19" ht="12">
      <c r="A52" s="153"/>
      <c r="B52" s="153" t="s">
        <v>115</v>
      </c>
      <c r="C52" s="153"/>
      <c r="D52" s="158"/>
      <c r="E52" s="158"/>
      <c r="F52" s="158"/>
      <c r="G52" s="158"/>
      <c r="H52" s="158"/>
      <c r="I52" s="158"/>
      <c r="J52" s="158"/>
      <c r="K52" s="158"/>
      <c r="L52" s="159"/>
      <c r="M52" s="153"/>
      <c r="N52" s="153"/>
      <c r="O52" s="152"/>
      <c r="P52" s="152"/>
      <c r="Q52" s="152"/>
      <c r="R52" s="152"/>
      <c r="S52" s="152"/>
    </row>
    <row r="53" spans="2:19" ht="12">
      <c r="B53" s="153" t="s">
        <v>116</v>
      </c>
      <c r="L53" s="155"/>
      <c r="O53" s="152"/>
      <c r="P53" s="152"/>
      <c r="Q53" s="152"/>
      <c r="R53" s="152"/>
      <c r="S53" s="152"/>
    </row>
    <row r="54" spans="15:19" ht="12">
      <c r="O54" s="152"/>
      <c r="P54" s="152"/>
      <c r="Q54" s="152"/>
      <c r="R54" s="152"/>
      <c r="S54" s="152"/>
    </row>
    <row r="55" spans="15:19" ht="12">
      <c r="O55" s="152"/>
      <c r="P55" s="152"/>
      <c r="Q55" s="152"/>
      <c r="R55" s="152"/>
      <c r="S55" s="152"/>
    </row>
    <row r="56" spans="15:19" ht="12">
      <c r="O56" s="152"/>
      <c r="P56" s="152"/>
      <c r="Q56" s="152"/>
      <c r="R56" s="152"/>
      <c r="S56" s="152"/>
    </row>
    <row r="57" spans="15:19" ht="12">
      <c r="O57" s="152"/>
      <c r="P57" s="152"/>
      <c r="Q57" s="152"/>
      <c r="R57" s="152"/>
      <c r="S57" s="152"/>
    </row>
    <row r="58" spans="10:19" ht="12">
      <c r="J58" s="152"/>
      <c r="K58" s="152"/>
      <c r="O58" s="152"/>
      <c r="P58" s="152"/>
      <c r="Q58" s="152"/>
      <c r="R58" s="152"/>
      <c r="S58" s="152"/>
    </row>
    <row r="59" spans="10:19" ht="12">
      <c r="J59" s="152"/>
      <c r="K59" s="152"/>
      <c r="O59" s="152"/>
      <c r="P59" s="152"/>
      <c r="Q59" s="152"/>
      <c r="R59" s="152"/>
      <c r="S59" s="152"/>
    </row>
    <row r="60" spans="10:19" ht="12">
      <c r="J60" s="152"/>
      <c r="K60" s="152"/>
      <c r="O60" s="152"/>
      <c r="P60" s="152"/>
      <c r="Q60" s="152"/>
      <c r="R60" s="152"/>
      <c r="S60" s="152"/>
    </row>
    <row r="61" spans="10:19" ht="12">
      <c r="J61" s="152"/>
      <c r="K61" s="152"/>
      <c r="O61" s="152"/>
      <c r="P61" s="152"/>
      <c r="Q61" s="152"/>
      <c r="R61" s="152"/>
      <c r="S61" s="152"/>
    </row>
    <row r="62" spans="10:19" ht="12">
      <c r="J62" s="152"/>
      <c r="K62" s="152"/>
      <c r="O62" s="152"/>
      <c r="P62" s="152"/>
      <c r="Q62" s="152"/>
      <c r="R62" s="152"/>
      <c r="S62" s="152"/>
    </row>
    <row r="63" spans="15:19" ht="12">
      <c r="O63" s="152"/>
      <c r="P63" s="152"/>
      <c r="Q63" s="152"/>
      <c r="R63" s="152"/>
      <c r="S63" s="152"/>
    </row>
    <row r="64" spans="15:19" ht="12">
      <c r="O64" s="152"/>
      <c r="P64" s="152"/>
      <c r="Q64" s="152"/>
      <c r="R64" s="152"/>
      <c r="S64" s="152"/>
    </row>
    <row r="65" spans="15:19" ht="12">
      <c r="O65" s="152"/>
      <c r="P65" s="152"/>
      <c r="Q65" s="152"/>
      <c r="R65" s="152"/>
      <c r="S65" s="152"/>
    </row>
    <row r="66" spans="15:19" ht="12">
      <c r="O66" s="152"/>
      <c r="P66" s="152"/>
      <c r="Q66" s="152"/>
      <c r="R66" s="152"/>
      <c r="S66" s="152"/>
    </row>
    <row r="67" spans="15:19" ht="12">
      <c r="O67" s="152"/>
      <c r="P67" s="152"/>
      <c r="Q67" s="152"/>
      <c r="R67" s="152"/>
      <c r="S67" s="152"/>
    </row>
    <row r="68" spans="15:19" ht="12">
      <c r="O68" s="152"/>
      <c r="P68" s="152"/>
      <c r="Q68" s="152"/>
      <c r="R68" s="152"/>
      <c r="S68" s="152"/>
    </row>
    <row r="69" spans="15:19" ht="12">
      <c r="O69" s="152"/>
      <c r="P69" s="152"/>
      <c r="Q69" s="152"/>
      <c r="R69" s="152"/>
      <c r="S69" s="152"/>
    </row>
    <row r="70" spans="15:19" ht="12">
      <c r="O70" s="152"/>
      <c r="P70" s="152"/>
      <c r="Q70" s="152"/>
      <c r="R70" s="152"/>
      <c r="S70" s="152"/>
    </row>
    <row r="71" spans="15:19" ht="12">
      <c r="O71" s="152"/>
      <c r="P71" s="152"/>
      <c r="Q71" s="152"/>
      <c r="R71" s="152"/>
      <c r="S71" s="152"/>
    </row>
    <row r="72" spans="15:19" ht="12">
      <c r="O72" s="152"/>
      <c r="P72" s="152"/>
      <c r="Q72" s="152"/>
      <c r="R72" s="152"/>
      <c r="S72" s="152"/>
    </row>
    <row r="73" spans="15:19" ht="12">
      <c r="O73" s="152"/>
      <c r="P73" s="152"/>
      <c r="Q73" s="152"/>
      <c r="R73" s="152"/>
      <c r="S73" s="152"/>
    </row>
    <row r="74" spans="15:19" ht="12">
      <c r="O74" s="152"/>
      <c r="P74" s="152"/>
      <c r="Q74" s="152"/>
      <c r="R74" s="152"/>
      <c r="S74" s="152"/>
    </row>
    <row r="75" spans="15:19" ht="12">
      <c r="O75" s="152"/>
      <c r="P75" s="152"/>
      <c r="Q75" s="152"/>
      <c r="R75" s="152"/>
      <c r="S75" s="152"/>
    </row>
    <row r="76" spans="15:19" ht="12">
      <c r="O76" s="152"/>
      <c r="P76" s="152"/>
      <c r="Q76" s="152"/>
      <c r="R76" s="152"/>
      <c r="S76" s="152"/>
    </row>
    <row r="77" spans="15:19" ht="12">
      <c r="O77" s="152"/>
      <c r="P77" s="152"/>
      <c r="Q77" s="152"/>
      <c r="R77" s="152"/>
      <c r="S77" s="152"/>
    </row>
    <row r="78" spans="15:19" ht="12">
      <c r="O78" s="152"/>
      <c r="P78" s="152"/>
      <c r="Q78" s="152"/>
      <c r="R78" s="152"/>
      <c r="S78" s="152"/>
    </row>
    <row r="79" spans="15:19" ht="12">
      <c r="O79" s="152"/>
      <c r="P79" s="152"/>
      <c r="Q79" s="152"/>
      <c r="R79" s="152"/>
      <c r="S79" s="152"/>
    </row>
    <row r="80" spans="15:19" ht="12">
      <c r="O80" s="152"/>
      <c r="P80" s="152"/>
      <c r="Q80" s="152"/>
      <c r="R80" s="152"/>
      <c r="S80" s="152"/>
    </row>
    <row r="81" spans="15:19" ht="12">
      <c r="O81" s="152"/>
      <c r="P81" s="152"/>
      <c r="Q81" s="152"/>
      <c r="R81" s="152"/>
      <c r="S81" s="152"/>
    </row>
    <row r="82" spans="15:19" ht="12">
      <c r="O82" s="152"/>
      <c r="P82" s="152"/>
      <c r="Q82" s="152"/>
      <c r="R82" s="152"/>
      <c r="S82" s="152"/>
    </row>
    <row r="83" spans="15:19" ht="12">
      <c r="O83" s="152"/>
      <c r="P83" s="152"/>
      <c r="Q83" s="152"/>
      <c r="R83" s="152"/>
      <c r="S83" s="152"/>
    </row>
    <row r="84" spans="15:19" ht="12">
      <c r="O84" s="152"/>
      <c r="P84" s="152"/>
      <c r="Q84" s="152"/>
      <c r="R84" s="152"/>
      <c r="S84" s="152"/>
    </row>
    <row r="85" spans="15:19" ht="12">
      <c r="O85" s="152"/>
      <c r="P85" s="152"/>
      <c r="Q85" s="152"/>
      <c r="R85" s="152"/>
      <c r="S85" s="152"/>
    </row>
    <row r="86" spans="15:19" ht="12">
      <c r="O86" s="152"/>
      <c r="P86" s="152"/>
      <c r="Q86" s="152"/>
      <c r="R86" s="152"/>
      <c r="S86" s="152"/>
    </row>
    <row r="87" spans="15:19" ht="12">
      <c r="O87" s="152"/>
      <c r="P87" s="152"/>
      <c r="Q87" s="152"/>
      <c r="R87" s="152"/>
      <c r="S87" s="152"/>
    </row>
    <row r="88" spans="15:19" ht="12">
      <c r="O88" s="152"/>
      <c r="P88" s="152"/>
      <c r="Q88" s="152"/>
      <c r="R88" s="152"/>
      <c r="S88" s="152"/>
    </row>
    <row r="89" spans="15:19" ht="12">
      <c r="O89" s="152"/>
      <c r="P89" s="152"/>
      <c r="Q89" s="152"/>
      <c r="R89" s="152"/>
      <c r="S89" s="152"/>
    </row>
    <row r="90" spans="15:19" ht="12">
      <c r="O90" s="152"/>
      <c r="P90" s="152"/>
      <c r="Q90" s="152"/>
      <c r="R90" s="152"/>
      <c r="S90" s="152"/>
    </row>
    <row r="91" spans="15:19" ht="12">
      <c r="O91" s="152"/>
      <c r="P91" s="152"/>
      <c r="Q91" s="152"/>
      <c r="R91" s="152"/>
      <c r="S91" s="152"/>
    </row>
    <row r="92" spans="15:19" ht="12">
      <c r="O92" s="152"/>
      <c r="P92" s="152"/>
      <c r="Q92" s="152"/>
      <c r="R92" s="152"/>
      <c r="S92" s="152"/>
    </row>
    <row r="93" spans="15:19" ht="12">
      <c r="O93" s="152"/>
      <c r="P93" s="152"/>
      <c r="Q93" s="152"/>
      <c r="R93" s="152"/>
      <c r="S93" s="152"/>
    </row>
    <row r="94" spans="15:19" ht="12">
      <c r="O94" s="152"/>
      <c r="P94" s="152"/>
      <c r="Q94" s="152"/>
      <c r="R94" s="152"/>
      <c r="S94" s="152"/>
    </row>
    <row r="95" spans="15:19" ht="12">
      <c r="O95" s="152"/>
      <c r="P95" s="152"/>
      <c r="Q95" s="152"/>
      <c r="R95" s="152"/>
      <c r="S95" s="152"/>
    </row>
    <row r="96" spans="15:19" ht="12">
      <c r="O96" s="152"/>
      <c r="P96" s="152"/>
      <c r="Q96" s="152"/>
      <c r="R96" s="152"/>
      <c r="S96" s="152"/>
    </row>
    <row r="97" spans="15:19" ht="12">
      <c r="O97" s="152"/>
      <c r="P97" s="152"/>
      <c r="Q97" s="152"/>
      <c r="R97" s="152"/>
      <c r="S97" s="152"/>
    </row>
    <row r="98" spans="15:19" ht="12">
      <c r="O98" s="152"/>
      <c r="P98" s="152"/>
      <c r="Q98" s="152"/>
      <c r="R98" s="152"/>
      <c r="S98" s="152"/>
    </row>
    <row r="99" spans="15:19" ht="12">
      <c r="O99" s="152"/>
      <c r="P99" s="152"/>
      <c r="Q99" s="152"/>
      <c r="R99" s="152"/>
      <c r="S99" s="152"/>
    </row>
    <row r="100" spans="15:19" ht="12">
      <c r="O100" s="152"/>
      <c r="P100" s="152"/>
      <c r="Q100" s="152"/>
      <c r="R100" s="152"/>
      <c r="S100" s="152"/>
    </row>
  </sheetData>
  <printOptions horizontalCentered="1" verticalCentered="1"/>
  <pageMargins left="0.75" right="0.1968503937007874" top="0.1968503937007874" bottom="0.1968503937007874" header="0.15748031496062992" footer="0.1968503937007874"/>
  <pageSetup fitToHeight="1" fitToWidth="1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Encina T.</dc:creator>
  <cp:keywords/>
  <dc:description/>
  <cp:lastModifiedBy>Gonzalo Encina T.</cp:lastModifiedBy>
  <cp:lastPrinted>2002-04-22T20:53:03Z</cp:lastPrinted>
  <dcterms:created xsi:type="dcterms:W3CDTF">2002-03-20T21:52:54Z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