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70" yWindow="65521" windowWidth="4785" windowHeight="12555" tabRatio="689" activeTab="0"/>
  </bookViews>
  <sheets>
    <sheet name="Inicio"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_10" sheetId="13" r:id="rId13"/>
    <sheet name="C_11" sheetId="14" r:id="rId14"/>
    <sheet name="C_12" sheetId="15" r:id="rId15"/>
    <sheet name="PII" sheetId="16" state="hidden" r:id="rId16"/>
    <sheet name="serie_tasas" sheetId="17" state="hidden" r:id="rId17"/>
    <sheet name="serie_supuestos" sheetId="18" state="hidden" r:id="rId18"/>
    <sheet name="boletin23.03.06"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 localSheetId="0">#REF!</definedName>
    <definedName name="a">'[7]serie_BP_bruta'!$A$1:$W$75</definedName>
    <definedName name="año1996" localSheetId="0">#REF!</definedName>
    <definedName name="año1996">#REF!</definedName>
    <definedName name="año88_89" localSheetId="13">'[4]Cuadro_5'!#REF!</definedName>
    <definedName name="año88_89" localSheetId="14">'[4]Cuadro_5'!#REF!</definedName>
    <definedName name="año88_89" localSheetId="3">'[7]serie_BP_bruta'!#REF!</definedName>
    <definedName name="año88_89" localSheetId="0">'[10]serie_BP_bruta'!#REF!</definedName>
    <definedName name="año88_89">'[1]serie_BP_bruta'!#REF!</definedName>
    <definedName name="año89" localSheetId="13">'[4]Cuadro_3'!#REF!</definedName>
    <definedName name="año89" localSheetId="14">'[4]Cuadro_3'!#REF!</definedName>
    <definedName name="año89" localSheetId="3">'[7]serie_BP_bruta'!#REF!</definedName>
    <definedName name="año89" localSheetId="0">'[10]serie_BP_bruta'!#REF!</definedName>
    <definedName name="año89" localSheetId="17">'serie_supuestos'!#REF!</definedName>
    <definedName name="año89" localSheetId="16">'serie_tasas'!#REF!</definedName>
    <definedName name="año89">'[1]serie_BP_bruta'!#REF!</definedName>
    <definedName name="año89_91" localSheetId="13">'[4]Cuadro_5'!$E$1:$J$60,'[4]Cuadro_5'!$K$1:$S$60</definedName>
    <definedName name="año89_91" localSheetId="14">'[4]Cuadro_5'!$E$1:$J$60,'[4]Cuadro_5'!$K$1:$S$60</definedName>
    <definedName name="año89_91" localSheetId="3">'[7]serie_BP_bruta'!$E$1:$J$62,'[7]serie_BP_bruta'!$K$1:$S$62</definedName>
    <definedName name="año89_91" localSheetId="0">'[10]serie_BP_bruta'!$E$1:$J$60,'[10]serie_BP_bruta'!$K$1:$S$60</definedName>
    <definedName name="año89_91">'[1]serie_BP_bruta'!$E$1:$J$62,'[1]serie_BP_bruta'!$K$1:$S$62</definedName>
    <definedName name="año89_94" localSheetId="13">'[4]Cuadro_5'!$E$1:$J$60,'[4]Cuadro_5'!$K$1:$S$60</definedName>
    <definedName name="año89_94" localSheetId="14">'[4]Cuadro_5'!$E$1:$J$60,'[4]Cuadro_5'!$K$1:$S$60</definedName>
    <definedName name="año89_94" localSheetId="3">'[7]serie_BP_bruta'!$E$1:$J$62,'[7]serie_BP_bruta'!$K$1:$S$62</definedName>
    <definedName name="año89_94" localSheetId="0">'[10]serie_BP_bruta'!$E$1:$J$60,'[10]serie_BP_bruta'!$K$1:$S$60</definedName>
    <definedName name="año89_94">'[1]serie_BP_bruta'!$E$1:$J$62,'[1]serie_BP_bruta'!$K$1:$S$62</definedName>
    <definedName name="año90" localSheetId="13">'[4]Cuadro_3'!#REF!</definedName>
    <definedName name="año90" localSheetId="14">'[4]Cuadro_3'!#REF!</definedName>
    <definedName name="año90" localSheetId="3">'[7]serie_BP_bruta'!#REF!</definedName>
    <definedName name="año90" localSheetId="0">'[10]serie_BP_bruta'!#REF!</definedName>
    <definedName name="año90" localSheetId="17">'serie_supuestos'!#REF!</definedName>
    <definedName name="año90" localSheetId="16">'serie_tasas'!#REF!</definedName>
    <definedName name="año90">'[1]serie_BP_bruta'!#REF!</definedName>
    <definedName name="año90_91" localSheetId="0">#REF!</definedName>
    <definedName name="año90_91">#REF!</definedName>
    <definedName name="año91" localSheetId="13">'[4]Cuadro_3'!#REF!</definedName>
    <definedName name="año91" localSheetId="14">'[4]Cuadro_3'!#REF!</definedName>
    <definedName name="año91" localSheetId="3">'[7]serie_BP_bruta'!#REF!</definedName>
    <definedName name="año91" localSheetId="0">'[10]serie_BP_bruta'!#REF!</definedName>
    <definedName name="año91" localSheetId="17">'serie_supuestos'!#REF!</definedName>
    <definedName name="año91" localSheetId="16">'serie_tasas'!#REF!</definedName>
    <definedName name="año91">'[1]serie_BP_bruta'!#REF!</definedName>
    <definedName name="año92" localSheetId="13">'[4]Cuadro_3'!#REF!</definedName>
    <definedName name="año92" localSheetId="14">'[4]Cuadro_3'!#REF!</definedName>
    <definedName name="año92" localSheetId="3">'[7]serie_BP_bruta'!#REF!</definedName>
    <definedName name="año92" localSheetId="0">'[10]serie_BP_bruta'!#REF!</definedName>
    <definedName name="año92" localSheetId="17">'serie_supuestos'!#REF!</definedName>
    <definedName name="año92" localSheetId="16">'serie_tasas'!#REF!</definedName>
    <definedName name="año92">'[1]serie_BP_bruta'!#REF!</definedName>
    <definedName name="año92_93" localSheetId="0">#REF!</definedName>
    <definedName name="año92_93">#REF!</definedName>
    <definedName name="año93" localSheetId="13">'[4]Cuadro_3'!#REF!</definedName>
    <definedName name="año93" localSheetId="14">'[4]Cuadro_3'!#REF!</definedName>
    <definedName name="año93" localSheetId="3">'[7]serie_BP_bruta'!#REF!</definedName>
    <definedName name="año93" localSheetId="0">'[10]serie_BP_bruta'!#REF!</definedName>
    <definedName name="año93" localSheetId="17">'serie_supuestos'!#REF!</definedName>
    <definedName name="año93" localSheetId="16">'serie_tasas'!#REF!</definedName>
    <definedName name="año93">'[1]serie_BP_bruta'!#REF!</definedName>
    <definedName name="año93_94" localSheetId="0">#REF!</definedName>
    <definedName name="año93_94">#REF!</definedName>
    <definedName name="año94" localSheetId="13">'[4]Cuadro_3'!#REF!</definedName>
    <definedName name="año94" localSheetId="14">'[4]Cuadro_3'!#REF!</definedName>
    <definedName name="año94" localSheetId="3">'[7]serie_BP_bruta'!#REF!</definedName>
    <definedName name="año94" localSheetId="0">'[10]serie_BP_bruta'!#REF!</definedName>
    <definedName name="año94" localSheetId="17">'serie_supuestos'!#REF!</definedName>
    <definedName name="año94" localSheetId="16">'serie_tasas'!#REF!</definedName>
    <definedName name="año94">'[1]serie_BP_bruta'!#REF!</definedName>
    <definedName name="año94_95" localSheetId="0">#REF!</definedName>
    <definedName name="año94_95">#REF!</definedName>
    <definedName name="año95_96" localSheetId="0">#REF!</definedName>
    <definedName name="año95_96">#REF!</definedName>
    <definedName name="año96_97" localSheetId="0">#REF!</definedName>
    <definedName name="año96_97">#REF!</definedName>
    <definedName name="Area_a_imprimir" localSheetId="0">#REF!</definedName>
    <definedName name="Area_a_imprimir">#REF!</definedName>
    <definedName name="_xlnm.Print_Area" localSheetId="18">'boletin23.03.06'!$A$1:$Q$86</definedName>
    <definedName name="_xlnm.Print_Area" localSheetId="13">'C_11'!$B$2:$O$198</definedName>
    <definedName name="_xlnm.Print_Area" localSheetId="14">'C_12'!$B$2:$O$166</definedName>
    <definedName name="_xlnm.Print_Area" localSheetId="2">'c_2'!$B$2:$Z$91</definedName>
    <definedName name="_xlnm.Print_Area" localSheetId="5">'c_4'!$B$2:$L$59</definedName>
    <definedName name="_xlnm.Print_Area" localSheetId="8">'c_5'!$B$2:$Z$41</definedName>
    <definedName name="_xlnm.Print_Area" localSheetId="9">'c_6'!$B$2:$AA$81</definedName>
    <definedName name="_xlnm.Print_Area" localSheetId="10">'c_7'!$A$1:$W$27</definedName>
    <definedName name="_xlnm.Print_Area" localSheetId="11">'c_8'!$B$2:$AB$228</definedName>
    <definedName name="_xlnm.Print_Area" localSheetId="12">'c_9_10'!$B$1:$J$56</definedName>
    <definedName name="_xlnm.Print_Area" localSheetId="15">'PII'!$A$1:$U$186</definedName>
    <definedName name="_xlnm.Print_Area" localSheetId="4">'serie_cobre'!$A$1:$O$37</definedName>
    <definedName name="_xlnm.Print_Area" localSheetId="6">'serie_petr'!$A$1:$O$28</definedName>
    <definedName name="_xlnm.Print_Area" localSheetId="17">'serie_supuestos'!$A$1:$R$68</definedName>
    <definedName name="_xlnm.Print_Area" localSheetId="16">'serie_tasas'!$A$1:$R$23</definedName>
    <definedName name="_xlnm.Print_Area" localSheetId="7">'serie_var%exp_imp'!$A$1:$AJ$49</definedName>
    <definedName name="cuadro14" localSheetId="0">#REF!</definedName>
    <definedName name="cuadro14">#REF!</definedName>
    <definedName name="cuadro15" localSheetId="0">#REF!</definedName>
    <definedName name="cuadro15">#REF!</definedName>
    <definedName name="CUADRO24" localSheetId="0">#REF!</definedName>
    <definedName name="CUADRO24">#REF!</definedName>
    <definedName name="cuadro300" localSheetId="3">'c_3'!$C$1:$H$78</definedName>
    <definedName name="cuadro300" localSheetId="17">'serie_supuestos'!$C$1:$L$48</definedName>
    <definedName name="cuadro300" localSheetId="16">'serie_tasas'!$C$1:$M$23</definedName>
    <definedName name="cuadro395" localSheetId="13">'[4]Cuadro_3'!#REF!</definedName>
    <definedName name="cuadro395" localSheetId="14">'[4]Cuadro_3'!#REF!</definedName>
    <definedName name="cuadro395" localSheetId="3">'[7]serie_BP_bruta'!#REF!</definedName>
    <definedName name="cuadro395" localSheetId="0">'[10]serie_BP_bruta'!#REF!</definedName>
    <definedName name="cuadro395" localSheetId="17">'serie_supuestos'!#REF!</definedName>
    <definedName name="cuadro395" localSheetId="16">'serie_tasas'!#REF!</definedName>
    <definedName name="cuadro395">'[1]serie_BP_bruta'!#REF!</definedName>
    <definedName name="cuadro396" localSheetId="13">'[4]Cuadro_3'!#REF!</definedName>
    <definedName name="cuadro396" localSheetId="14">'[4]Cuadro_3'!#REF!</definedName>
    <definedName name="cuadro396" localSheetId="3">'[7]serie_BP_bruta'!#REF!</definedName>
    <definedName name="cuadro396" localSheetId="0">'[10]serie_BP_bruta'!#REF!</definedName>
    <definedName name="cuadro396" localSheetId="17">'serie_supuestos'!#REF!</definedName>
    <definedName name="cuadro396" localSheetId="16">'serie_tasas'!#REF!</definedName>
    <definedName name="cuadro396">'[1]serie_BP_bruta'!#REF!</definedName>
    <definedName name="cuadro397" localSheetId="13">'[4]Cuadro_3'!#REF!</definedName>
    <definedName name="cuadro397" localSheetId="14">'[4]Cuadro_3'!#REF!</definedName>
    <definedName name="cuadro397" localSheetId="3">'[7]serie_BP_bruta'!#REF!</definedName>
    <definedName name="cuadro397" localSheetId="0">'[10]serie_BP_bruta'!#REF!</definedName>
    <definedName name="cuadro397" localSheetId="17">'serie_supuestos'!#REF!</definedName>
    <definedName name="cuadro397" localSheetId="16">'serie_tasas'!#REF!</definedName>
    <definedName name="cuadro397">'[1]serie_BP_bruta'!#REF!</definedName>
    <definedName name="cuadro398" localSheetId="13">'[4]Cuadro_3'!#REF!</definedName>
    <definedName name="cuadro398" localSheetId="14">'[4]Cuadro_3'!#REF!</definedName>
    <definedName name="cuadro398" localSheetId="3">'[7]serie_BP_bruta'!#REF!</definedName>
    <definedName name="cuadro398" localSheetId="0">'[10]serie_BP_bruta'!#REF!</definedName>
    <definedName name="cuadro398" localSheetId="17">'serie_supuestos'!#REF!</definedName>
    <definedName name="cuadro398" localSheetId="16">'serie_tasas'!#REF!</definedName>
    <definedName name="cuadro398">'[1]serie_BP_bruta'!#REF!</definedName>
    <definedName name="cuadro399" localSheetId="13">'[4]Cuadro_3'!#REF!</definedName>
    <definedName name="cuadro399" localSheetId="14">'[4]Cuadro_3'!#REF!</definedName>
    <definedName name="cuadro399" localSheetId="3">'[7]serie_BP_bruta'!#REF!</definedName>
    <definedName name="cuadro399" localSheetId="0">'[10]serie_BP_bruta'!#REF!</definedName>
    <definedName name="cuadro399" localSheetId="17">'serie_supuestos'!#REF!</definedName>
    <definedName name="cuadro399" localSheetId="16">'serie_tasas'!#REF!</definedName>
    <definedName name="cuadro399">'[1]serie_BP_bruta'!#REF!</definedName>
    <definedName name="datos" localSheetId="13">'[4]Cuadro_5'!$E$1:$G$63,'[4]Cuadro_5'!$H$1:$S$63,'[4]Cuadro_5'!$T$1:$AE$64</definedName>
    <definedName name="datos" localSheetId="14">'[4]Cuadro_5'!$E$1:$G$63,'[4]Cuadro_5'!$H$1:$S$63,'[4]Cuadro_5'!$T$1:$AE$64</definedName>
    <definedName name="datos" localSheetId="3">'[7]serie_BP_bruta'!$E$1:$G$65,'[7]serie_BP_bruta'!$H$1:$S$65,'[7]serie_BP_bruta'!$T$1:$AE$66</definedName>
    <definedName name="datos" localSheetId="0">'[10]serie_BP_bruta'!$E$1:$G$63,'[10]serie_BP_bruta'!$H$1:$S$63,'[10]serie_BP_bruta'!$T$1:$AE$64</definedName>
    <definedName name="datos">'[1]serie_BP_bruta'!$E$1:$G$65,'[1]serie_BP_bruta'!$H$1:$S$65,'[1]serie_BP_bruta'!$T$1:$AE$66</definedName>
    <definedName name="h1977_1989" localSheetId="13">'[5]C3'!$F$5:$K$68,'[5]C3'!$F$70:$K$107</definedName>
    <definedName name="h1977_1989" localSheetId="14">'[5]C3'!$F$5:$K$68,'[5]C3'!$F$70:$K$107</definedName>
    <definedName name="h1977_1989" localSheetId="3">'[7]serie_BP_bruta'!$F$5:$K$70,'[7]serie_BP_bruta'!$F$72:$K$109</definedName>
    <definedName name="h1977_1989" localSheetId="0">'[10]serie_BP_bruta'!$F$5:$K$68,'[10]serie_BP_bruta'!$F$70:$K$107</definedName>
    <definedName name="h1977_1989">'[1]serie_BP_bruta'!$F$5:$K$70,'[1]serie_BP_bruta'!$F$72:$K$109</definedName>
    <definedName name="h1989_1994" localSheetId="13">'[5]C3'!#REF!,'[5]C3'!#REF!</definedName>
    <definedName name="h1989_1994" localSheetId="14">'[5]C3'!#REF!,'[5]C3'!#REF!</definedName>
    <definedName name="h1989_1994" localSheetId="3">'[7]serie_BP_bruta'!#REF!,'[7]serie_BP_bruta'!#REF!</definedName>
    <definedName name="h1989_1994" localSheetId="0">'[10]serie_BP_bruta'!#REF!,'[10]serie_BP_bruta'!#REF!</definedName>
    <definedName name="h1989_1994">'[1]serie_BP_bruta'!#REF!,'[1]serie_BP_bruta'!#REF!</definedName>
    <definedName name="Hoj5" localSheetId="0">#REF!</definedName>
    <definedName name="Hoj5">#REF!</definedName>
    <definedName name="Hoj6" localSheetId="0">#REF!</definedName>
    <definedName name="Hoj6">#REF!</definedName>
    <definedName name="Hoj7" localSheetId="0">#REF!</definedName>
    <definedName name="Hoj7">#REF!</definedName>
    <definedName name="Hoj8" localSheetId="0">#REF!</definedName>
    <definedName name="Hoj8">#REF!</definedName>
    <definedName name="Hoja1" localSheetId="13">#REF!</definedName>
    <definedName name="Hoja1" localSheetId="14">#REF!</definedName>
    <definedName name="Hoja1" localSheetId="3">#REF!</definedName>
    <definedName name="Hoja1" localSheetId="0">'[10]serie_BP_bruta'!$A$1:$W$75</definedName>
    <definedName name="hoja1" localSheetId="4">'serie_cobre'!$A$1:$N$35</definedName>
    <definedName name="hoja1" localSheetId="6">'serie_petr'!$A$1:$N$27</definedName>
    <definedName name="Hoja1" localSheetId="17">'[7]serie_BP_bruta'!$A$1:$W$75</definedName>
    <definedName name="Hoja1" localSheetId="16">'[7]serie_BP_bruta'!$A$1:$W$77</definedName>
    <definedName name="Hoja1">'[1]serie_BP_bruta'!$A$1:$W$77</definedName>
    <definedName name="Hoja2" localSheetId="13">#REF!</definedName>
    <definedName name="Hoja2" localSheetId="14">#REF!</definedName>
    <definedName name="Hoja2" localSheetId="3">#REF!</definedName>
    <definedName name="Hoja2" localSheetId="0">'[10]serie_BP_bruta'!$A$76:$W$144</definedName>
    <definedName name="Hoja2" localSheetId="17">'[7]serie_BP_bruta'!$A$76:$W$144</definedName>
    <definedName name="Hoja2" localSheetId="16">'[7]serie_BP_bruta'!$A$78:$W$146</definedName>
    <definedName name="Hoja2">'[1]serie_BP_bruta'!$A$78:$W$146</definedName>
    <definedName name="Hoja3" localSheetId="13">#REF!</definedName>
    <definedName name="Hoja3" localSheetId="14">#REF!</definedName>
    <definedName name="Hoja3" localSheetId="3">#REF!</definedName>
    <definedName name="Hoja3" localSheetId="0">'[10]serie_BP_bruta'!$A$146:$V$184</definedName>
    <definedName name="Hoja3" localSheetId="17">'[7]serie_BP_bruta'!$A$146:$V$184</definedName>
    <definedName name="Hoja3" localSheetId="16">'[7]serie_BP_bruta'!$A$148:$V$186</definedName>
    <definedName name="Hoja3">'[1]serie_BP_bruta'!$A$148:$V$186</definedName>
    <definedName name="Hoja4" localSheetId="13">#REF!</definedName>
    <definedName name="Hoja4" localSheetId="14">#REF!</definedName>
    <definedName name="Hoja4" localSheetId="3">#REF!</definedName>
    <definedName name="Hoja4" localSheetId="0">'[10]serie_BP_bruta'!$A$187:$V$234</definedName>
    <definedName name="Hoja4" localSheetId="17">'[7]serie_BP_bruta'!$A$187:$V$234</definedName>
    <definedName name="Hoja4" localSheetId="16">'[7]serie_BP_bruta'!$A$189:$V$236</definedName>
    <definedName name="Hoja4">'[1]serie_BP_bruta'!$A$189:$V$236</definedName>
    <definedName name="Hoja5" localSheetId="13">#REF!</definedName>
    <definedName name="Hoja5" localSheetId="14">#REF!</definedName>
    <definedName name="Hoja5" localSheetId="3">#REF!</definedName>
    <definedName name="Hoja5" localSheetId="0">'[10]serie_BP_bruta'!$A$238:$W$303</definedName>
    <definedName name="Hoja5" localSheetId="17">'[7]serie_BP_bruta'!$A$238:$W$303</definedName>
    <definedName name="Hoja5" localSheetId="16">'[7]serie_BP_bruta'!$A$240:$W$305</definedName>
    <definedName name="Hoja5">'[1]serie_BP_bruta'!$A$240:$W$305</definedName>
    <definedName name="Hoja6" localSheetId="13">#REF!</definedName>
    <definedName name="Hoja6" localSheetId="14">#REF!</definedName>
    <definedName name="Hoja6" localSheetId="3">#REF!</definedName>
    <definedName name="Hoja6" localSheetId="0">'[10]serie_BP_bruta'!$A$304:$W$356</definedName>
    <definedName name="Hoja6" localSheetId="17">'[7]serie_BP_bruta'!$A$304:$W$356</definedName>
    <definedName name="Hoja6" localSheetId="16">'[7]serie_BP_bruta'!$A$306:$W$358</definedName>
    <definedName name="Hoja6">'[1]serie_BP_bruta'!$A$306:$W$358</definedName>
    <definedName name="Hoja7" localSheetId="13">#REF!</definedName>
    <definedName name="Hoja7" localSheetId="14">#REF!</definedName>
    <definedName name="Hoja7" localSheetId="3">#REF!</definedName>
    <definedName name="Hoja7" localSheetId="0">'[10]serie_BP_bruta'!$A$358:$W$411</definedName>
    <definedName name="Hoja7" localSheetId="17">'[7]serie_BP_bruta'!$A$358:$W$411</definedName>
    <definedName name="Hoja7" localSheetId="16">'[7]serie_BP_bruta'!$A$360:$W$413</definedName>
    <definedName name="Hoja7">'[1]serie_BP_bruta'!$A$360:$W$413</definedName>
    <definedName name="Hoja8" localSheetId="13">#REF!</definedName>
    <definedName name="Hoja8" localSheetId="14">#REF!</definedName>
    <definedName name="Hoja8" localSheetId="3">#REF!</definedName>
    <definedName name="Hoja8" localSheetId="0">'[10]serie_BP_bruta'!$A$413:$V$465</definedName>
    <definedName name="Hoja8" localSheetId="17">'[7]serie_BP_bruta'!$A$413:$V$465</definedName>
    <definedName name="Hoja8" localSheetId="16">'[7]serie_BP_bruta'!$A$415:$V$467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0"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 localSheetId="0">#REF!</definedName>
    <definedName name="ind_89_91">#REF!</definedName>
    <definedName name="ind_92_94" localSheetId="0">#REF!</definedName>
    <definedName name="ind_92_94">#REF!</definedName>
    <definedName name="ind89_91" localSheetId="0">#REF!</definedName>
    <definedName name="ind89_91">#REF!</definedName>
    <definedName name="ind89_94" localSheetId="13">'[4]Cuadro_5'!$E$67:$G$84,'[4]Cuadro_5'!$H$67:$P$84</definedName>
    <definedName name="ind89_94" localSheetId="14">'[4]Cuadro_5'!$E$67:$G$84,'[4]Cuadro_5'!$H$67:$P$84</definedName>
    <definedName name="ind89_94" localSheetId="3">'[7]serie_BP_bruta'!$E$69:$G$86,'[7]serie_BP_bruta'!$H$69:$P$86</definedName>
    <definedName name="ind89_94" localSheetId="0">'[10]serie_BP_bruta'!$E$67:$G$84,'[10]serie_BP_bruta'!$H$67:$P$84</definedName>
    <definedName name="ind89_94">'[1]serie_BP_bruta'!$E$69:$G$86,'[1]serie_BP_bruta'!$H$69:$P$86</definedName>
    <definedName name="ind92_94" localSheetId="0">#REF!</definedName>
    <definedName name="ind92_94">#REF!</definedName>
    <definedName name="ind95_97" localSheetId="0">#REF!</definedName>
    <definedName name="ind95_97">#REF!</definedName>
    <definedName name="índices" localSheetId="13">'[4]Cuadro_5'!$E$67:$G$87,'[4]Cuadro_5'!$H$67:$P$87,'[4]Cuadro_5'!$Q$67:$AB$88</definedName>
    <definedName name="índices" localSheetId="14">'[4]Cuadro_5'!$E$67:$G$87,'[4]Cuadro_5'!$H$67:$P$87,'[4]Cuadro_5'!$Q$67:$AB$88</definedName>
    <definedName name="índices" localSheetId="3">'[7]serie_BP_bruta'!$E$69:$G$89,'[7]serie_BP_bruta'!$H$69:$P$89,'[7]serie_BP_bruta'!$Q$69:$AB$90</definedName>
    <definedName name="índices" localSheetId="0">'[10]serie_BP_bruta'!$E$67:$G$87,'[10]serie_BP_bruta'!$H$67:$P$87,'[10]serie_BP_bruta'!$Q$67:$AB$88</definedName>
    <definedName name="índices">'[1]serie_BP_bruta'!$E$69:$G$89,'[1]serie_BP_bruta'!$H$69:$P$89,'[1]serie_BP_bruta'!$Q$69:$AB$90</definedName>
    <definedName name="jjjjj" localSheetId="0">#REF!</definedName>
    <definedName name="jjjjj">'[7]serie_BP_bruta'!$A$146:$V$184</definedName>
    <definedName name="mim_02">#REF!</definedName>
    <definedName name="paises1" localSheetId="0">#REF!</definedName>
    <definedName name="paises1">#REF!</definedName>
    <definedName name="paises2" localSheetId="0">#REF!</definedName>
    <definedName name="paises2">#REF!</definedName>
    <definedName name="paises3" localSheetId="0">#REF!</definedName>
    <definedName name="paises3">#REF!</definedName>
    <definedName name="Paístodo" localSheetId="0">#REF!,#REF!,#REF!</definedName>
    <definedName name="Paístodo">#REF!,#REF!,#REF!</definedName>
    <definedName name="Resumen" localSheetId="0">#REF!</definedName>
    <definedName name="Resumen">#REF!</definedName>
    <definedName name="ro" localSheetId="0">#REF!</definedName>
    <definedName name="ro">'[7]serie_BP_bruta'!$A$187:$V$234</definedName>
    <definedName name="serie_1" localSheetId="0">#REF!</definedName>
    <definedName name="serie_1">#REF!</definedName>
    <definedName name="serie_1_97" localSheetId="0">#REF!,#REF!</definedName>
    <definedName name="serie_1_97">#REF!,#REF!</definedName>
    <definedName name="serie_2" localSheetId="0">#REF!</definedName>
    <definedName name="serie_2">#REF!</definedName>
    <definedName name="serie_2_97" localSheetId="0">#REF!,#REF!</definedName>
    <definedName name="serie_2_97">#REF!,#REF!</definedName>
    <definedName name="serie_clas_ant" localSheetId="0">#REF!</definedName>
    <definedName name="serie_clas_ant">#REF!</definedName>
    <definedName name="serie_clas_nva" localSheetId="0">#REF!</definedName>
    <definedName name="serie_clas_nva">#REF!</definedName>
    <definedName name="serie1" localSheetId="0">#REF!,#REF!,#REF!</definedName>
    <definedName name="serie1">#REF!,#REF!,#REF!</definedName>
    <definedName name="serie1n" localSheetId="0">#REF!</definedName>
    <definedName name="serie1n">#REF!</definedName>
    <definedName name="serie2n" localSheetId="0">#REF!</definedName>
    <definedName name="serie2n">#REF!</definedName>
    <definedName name="serie48099" localSheetId="0">#REF!</definedName>
    <definedName name="serie48099" localSheetId="6">'serie_petr'!$F$1:$O$24</definedName>
    <definedName name="serie48099">'serie_cobre'!$F$1:$O$32</definedName>
    <definedName name="serie486_2000" localSheetId="0">#REF!</definedName>
    <definedName name="serie486_2000" localSheetId="6">'serie_petr'!$F$1:$O$25</definedName>
    <definedName name="serie486_2000">'serie_cobre'!$F$1:$O$33</definedName>
    <definedName name="título_1" localSheetId="13">'[4]Cuadro_5'!$A:$D,'[4]Cuadro_5'!$1:$6</definedName>
    <definedName name="título_1" localSheetId="14">'[4]Cuadro_5'!$A:$D,'[4]Cuadro_5'!$1:$6</definedName>
    <definedName name="título_1" localSheetId="3">'[7]serie_BP_bruta'!$A:$D,'[7]serie_BP_bruta'!$1:$6</definedName>
    <definedName name="título_1" localSheetId="0">'[10]serie_BP_bruta'!$A:$D,'[10]serie_BP_bruta'!$1:$6</definedName>
    <definedName name="título_1">'[1]serie_BP_bruta'!$A:$D,'[1]serie_BP_bruta'!$1:$6</definedName>
    <definedName name="título_2" localSheetId="13">'[4]Cuadro_5'!$A:$D,'[4]Cuadro_5'!#REF!</definedName>
    <definedName name="título_2" localSheetId="14">'[4]Cuadro_5'!$A:$D,'[4]Cuadro_5'!#REF!</definedName>
    <definedName name="título_2" localSheetId="3">'[7]serie_BP_bruta'!$A:$D,'[7]serie_BP_bruta'!#REF!</definedName>
    <definedName name="título_2" localSheetId="0">'[10]serie_BP_bruta'!$A:$D,'[10]serie_BP_bruta'!#REF!</definedName>
    <definedName name="título_2">'[1]serie_BP_bruta'!$A:$D,'[1]serie_BP_bruta'!#REF!</definedName>
    <definedName name="título_año" localSheetId="13">'[4]Cuadro_5'!$A:$D,'[4]Cuadro_5'!$1:$3</definedName>
    <definedName name="título_año" localSheetId="14">'[4]Cuadro_5'!$A:$D,'[4]Cuadro_5'!$1:$3</definedName>
    <definedName name="título_año" localSheetId="3">'[7]serie_BP_bruta'!$A:$D,'[7]serie_BP_bruta'!$1:$3</definedName>
    <definedName name="título_año" localSheetId="0">'[10]serie_BP_bruta'!$A:$D,'[10]serie_BP_bruta'!$1:$3</definedName>
    <definedName name="título_año">'[1]serie_BP_bruta'!$A:$D,'[1]serie_BP_bruta'!$1:$3</definedName>
    <definedName name="título_índice" localSheetId="13">'[4]Cuadro_5'!$A:$D,'[4]Cuadro_5'!#REF!,'[4]Cuadro_5'!#REF!</definedName>
    <definedName name="título_índice" localSheetId="14">'[4]Cuadro_5'!$A:$D,'[4]Cuadro_5'!#REF!,'[4]Cuadro_5'!#REF!</definedName>
    <definedName name="título_índice" localSheetId="3">'[7]serie_BP_bruta'!$A:$D,'[7]serie_BP_bruta'!#REF!,'[7]serie_BP_bruta'!#REF!</definedName>
    <definedName name="título_índice" localSheetId="0">'[10]serie_BP_bruta'!$A:$D,'[10]serie_BP_bruta'!#REF!,'[10]serie_BP_bruta'!#REF!</definedName>
    <definedName name="título_índice">'[1]serie_BP_bruta'!$A:$D,'[1]serie_BP_bruta'!#REF!,'[1]serie_BP_bruta'!#REF!</definedName>
    <definedName name="_xlnm.Print_Titles" localSheetId="5">'c_4'!$A:$G</definedName>
    <definedName name="_xlnm.Print_Titles" localSheetId="8">'c_5'!$A:$E</definedName>
    <definedName name="_xlnm.Print_Titles" localSheetId="9">'c_6'!$A:$F</definedName>
    <definedName name="_xlnm.Print_Titles" localSheetId="10">'c_7'!$B:$C</definedName>
    <definedName name="_xlnm.Print_Titles" localSheetId="11">'c_8'!$C:$H</definedName>
    <definedName name="_xlnm.Print_Titles" localSheetId="15">'PII'!$3:$3</definedName>
    <definedName name="_xlnm.Print_Titles" localSheetId="4">'serie_cobre'!$A:$E</definedName>
    <definedName name="_xlnm.Print_Titles" localSheetId="6">'serie_petr'!$A:$E</definedName>
    <definedName name="_xlnm.Print_Titles" localSheetId="7">'serie_var%exp_imp'!$A:$F</definedName>
    <definedName name="TOD" localSheetId="0">#REF!,#REF!,#REF!,#REF!,#REF!,#REF!,#REF!,#REF!</definedName>
    <definedName name="TOD">#REF!,#REF!,#REF!,#REF!,#REF!,#REF!,#REF!,#REF!</definedName>
    <definedName name="TODO" localSheetId="13">#REF!,#REF!,#REF!,#REF!,#REF!,#REF!,#REF!,#REF!</definedName>
    <definedName name="TODO" localSheetId="14">#REF!,#REF!,#REF!,#REF!,#REF!,#REF!,#REF!,#REF!</definedName>
    <definedName name="TODO" localSheetId="3">#REF!,#REF!,#REF!,#REF!,#REF!,#REF!,#REF!,#REF!</definedName>
    <definedName name="TODO" localSheetId="0">'[10]serie_BP_bruta'!$A$1:$W$75,'[10]serie_BP_bruta'!$A$76:$W$144,'[10]serie_BP_bruta'!$A$146:$V$184,'[10]serie_BP_bruta'!$A$187:$V$234,'[10]serie_BP_bruta'!$A$238:$W$303,'[10]serie_BP_bruta'!$A$304:$W$356,'[10]serie_BP_bruta'!$A$358:$W$411,'[10]serie_BP_bruta'!$A$413:$V$465</definedName>
    <definedName name="TODO" localSheetId="17">'[1]serie_BP_bruta'!$A$1:$W$75,'[1]serie_BP_bruta'!$A$76:$W$144,'[1]serie_BP_bruta'!$A$146:$V$184,'[1]serie_BP_bruta'!$A$187:$V$234,'[1]serie_BP_bruta'!$A$238:$W$303,'[1]serie_BP_bruta'!$A$304:$W$356,'[1]serie_BP_bruta'!$A$358:$W$411,'[1]serie_BP_bruta'!$A$413:$V$465</definedName>
    <definedName name="TODO" localSheetId="16">'[1]serie_BP_bruta'!$A$1:$W$77,'[1]serie_BP_bruta'!$A$78:$W$146,'[1]serie_BP_bruta'!$A$148:$V$186,'[1]serie_BP_bruta'!$A$189:$V$236,'[1]serie_BP_bruta'!$A$240:$W$305,'[1]serie_BP_bruta'!$A$306:$W$358,'[1]serie_BP_bruta'!$A$360:$W$413,'[1]serie_BP_bruta'!$A$415:$V$467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2" hidden="1">'c_2'!$B$1:$Z$91</definedName>
    <definedName name="Z_3CB0F025_9EE0_11D6_BF67_005004870502_.wvu.PrintArea" localSheetId="12" hidden="1">'c_9_10'!$C$3:$P$27</definedName>
    <definedName name="Z_3CB0F025_9EE0_11D6_BF67_005004870502_.wvu.PrintArea" localSheetId="15"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'c_2'!$B:$G</definedName>
    <definedName name="Z_3CB0F025_9EE0_11D6_BF67_005004870502_.wvu.PrintTitles" localSheetId="8" hidden="1">'c_5'!$A:$E</definedName>
    <definedName name="Z_3CB0F025_9EE0_11D6_BF67_005004870502_.wvu.PrintTitles" localSheetId="9" hidden="1">'c_6'!$A:$F</definedName>
    <definedName name="Z_3CB0F025_9EE0_11D6_BF67_005004870502_.wvu.PrintTitles" localSheetId="11" hidden="1">'c_8'!$C:$H</definedName>
    <definedName name="Z_3CB0F025_9EE0_11D6_BF67_005004870502_.wvu.PrintTitles" localSheetId="15"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<sst xmlns="http://schemas.openxmlformats.org/spreadsheetml/2006/main" count="1926" uniqueCount="693">
  <si>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</si>
  <si>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</si>
  <si>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</si>
  <si>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</si>
  <si>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</si>
  <si>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</si>
  <si>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</si>
  <si>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</si>
  <si>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</si>
  <si>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</si>
  <si>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</si>
  <si>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</si>
  <si>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</si>
  <si>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</si>
  <si>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</si>
  <si>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</si>
  <si>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</si>
  <si>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</si>
  <si>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</si>
  <si>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</si>
  <si>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</si>
  <si>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</si>
  <si>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</si>
  <si>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</si>
  <si>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</si>
  <si>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</si>
  <si>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</si>
  <si>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</si>
  <si>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</si>
  <si>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</si>
  <si>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</si>
  <si>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</si>
  <si>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</si>
  <si>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</si>
  <si>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</si>
  <si>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</si>
  <si>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</si>
  <si>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</si>
  <si>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(Chips de madera)</t>
  </si>
  <si>
    <t>(Celulosa cruda)</t>
  </si>
  <si>
    <t>(Celulosa blanqueada)</t>
  </si>
  <si>
    <t>(Metanol)</t>
  </si>
  <si>
    <t>TOTAL</t>
  </si>
  <si>
    <t>Combustibles y lubricantes</t>
  </si>
  <si>
    <t>Petróleo</t>
  </si>
  <si>
    <t>Resto</t>
  </si>
  <si>
    <t>Impuestos</t>
  </si>
  <si>
    <t>Otras</t>
  </si>
  <si>
    <t>Donaciones</t>
  </si>
  <si>
    <t>(millones de dólares)</t>
  </si>
  <si>
    <t>*</t>
  </si>
  <si>
    <t>Cifras provisionales</t>
  </si>
  <si>
    <t>Pasajeros</t>
  </si>
  <si>
    <t>Otros</t>
  </si>
  <si>
    <t>Personales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</si>
  <si>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</si>
  <si>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</si>
  <si>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</si>
  <si>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</si>
  <si>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</si>
  <si>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</si>
  <si>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</si>
  <si>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</si>
  <si>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</si>
  <si>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</si>
  <si>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</si>
  <si>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</si>
  <si>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</si>
  <si>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</si>
  <si>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</si>
  <si>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</si>
  <si>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</si>
  <si>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</si>
  <si>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de cartera</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</si>
  <si>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</si>
  <si>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</si>
  <si>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</si>
  <si>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</si>
  <si>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</si>
  <si>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</si>
  <si>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</si>
  <si>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</si>
  <si>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</si>
  <si>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</si>
  <si>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</si>
  <si>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</si>
  <si>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</si>
  <si>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</si>
  <si>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</si>
  <si>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</si>
  <si>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</si>
  <si>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Zona Franca</t>
  </si>
  <si>
    <t>Nota:</t>
  </si>
  <si>
    <t>1/ No incluye reparaciones de bienes</t>
  </si>
  <si>
    <t>Fletes</t>
  </si>
  <si>
    <t>ZONA FRANCA</t>
  </si>
  <si>
    <t>BIENES ADQUIRIDOS EN PUERTO</t>
  </si>
  <si>
    <t>ORO NO MONETARIO</t>
  </si>
  <si>
    <t>MERCANCÍAS GENERALES</t>
  </si>
  <si>
    <t>FLETES Y SEGUROS</t>
  </si>
  <si>
    <t>GOBIERNO GENERAL</t>
  </si>
  <si>
    <t xml:space="preserve">Otro capital </t>
  </si>
  <si>
    <t>Pasivos de corto plazo</t>
  </si>
  <si>
    <t>Servicios de comunicaciones</t>
  </si>
  <si>
    <t>Servicios financieros</t>
  </si>
  <si>
    <t xml:space="preserve">  Uso del crédito del FMI</t>
  </si>
  <si>
    <t xml:space="preserve">  Otros a  largo plazo</t>
  </si>
  <si>
    <t>Créditos asociados al DL 600 mediano y largo plazo</t>
  </si>
  <si>
    <t>(excluido créditos con empresas relacionadas)</t>
  </si>
  <si>
    <t>Amortizaciones por pre-pagos</t>
  </si>
  <si>
    <t>Autoridades monetarias</t>
  </si>
  <si>
    <t>Gobierno general</t>
  </si>
  <si>
    <t>Bancos</t>
  </si>
  <si>
    <t>Otros sectores</t>
  </si>
  <si>
    <t>En el extranjero</t>
  </si>
  <si>
    <t>En Chile</t>
  </si>
  <si>
    <t>Saldo</t>
  </si>
  <si>
    <t>Régimen general</t>
  </si>
  <si>
    <t>Inversión directa</t>
  </si>
  <si>
    <t>CUENTA FINANCIERA EXCLUYENDO ACTIVOS DE RESERVA</t>
  </si>
  <si>
    <t>CREDITO</t>
  </si>
  <si>
    <t>DEBITO</t>
  </si>
  <si>
    <t>SALDO</t>
  </si>
  <si>
    <t>Dividendos</t>
  </si>
  <si>
    <t>Intereses</t>
  </si>
  <si>
    <t xml:space="preserve"> Remuneración de empleados</t>
  </si>
  <si>
    <t xml:space="preserve"> Mercancías Generales</t>
  </si>
  <si>
    <t xml:space="preserve"> Reparaciones de bienes</t>
  </si>
  <si>
    <t>Bienes adquiridos en puerto por medios de transporte</t>
  </si>
  <si>
    <t>Oro no monetario</t>
  </si>
  <si>
    <t>Transportes</t>
  </si>
  <si>
    <t>Viajes</t>
  </si>
  <si>
    <t>Renta de la inversión</t>
  </si>
  <si>
    <t>Transferencia de capital</t>
  </si>
  <si>
    <t xml:space="preserve"> Adquisición/enajenación de activos no financieros no producidos</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</si>
  <si>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</si>
  <si>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</si>
  <si>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</si>
  <si>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</si>
  <si>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</si>
  <si>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</si>
  <si>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</si>
  <si>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</si>
  <si>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</si>
  <si>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</si>
  <si>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</si>
  <si>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</si>
  <si>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</si>
  <si>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</si>
  <si>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</si>
  <si>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</si>
  <si>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</si>
  <si>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</si>
  <si>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</si>
  <si>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</si>
  <si>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</si>
  <si>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</si>
  <si>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</si>
  <si>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</si>
  <si>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</si>
  <si>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</si>
  <si>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</si>
  <si>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</si>
  <si>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</si>
  <si>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</si>
  <si>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</si>
  <si>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</si>
  <si>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</si>
  <si>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</si>
  <si>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</si>
  <si>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</si>
  <si>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</si>
  <si>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</si>
  <si>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</si>
  <si>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</si>
  <si>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</si>
  <si>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</si>
  <si>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</si>
  <si>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</si>
  <si>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</si>
  <si>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</si>
  <si>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</si>
  <si>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</si>
  <si>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</si>
  <si>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</si>
  <si>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</si>
  <si>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</si>
  <si>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</si>
  <si>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</si>
  <si>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</si>
  <si>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</si>
  <si>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</si>
  <si>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</si>
  <si>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</si>
  <si>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</si>
  <si>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</si>
  <si>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</si>
  <si>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</si>
  <si>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</si>
  <si>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</si>
  <si>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</si>
  <si>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</si>
  <si>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</si>
  <si>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</si>
  <si>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</si>
  <si>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</si>
  <si>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</si>
  <si>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</si>
  <si>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</si>
  <si>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</si>
  <si>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</si>
  <si>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</si>
  <si>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</si>
  <si>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</si>
  <si>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</si>
  <si>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</si>
  <si>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</si>
  <si>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</si>
  <si>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</si>
  <si>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</si>
  <si>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</si>
  <si>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</si>
  <si>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</si>
  <si>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</si>
  <si>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</si>
  <si>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</si>
  <si>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</si>
  <si>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</si>
  <si>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</si>
  <si>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</si>
  <si>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</si>
  <si>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</si>
  <si>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</si>
  <si>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</si>
  <si>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</si>
  <si>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</si>
  <si>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</si>
  <si>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</si>
  <si>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</si>
  <si>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</si>
  <si>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</si>
  <si>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</si>
  <si>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</si>
  <si>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</si>
  <si>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</si>
  <si>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</si>
  <si>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</si>
  <si>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</si>
  <si>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</si>
  <si>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</si>
  <si>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</si>
  <si>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</si>
  <si>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</si>
  <si>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</si>
  <si>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</si>
  <si>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</si>
  <si>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</si>
  <si>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</si>
  <si>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</si>
  <si>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</si>
  <si>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</si>
  <si>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</si>
  <si>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</si>
  <si>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Bienes</t>
  </si>
  <si>
    <t>Servicios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</si>
  <si>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</si>
  <si>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</si>
  <si>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</si>
  <si>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</si>
  <si>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</si>
  <si>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</si>
  <si>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</si>
  <si>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</si>
  <si>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</si>
  <si>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</si>
  <si>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</si>
  <si>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</si>
  <si>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</si>
  <si>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</si>
  <si>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</si>
  <si>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</si>
  <si>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</si>
  <si>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</si>
  <si>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</si>
  <si>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</si>
  <si>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</si>
  <si>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</si>
  <si>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</si>
  <si>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</si>
  <si>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</si>
  <si>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</si>
  <si>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</si>
  <si>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</si>
  <si>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</si>
  <si>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</si>
  <si>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</si>
  <si>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</si>
  <si>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</si>
  <si>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</si>
  <si>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</si>
  <si>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</si>
  <si>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</si>
  <si>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</si>
  <si>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</si>
  <si>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</si>
  <si>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</si>
  <si>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</si>
  <si>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</si>
  <si>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</si>
  <si>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</si>
  <si>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</si>
  <si>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</si>
  <si>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</si>
  <si>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</si>
  <si>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</si>
  <si>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</si>
  <si>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</si>
  <si>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</si>
  <si>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</si>
  <si>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</si>
  <si>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</si>
  <si>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</si>
  <si>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</si>
  <si>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</si>
  <si>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</si>
  <si>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</si>
  <si>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</si>
  <si>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</si>
  <si>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</si>
  <si>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</si>
  <si>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</si>
  <si>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</si>
  <si>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</si>
  <si>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</si>
  <si>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</si>
  <si>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</si>
  <si>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</si>
  <si>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</si>
  <si>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</si>
  <si>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</si>
  <si>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</si>
  <si>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</si>
  <si>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</si>
  <si>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</si>
  <si>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</si>
  <si>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</si>
  <si>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</si>
  <si>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</si>
  <si>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</si>
  <si>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</si>
  <si>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</si>
  <si>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</si>
  <si>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</si>
  <si>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</si>
  <si>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</si>
  <si>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Oro Monetario</t>
  </si>
  <si>
    <t>Posición de Reserva en el FMI</t>
  </si>
  <si>
    <t>Monedas y Depósitos</t>
  </si>
  <si>
    <t>Otros Activos</t>
  </si>
  <si>
    <t>Otros Activos (CCR)</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</si>
  <si>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</si>
  <si>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</si>
  <si>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</si>
  <si>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</si>
  <si>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</si>
  <si>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</si>
  <si>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</si>
  <si>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</si>
  <si>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</si>
  <si>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</si>
  <si>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</si>
  <si>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</si>
  <si>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</si>
  <si>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</si>
  <si>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</si>
  <si>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</si>
  <si>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</si>
  <si>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</si>
  <si>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</si>
  <si>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</si>
  <si>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</si>
  <si>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</si>
  <si>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</si>
  <si>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</si>
  <si>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</si>
  <si>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</si>
  <si>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</si>
  <si>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</si>
  <si>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</si>
  <si>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</si>
  <si>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</si>
  <si>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</si>
  <si>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</si>
  <si>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</si>
  <si>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</si>
  <si>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</si>
  <si>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Activos de corto plazo</t>
  </si>
  <si>
    <t>Sal marina y de mesa</t>
  </si>
  <si>
    <t>(Algas)</t>
  </si>
  <si>
    <t>(Moluscos y crustáceos)</t>
  </si>
  <si>
    <t>(Conservas de pescado)</t>
  </si>
  <si>
    <t>(Fruta deshidratada)</t>
  </si>
  <si>
    <t>(Puré y jugos de tomate)</t>
  </si>
  <si>
    <t>(Fruta congelada sin azúcar)</t>
  </si>
  <si>
    <t>(Jugos de fruta)</t>
  </si>
  <si>
    <t>(Conservas de fruta)</t>
  </si>
  <si>
    <t>(Jugos en polvo)</t>
  </si>
  <si>
    <t>(Carnes de cerdo)</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</si>
  <si>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</si>
  <si>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</si>
  <si>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</si>
  <si>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</si>
  <si>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</si>
  <si>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</si>
  <si>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</si>
  <si>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</si>
  <si>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</si>
  <si>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</si>
  <si>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</si>
  <si>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</si>
  <si>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</si>
  <si>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</si>
  <si>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</si>
  <si>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</si>
  <si>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</si>
  <si>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</si>
  <si>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</si>
  <si>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</si>
  <si>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</si>
  <si>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</si>
  <si>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</si>
  <si>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</si>
  <si>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</si>
  <si>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</si>
  <si>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</si>
  <si>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</si>
  <si>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</si>
  <si>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</si>
  <si>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</si>
  <si>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</si>
  <si>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</si>
  <si>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</si>
  <si>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</si>
  <si>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</si>
  <si>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</si>
  <si>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</si>
  <si>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</si>
  <si>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</si>
  <si>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</si>
  <si>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I. CUENTA CORRIENTE</t>
  </si>
  <si>
    <t>1. Bienes</t>
  </si>
  <si>
    <t>2. Servicios</t>
  </si>
  <si>
    <t>3.  Instrumentos financieros derivados</t>
  </si>
  <si>
    <t xml:space="preserve"> 2. Inversión de cartera</t>
  </si>
  <si>
    <t>5 .Activos de reserva</t>
  </si>
  <si>
    <t>AÑO</t>
  </si>
  <si>
    <t>I</t>
  </si>
  <si>
    <t>B. ZONA FRANCA</t>
  </si>
  <si>
    <t>II. REPARACIONES DE BIENES</t>
  </si>
  <si>
    <t>IV. ORO NO MONETARIO</t>
  </si>
  <si>
    <t>TRIMESTRE</t>
  </si>
  <si>
    <t>III</t>
  </si>
  <si>
    <t>IV</t>
  </si>
  <si>
    <t>1. Bienes de consumo</t>
  </si>
  <si>
    <t>2. Bienes intermedios</t>
  </si>
  <si>
    <t>3. Bienes de capital</t>
  </si>
  <si>
    <t>TOTAL DE IMPORTACIONES DE BIENES (FOB) (*)</t>
  </si>
  <si>
    <t>(*)</t>
  </si>
  <si>
    <t>Los valores fob de las distintas categorías están registrados en el cuadro resumen de la Balanza de Pagos.</t>
  </si>
  <si>
    <t>Saldo a fines de cada trimestre</t>
  </si>
  <si>
    <t>9. Activos de reserva por instrumento, 2005</t>
  </si>
  <si>
    <t>10. Flujos trimestrales de activos de reserva por instrumento, 2005 (*)</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</si>
  <si>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</si>
  <si>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</si>
  <si>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</si>
  <si>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</si>
  <si>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</si>
  <si>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</si>
  <si>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</si>
  <si>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</si>
  <si>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</si>
  <si>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</si>
  <si>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</si>
  <si>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</si>
  <si>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</si>
  <si>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</si>
  <si>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</si>
  <si>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</si>
  <si>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</si>
  <si>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</si>
  <si>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</si>
  <si>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</si>
  <si>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</si>
  <si>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</si>
  <si>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</si>
  <si>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</si>
  <si>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</si>
  <si>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</si>
  <si>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</si>
  <si>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</si>
  <si>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</si>
  <si>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</si>
  <si>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</si>
  <si>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</si>
  <si>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</si>
  <si>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</si>
  <si>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</si>
  <si>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</si>
  <si>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</si>
  <si>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</si>
  <si>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</si>
  <si>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</si>
  <si>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</si>
  <si>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</si>
  <si>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</si>
  <si>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</si>
  <si>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</si>
  <si>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</si>
  <si>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</si>
  <si>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</si>
  <si>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</si>
  <si>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</si>
  <si>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</si>
  <si>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</si>
  <si>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</si>
  <si>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</si>
  <si>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</si>
  <si>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</si>
  <si>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</si>
  <si>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</si>
  <si>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</si>
  <si>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</si>
  <si>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</si>
  <si>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</si>
  <si>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</si>
  <si>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</si>
  <si>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</si>
  <si>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</si>
  <si>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</si>
  <si>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</si>
  <si>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</si>
  <si>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</si>
  <si>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</si>
  <si>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</si>
  <si>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</si>
  <si>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</si>
  <si>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</si>
  <si>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</si>
  <si>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</si>
  <si>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</si>
  <si>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</si>
  <si>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</si>
  <si>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</si>
  <si>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</si>
  <si>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</si>
  <si>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</si>
  <si>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</si>
  <si>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</si>
  <si>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</si>
  <si>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</si>
  <si>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</si>
  <si>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</si>
  <si>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</si>
  <si>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</si>
  <si>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</si>
  <si>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</si>
  <si>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</si>
  <si>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</si>
  <si>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</si>
  <si>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VARIACIÓN DE LA POSICIÓN EN EL AÑO DEBIDO A:</t>
  </si>
  <si>
    <t>Transacciones</t>
  </si>
  <si>
    <t>A.  Activos</t>
  </si>
  <si>
    <t>1.   Autoridades monetarias</t>
  </si>
  <si>
    <t>Otra inversión (Otros activos)</t>
  </si>
  <si>
    <t>2.   Sector público</t>
  </si>
  <si>
    <t>2.1  Gobierno General</t>
  </si>
  <si>
    <t>2.2  Otros sector público</t>
  </si>
  <si>
    <t>3.   Bancos</t>
  </si>
  <si>
    <t xml:space="preserve">   Corto plazo</t>
  </si>
  <si>
    <t xml:space="preserve">   Mediano plazo</t>
  </si>
  <si>
    <t>4.   Sector privado</t>
  </si>
  <si>
    <t>4.1  Institucionales</t>
  </si>
  <si>
    <t>4.1.1  Fondos de pensiones</t>
  </si>
  <si>
    <t xml:space="preserve"> Inversión directa</t>
  </si>
  <si>
    <t xml:space="preserve"> Inversión de cartera</t>
  </si>
  <si>
    <t xml:space="preserve"> Otra inversión</t>
  </si>
  <si>
    <t>4.1.2  Fondos mutuos y cías. de seguros</t>
  </si>
  <si>
    <t>4.2  Empresas y personas</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</si>
  <si>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</si>
  <si>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</si>
  <si>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</si>
  <si>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r>
      <t>12.Posición de inversión internacional, por sector institucional</t>
    </r>
    <r>
      <rPr>
        <b/>
        <sz val="8"/>
        <rFont val="Frutiger LT 47 LightCn"/>
        <family val="0"/>
      </rPr>
      <t xml:space="preserve"> (*) 2005</t>
    </r>
  </si>
  <si>
    <t>B. Pasivos</t>
  </si>
  <si>
    <t>4.1  Empresas y personas</t>
  </si>
  <si>
    <t>de la Posición de Inversión Internacional y corresponden al sector deudor en el caso de los pasivos, y al acreedor en el de los activos.Las cifras tienen carácter provisional.</t>
  </si>
  <si>
    <t>Otra inversión (*)</t>
  </si>
  <si>
    <t>(*) Activos de corto plazo</t>
  </si>
  <si>
    <t>4. Otra inversión (*)</t>
  </si>
  <si>
    <t xml:space="preserve"> RÉGIMEN GENERAL</t>
  </si>
  <si>
    <t>Minería</t>
  </si>
  <si>
    <t>Salitre y yodo</t>
  </si>
  <si>
    <t>Plata metálica</t>
  </si>
  <si>
    <t>Óxido y ferromolibdeno</t>
  </si>
  <si>
    <t>Carbonato de litio</t>
  </si>
  <si>
    <t>Otros mineros</t>
  </si>
  <si>
    <t>Agropecuario-silvícola y pesquero</t>
  </si>
  <si>
    <t>Sector frutícola</t>
  </si>
  <si>
    <t>Otros agropecuarios</t>
  </si>
  <si>
    <t xml:space="preserve"> (Maíz semilla)</t>
  </si>
  <si>
    <t xml:space="preserve"> (Semilla de hortalizas)</t>
  </si>
  <si>
    <t>Sector silvícola</t>
  </si>
  <si>
    <t xml:space="preserve">3. </t>
  </si>
  <si>
    <t>(Salmón y truchas)</t>
  </si>
  <si>
    <t xml:space="preserve">     (Pasas)</t>
  </si>
  <si>
    <t>Bebidas y tabaco</t>
  </si>
  <si>
    <t>Forestales y muebles de madera</t>
  </si>
  <si>
    <t>(Pallets de madera)</t>
  </si>
  <si>
    <t>Celulosa, papel y otros</t>
  </si>
  <si>
    <t>Productos químicos</t>
  </si>
  <si>
    <t>(Perfumes, cosméticos y artículos de tocador)</t>
  </si>
  <si>
    <t>Industrias metálicas básicas</t>
  </si>
  <si>
    <t>Productos metálicos, maquinaria y equipos</t>
  </si>
  <si>
    <t>Otros productos industriales</t>
  </si>
  <si>
    <t>REPARACIÓN DE BIENES</t>
  </si>
  <si>
    <t xml:space="preserve">III. BIENES ADQUIRIDOS EN PUERTO POR MEDIOS DE </t>
  </si>
  <si>
    <t>TRANSPORTE Y OTROS BIENES</t>
  </si>
  <si>
    <t>TOTAL (I+II+II+IV)</t>
  </si>
  <si>
    <t>Resto combustible</t>
  </si>
  <si>
    <t>BIENES PARA TRANSFORMACIÓN</t>
  </si>
  <si>
    <t>IV.</t>
  </si>
  <si>
    <t xml:space="preserve">BIENES ADQUIRIDOS EN PUERTO </t>
  </si>
  <si>
    <t>POR MEDIOS DE TRANSPORTE</t>
  </si>
  <si>
    <t>V.</t>
  </si>
  <si>
    <t>TOTAL DE IMPORTACIONES DE BIENES (CIF) (SUMA I a V)</t>
  </si>
  <si>
    <t xml:space="preserve"> Régimen general (fob)</t>
  </si>
  <si>
    <t>TRANSPORTES</t>
  </si>
  <si>
    <t>Transporte marítimo</t>
  </si>
  <si>
    <t>Transporte aéreo</t>
  </si>
  <si>
    <t>Otros transportes</t>
  </si>
  <si>
    <t xml:space="preserve">II. </t>
  </si>
  <si>
    <t>VIAJES</t>
  </si>
  <si>
    <t>OTROS</t>
  </si>
  <si>
    <t>TOTAL (I+II+II)</t>
  </si>
  <si>
    <t>RENTA DE LA INVERSIÓN</t>
  </si>
  <si>
    <t>INVERSIÓN DIRECTA</t>
  </si>
  <si>
    <t>Renta procedente de participaciones</t>
  </si>
  <si>
    <t>en el capital</t>
  </si>
  <si>
    <t xml:space="preserve">Dividendos y utilidades recibidos </t>
  </si>
  <si>
    <t>Reinversión de utilidades en el exterior</t>
  </si>
  <si>
    <t>Dividendos y utilidades pagados (1)</t>
  </si>
  <si>
    <t>Reinversión utilidades en Chile</t>
  </si>
  <si>
    <t xml:space="preserve">Renta procedente de la deuda (intereses) </t>
  </si>
  <si>
    <t>INVERSIÓN DE CARTERA</t>
  </si>
  <si>
    <t>de capital (dividendos)</t>
  </si>
  <si>
    <t>Bonos y pagarés (2)</t>
  </si>
  <si>
    <t>OTRA INVERSIÓN</t>
  </si>
  <si>
    <t>Mediano plazo (2)</t>
  </si>
  <si>
    <t>Sector público</t>
  </si>
  <si>
    <t>Sector público no financiero</t>
  </si>
  <si>
    <t>Sector financiero</t>
  </si>
  <si>
    <t>Sector privado no financiero</t>
  </si>
  <si>
    <t>Corto plazo</t>
  </si>
  <si>
    <t>Por Inversión directa</t>
  </si>
  <si>
    <t>Por Inversión de cartera</t>
  </si>
  <si>
    <t>OTROS SECTORES</t>
  </si>
  <si>
    <t xml:space="preserve">TOTAL DE TRANSFERENCIAS </t>
  </si>
  <si>
    <t>CORRIENTES (I+II)</t>
  </si>
  <si>
    <t>(continuación)</t>
  </si>
  <si>
    <t>Préstamos (1) (2)</t>
  </si>
  <si>
    <t>MEMORÁNDUM:</t>
  </si>
  <si>
    <t>8. Cuenta financiera por trimestre, 2005</t>
  </si>
  <si>
    <t>7. Transferencias corrientes por trimestre, 2005</t>
  </si>
  <si>
    <t>1. Balanza de pagos, 2005</t>
  </si>
  <si>
    <t xml:space="preserve"> 3. Exportación de bienes por trimestre, 2005</t>
  </si>
  <si>
    <t>4. Importación de bienes por trimestre, 2005</t>
  </si>
  <si>
    <t>5. Servicios por trimestre, 2005</t>
  </si>
  <si>
    <t>6. Renta de la inversión por trimestre, 2005</t>
  </si>
  <si>
    <t xml:space="preserve">Variación </t>
  </si>
  <si>
    <t>Variación de</t>
  </si>
  <si>
    <t xml:space="preserve">Otros </t>
  </si>
  <si>
    <t>de precios</t>
  </si>
  <si>
    <t>tipo de cambio</t>
  </si>
  <si>
    <t>ajustes</t>
  </si>
  <si>
    <t>11. Posición de inversión internacional (*), 2005</t>
  </si>
  <si>
    <r>
      <t xml:space="preserve">establecidos en la quinta edición del </t>
    </r>
    <r>
      <rPr>
        <i/>
        <sz val="10"/>
        <rFont val="Arial"/>
        <family val="2"/>
      </rPr>
      <t>Manual de Balanza de Pagos</t>
    </r>
    <r>
      <rPr>
        <sz val="10"/>
        <rFont val="Arial"/>
        <family val="2"/>
      </rPr>
      <t xml:space="preserve"> del Fondo Monetario Internacional (FMI). Las cifras tienen carácter provisional.</t>
    </r>
  </si>
  <si>
    <t>&lt;&lt; Inicio</t>
  </si>
  <si>
    <t>I. Balanza de Pagos 2005</t>
  </si>
  <si>
    <t>3. Exportación de bienes por trimestre, 2005</t>
  </si>
  <si>
    <t>9. Activos de reserva por instrumento, 2005. Saldos a fines de cada trimestre</t>
  </si>
  <si>
    <t>10. Flujos trimestrales de activos de reserva por instrumento, 2005</t>
  </si>
  <si>
    <t>11. Posición de inversión internacional, 2005</t>
  </si>
  <si>
    <t>12. Posición de inversión internacional, por sector institucional, 2005</t>
  </si>
  <si>
    <t>2. Balanza de pagos por trimestre, 2005</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</si>
</sst>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0.0;[Red]\-#,##0.0"/>
    <numFmt numFmtId="181" formatCode="#,##0\ &quot;pta&quot;;\-#,##0\ &quot;pta&quot;"/>
    <numFmt numFmtId="182" formatCode="#,##0\ &quot;pta&quot;;[Red]\-#,##0\ &quot;pta&quot;"/>
    <numFmt numFmtId="183" formatCode="#,##0.00\ &quot;pta&quot;;\-#,##0.00\ &quot;pta&quot;"/>
    <numFmt numFmtId="184" formatCode="#,##0.00\ &quot;pta&quot;;[Red]\-#,##0.00\ &quot;pta&quot;"/>
    <numFmt numFmtId="185" formatCode="_-* #,##0\ &quot;pta&quot;_-;\-* #,##0\ &quot;pta&quot;_-;_-* &quot;-&quot;\ &quot;pta&quot;_-;_-@_-"/>
    <numFmt numFmtId="186" formatCode="_-* #,##0\ _p_t_a_-;\-* #,##0\ _p_t_a_-;_-* &quot;-&quot;\ _p_t_a_-;_-@_-"/>
    <numFmt numFmtId="187" formatCode="_-* #,##0.00\ &quot;pta&quot;_-;\-* #,##0.00\ &quot;pta&quot;_-;_-* &quot;-&quot;??\ &quot;pta&quot;_-;_-@_-"/>
    <numFmt numFmtId="188" formatCode="_-* #,##0.00\ _p_t_a_-;\-* #,##0.00\ _p_t_a_-;_-* &quot;-&quot;??\ _p_t_a_-;_-@_-"/>
    <numFmt numFmtId="189" formatCode="#,##0.000"/>
    <numFmt numFmtId="190" formatCode="#,##0.0000"/>
    <numFmt numFmtId="191" formatCode="#,##0.00000"/>
    <numFmt numFmtId="192" formatCode="#,##0.000000"/>
    <numFmt numFmtId="193" formatCode="#,##0.0000000"/>
    <numFmt numFmtId="194" formatCode="#,##0.000000000000"/>
    <numFmt numFmtId="195" formatCode="#,##0.00000000000000"/>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24">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sz val="10"/>
      <name val="Frutiger LT 47 LightCn"/>
      <family val="2"/>
    </font>
    <font>
      <sz val="6"/>
      <name val="Frutiger LT 47 LightCn"/>
      <family val="2"/>
    </font>
    <font>
      <b/>
      <sz val="8"/>
      <name val="Frutiger LT 47 LightCn"/>
      <family val="0"/>
    </font>
    <font>
      <i/>
      <sz val="10"/>
      <name val="Arial"/>
      <family val="2"/>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387">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16" fillId="0" borderId="0" xfId="29" applyFont="1">
      <alignment/>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0" fontId="16" fillId="0" borderId="0" xfId="0" applyFont="1" applyAlignment="1">
      <alignment/>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174" fontId="4" fillId="0" borderId="0" xfId="0" applyNumberFormat="1" applyFont="1" applyAlignment="1">
      <alignment/>
    </xf>
    <xf numFmtId="0" fontId="5" fillId="0" borderId="0" xfId="0" applyFont="1" applyAlignment="1">
      <alignment/>
    </xf>
    <xf numFmtId="0" fontId="4" fillId="0" borderId="0" xfId="0" applyFont="1" applyFill="1" applyAlignment="1">
      <alignment/>
    </xf>
    <xf numFmtId="0" fontId="4" fillId="0" borderId="0" xfId="21" applyFont="1">
      <alignment/>
      <protection/>
    </xf>
    <xf numFmtId="0" fontId="5" fillId="0" borderId="0" xfId="0" applyFont="1" applyFill="1" applyAlignment="1">
      <alignment/>
    </xf>
    <xf numFmtId="0" fontId="16" fillId="0" borderId="0" xfId="25" applyFont="1">
      <alignment/>
      <protection/>
    </xf>
    <xf numFmtId="0" fontId="4" fillId="2" borderId="0" xfId="0" applyFont="1" applyFill="1" applyAlignment="1">
      <alignment/>
    </xf>
    <xf numFmtId="0" fontId="21" fillId="0" borderId="0" xfId="26" applyFont="1" applyFill="1" applyAlignment="1">
      <alignment/>
      <protection/>
    </xf>
    <xf numFmtId="0" fontId="20" fillId="0" borderId="0" xfId="0" applyFont="1" applyFill="1" applyAlignment="1">
      <alignment/>
    </xf>
    <xf numFmtId="0" fontId="21" fillId="0" borderId="0" xfId="26" applyFont="1" applyFill="1" applyAlignment="1">
      <alignment vertical="center"/>
      <protection/>
    </xf>
    <xf numFmtId="0" fontId="20" fillId="0" borderId="0" xfId="0" applyFont="1" applyFill="1" applyBorder="1" applyAlignment="1">
      <alignment/>
    </xf>
    <xf numFmtId="174" fontId="21" fillId="0" borderId="0" xfId="26" applyNumberFormat="1" applyFont="1" applyFill="1" applyBorder="1" applyAlignment="1">
      <alignment/>
      <protection/>
    </xf>
    <xf numFmtId="0" fontId="21" fillId="0" borderId="0" xfId="26" applyFont="1" applyFill="1" applyBorder="1" applyAlignment="1">
      <alignment/>
      <protection/>
    </xf>
    <xf numFmtId="0" fontId="0"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2" xfId="0" applyFont="1" applyBorder="1" applyAlignment="1">
      <alignment/>
    </xf>
    <xf numFmtId="0" fontId="0" fillId="0" borderId="2" xfId="0" applyFont="1" applyBorder="1" applyAlignment="1">
      <alignment horizontal="right"/>
    </xf>
    <xf numFmtId="0" fontId="1" fillId="0" borderId="0" xfId="0" applyFont="1" applyAlignment="1">
      <alignment horizontal="right"/>
    </xf>
    <xf numFmtId="174" fontId="1"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0" fontId="1" fillId="0" borderId="2" xfId="0" applyFont="1" applyBorder="1" applyAlignment="1">
      <alignment horizontal="right"/>
    </xf>
    <xf numFmtId="0" fontId="1" fillId="0" borderId="2" xfId="0" applyFont="1" applyBorder="1" applyAlignment="1">
      <alignment/>
    </xf>
    <xf numFmtId="174" fontId="1" fillId="0" borderId="2" xfId="0" applyNumberFormat="1" applyFont="1" applyBorder="1" applyAlignment="1">
      <alignment/>
    </xf>
    <xf numFmtId="174" fontId="0" fillId="0" borderId="0" xfId="0" applyNumberFormat="1" applyFont="1" applyBorder="1" applyAlignment="1">
      <alignment/>
    </xf>
    <xf numFmtId="174" fontId="0" fillId="0" borderId="0" xfId="0" applyNumberFormat="1" applyFont="1" applyAlignment="1">
      <alignment horizontal="right"/>
    </xf>
    <xf numFmtId="0" fontId="0" fillId="0" borderId="0" xfId="0" applyFont="1" applyAlignment="1" quotePrefix="1">
      <alignment/>
    </xf>
    <xf numFmtId="174" fontId="0" fillId="0" borderId="0" xfId="0" applyNumberFormat="1" applyFont="1" applyAlignment="1">
      <alignment horizontal="centerContinuous"/>
    </xf>
    <xf numFmtId="174" fontId="0" fillId="0" borderId="1" xfId="0" applyNumberFormat="1" applyFont="1" applyBorder="1" applyAlignment="1">
      <alignment horizontal="center"/>
    </xf>
    <xf numFmtId="174" fontId="0" fillId="0" borderId="1" xfId="0" applyNumberFormat="1" applyFont="1" applyBorder="1" applyAlignment="1">
      <alignment/>
    </xf>
    <xf numFmtId="174" fontId="0" fillId="0" borderId="0" xfId="0" applyNumberFormat="1" applyFont="1" applyAlignment="1">
      <alignment horizontal="center"/>
    </xf>
    <xf numFmtId="174" fontId="1" fillId="0" borderId="0" xfId="0" applyNumberFormat="1" applyFont="1" applyBorder="1" applyAlignment="1">
      <alignment/>
    </xf>
    <xf numFmtId="174" fontId="0" fillId="0" borderId="0" xfId="0" applyNumberFormat="1" applyFont="1" applyBorder="1" applyAlignment="1">
      <alignment horizontal="center"/>
    </xf>
    <xf numFmtId="174" fontId="1" fillId="0" borderId="1" xfId="0" applyNumberFormat="1" applyFont="1" applyBorder="1" applyAlignment="1">
      <alignment/>
    </xf>
    <xf numFmtId="174" fontId="1" fillId="0" borderId="1" xfId="0" applyNumberFormat="1" applyFont="1" applyBorder="1" applyAlignment="1">
      <alignment horizontal="right"/>
    </xf>
    <xf numFmtId="174" fontId="0" fillId="0" borderId="1" xfId="0" applyNumberFormat="1" applyFont="1" applyBorder="1" applyAlignment="1">
      <alignment horizontal="right"/>
    </xf>
    <xf numFmtId="174" fontId="0" fillId="0" borderId="2" xfId="0" applyNumberFormat="1" applyFont="1" applyBorder="1" applyAlignment="1">
      <alignment/>
    </xf>
    <xf numFmtId="174" fontId="1" fillId="0" borderId="0" xfId="0" applyNumberFormat="1" applyFont="1" applyAlignment="1">
      <alignment horizontal="right"/>
    </xf>
    <xf numFmtId="174" fontId="0" fillId="0" borderId="0" xfId="0" applyNumberFormat="1" applyFont="1" applyAlignment="1">
      <alignment horizontal="left"/>
    </xf>
    <xf numFmtId="0" fontId="0" fillId="0" borderId="0" xfId="0" applyFont="1" applyFill="1" applyAlignment="1">
      <alignment/>
    </xf>
    <xf numFmtId="174" fontId="1" fillId="0" borderId="0" xfId="0" applyNumberFormat="1" applyFont="1" applyFill="1" applyAlignment="1">
      <alignment horizontal="right"/>
    </xf>
    <xf numFmtId="174" fontId="1" fillId="0" borderId="0" xfId="0" applyNumberFormat="1" applyFont="1" applyFill="1" applyAlignment="1">
      <alignment/>
    </xf>
    <xf numFmtId="174" fontId="0" fillId="0" borderId="0" xfId="0" applyNumberFormat="1" applyFont="1" applyFill="1" applyAlignment="1">
      <alignment horizontal="right"/>
    </xf>
    <xf numFmtId="174" fontId="0" fillId="0" borderId="0" xfId="0" applyNumberFormat="1" applyFont="1" applyFill="1" applyAlignment="1">
      <alignment/>
    </xf>
    <xf numFmtId="0" fontId="1" fillId="0" borderId="0" xfId="0" applyFont="1" applyBorder="1" applyAlignment="1">
      <alignment/>
    </xf>
    <xf numFmtId="174" fontId="1" fillId="0" borderId="2" xfId="0" applyNumberFormat="1" applyFont="1" applyBorder="1" applyAlignment="1">
      <alignment horizontal="right"/>
    </xf>
    <xf numFmtId="174" fontId="0" fillId="0" borderId="0" xfId="0" applyNumberFormat="1" applyFont="1" applyAlignment="1" quotePrefix="1">
      <alignment/>
    </xf>
    <xf numFmtId="0" fontId="0" fillId="0" borderId="1" xfId="21" applyFont="1" applyBorder="1">
      <alignment/>
      <protection/>
    </xf>
    <xf numFmtId="0" fontId="0" fillId="0" borderId="17" xfId="21" applyFont="1" applyBorder="1" applyAlignment="1">
      <alignment horizontal="centerContinuous"/>
      <protection/>
    </xf>
    <xf numFmtId="0" fontId="1" fillId="0" borderId="17" xfId="21" applyFont="1" applyBorder="1" applyAlignment="1">
      <alignment horizontal="centerContinuous"/>
      <protection/>
    </xf>
    <xf numFmtId="0" fontId="1" fillId="0" borderId="1" xfId="21" applyFont="1" applyBorder="1" applyAlignment="1">
      <alignment horizontal="centerContinuous"/>
      <protection/>
    </xf>
    <xf numFmtId="0" fontId="1" fillId="0" borderId="0" xfId="21" applyFont="1" applyBorder="1" applyAlignment="1">
      <alignment horizontal="center"/>
      <protection/>
    </xf>
    <xf numFmtId="0" fontId="1" fillId="0" borderId="0" xfId="21" applyFont="1" applyAlignment="1">
      <alignment horizontal="right"/>
      <protection/>
    </xf>
    <xf numFmtId="174" fontId="1" fillId="0" borderId="0" xfId="21" applyNumberFormat="1" applyFont="1" applyBorder="1">
      <alignment/>
      <protection/>
    </xf>
    <xf numFmtId="176" fontId="0" fillId="0" borderId="0" xfId="21" applyNumberFormat="1" applyFont="1" applyBorder="1">
      <alignment/>
      <protection/>
    </xf>
    <xf numFmtId="0" fontId="0" fillId="0" borderId="2" xfId="21" applyFont="1" applyBorder="1">
      <alignment/>
      <protection/>
    </xf>
    <xf numFmtId="0" fontId="1" fillId="0" borderId="2" xfId="21" applyFont="1" applyBorder="1">
      <alignment/>
      <protection/>
    </xf>
    <xf numFmtId="0" fontId="1" fillId="0" borderId="0" xfId="0" applyFont="1" applyBorder="1" applyAlignment="1">
      <alignment horizontal="centerContinuous"/>
    </xf>
    <xf numFmtId="0" fontId="0" fillId="0" borderId="0" xfId="0" applyFont="1" applyBorder="1" applyAlignment="1">
      <alignment horizontal="centerContinuous"/>
    </xf>
    <xf numFmtId="174" fontId="0" fillId="0" borderId="2" xfId="0" applyNumberFormat="1" applyFont="1" applyBorder="1" applyAlignment="1">
      <alignment/>
    </xf>
    <xf numFmtId="174" fontId="0" fillId="0" borderId="0" xfId="0" applyNumberFormat="1" applyFont="1" applyBorder="1" applyAlignment="1">
      <alignment horizontal="centerContinuous" vertical="center"/>
    </xf>
    <xf numFmtId="174" fontId="0" fillId="0" borderId="0" xfId="0" applyNumberFormat="1" applyFont="1" applyBorder="1" applyAlignment="1">
      <alignment horizontal="centerContinuous"/>
    </xf>
    <xf numFmtId="174" fontId="0" fillId="0" borderId="0" xfId="0" applyNumberFormat="1" applyFont="1" applyBorder="1" applyAlignment="1">
      <alignment horizontal="center" vertical="center"/>
    </xf>
    <xf numFmtId="174" fontId="1" fillId="0" borderId="1" xfId="0" applyNumberFormat="1" applyFont="1" applyBorder="1" applyAlignment="1">
      <alignment horizontal="center" vertical="center"/>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174" fontId="0" fillId="0" borderId="1" xfId="0" applyNumberFormat="1" applyFont="1" applyBorder="1" applyAlignment="1" applyProtection="1">
      <alignment/>
      <protection locked="0"/>
    </xf>
    <xf numFmtId="174" fontId="0" fillId="0" borderId="1" xfId="0" applyNumberFormat="1" applyFont="1" applyFill="1" applyBorder="1" applyAlignment="1" applyProtection="1">
      <alignment/>
      <protection locked="0"/>
    </xf>
    <xf numFmtId="174" fontId="0" fillId="0" borderId="1" xfId="0" applyNumberFormat="1" applyFont="1" applyFill="1" applyBorder="1" applyAlignment="1">
      <alignment/>
    </xf>
    <xf numFmtId="174" fontId="1" fillId="0" borderId="0" xfId="0" applyNumberFormat="1" applyFont="1" applyAlignment="1">
      <alignment horizontal="centerContinuous"/>
    </xf>
    <xf numFmtId="3" fontId="0" fillId="0" borderId="0" xfId="0" applyNumberFormat="1" applyFont="1" applyAlignment="1">
      <alignment/>
    </xf>
    <xf numFmtId="0" fontId="1" fillId="0" borderId="0" xfId="0" applyFont="1" applyFill="1" applyAlignment="1">
      <alignment/>
    </xf>
    <xf numFmtId="0" fontId="1" fillId="0" borderId="0" xfId="24" applyFont="1" applyFill="1" applyBorder="1" applyAlignment="1">
      <alignment horizontal="left"/>
      <protection/>
    </xf>
    <xf numFmtId="0" fontId="0" fillId="0" borderId="0" xfId="24" applyFont="1" applyFill="1" applyBorder="1">
      <alignment/>
      <protection/>
    </xf>
    <xf numFmtId="0" fontId="0" fillId="0" borderId="0" xfId="24" applyFont="1" applyFill="1" applyBorder="1" applyAlignment="1">
      <alignment horizontal="left"/>
      <protection/>
    </xf>
    <xf numFmtId="0" fontId="1" fillId="0" borderId="0" xfId="24" applyFont="1" applyFill="1" applyBorder="1">
      <alignment/>
      <protection/>
    </xf>
    <xf numFmtId="0" fontId="0" fillId="0" borderId="0" xfId="25" applyFont="1">
      <alignment/>
      <protection/>
    </xf>
    <xf numFmtId="174" fontId="0" fillId="0" borderId="2" xfId="25" applyNumberFormat="1" applyFont="1" applyBorder="1">
      <alignment/>
      <protection/>
    </xf>
    <xf numFmtId="174" fontId="0" fillId="0" borderId="0" xfId="25" applyNumberFormat="1" applyFont="1">
      <alignment/>
      <protection/>
    </xf>
    <xf numFmtId="174" fontId="0" fillId="0" borderId="1" xfId="25" applyNumberFormat="1" applyFont="1" applyBorder="1">
      <alignment/>
      <protection/>
    </xf>
    <xf numFmtId="174" fontId="1" fillId="0" borderId="0" xfId="25" applyNumberFormat="1" applyFont="1">
      <alignment/>
      <protection/>
    </xf>
    <xf numFmtId="0" fontId="0" fillId="0" borderId="1" xfId="25" applyFont="1" applyBorder="1">
      <alignment/>
      <protection/>
    </xf>
    <xf numFmtId="0" fontId="0" fillId="0" borderId="0" xfId="25" applyFont="1" applyBorder="1">
      <alignment/>
      <protection/>
    </xf>
    <xf numFmtId="174" fontId="0" fillId="0" borderId="0" xfId="25" applyNumberFormat="1" applyFont="1" applyBorder="1">
      <alignment/>
      <protection/>
    </xf>
    <xf numFmtId="174" fontId="0" fillId="0" borderId="0" xfId="25" applyNumberFormat="1" applyFont="1" applyFill="1">
      <alignment/>
      <protection/>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1" fillId="0" borderId="17"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0" xfId="0" applyNumberFormat="1" applyFont="1" applyBorder="1" applyAlignment="1">
      <alignment horizontal="right" vertical="center"/>
    </xf>
    <xf numFmtId="0" fontId="0" fillId="0" borderId="0" xfId="23" applyFont="1">
      <alignment/>
      <protection/>
    </xf>
    <xf numFmtId="174" fontId="0" fillId="0" borderId="0" xfId="23" applyNumberFormat="1" applyFont="1">
      <alignment/>
      <protection/>
    </xf>
    <xf numFmtId="174" fontId="0" fillId="0" borderId="1" xfId="23" applyNumberFormat="1" applyFont="1" applyBorder="1">
      <alignment/>
      <protection/>
    </xf>
    <xf numFmtId="174" fontId="0" fillId="0" borderId="0" xfId="23" applyNumberFormat="1" applyFont="1" applyBorder="1">
      <alignment/>
      <protection/>
    </xf>
    <xf numFmtId="174" fontId="0" fillId="0" borderId="2" xfId="23" applyNumberFormat="1" applyFont="1" applyBorder="1">
      <alignment/>
      <protection/>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1" fillId="0" borderId="0" xfId="23" applyNumberFormat="1" applyFont="1">
      <alignment/>
      <protection/>
    </xf>
    <xf numFmtId="174" fontId="23" fillId="0" borderId="0" xfId="23" applyNumberFormat="1" applyFont="1">
      <alignment/>
      <protection/>
    </xf>
    <xf numFmtId="174" fontId="0" fillId="0" borderId="0" xfId="23" applyNumberFormat="1" applyFont="1" applyFill="1">
      <alignment/>
      <protection/>
    </xf>
    <xf numFmtId="174" fontId="1" fillId="0" borderId="0" xfId="23" applyNumberFormat="1" applyFont="1" applyFill="1">
      <alignment/>
      <protection/>
    </xf>
    <xf numFmtId="0" fontId="0" fillId="0" borderId="2" xfId="0" applyFont="1" applyFill="1" applyBorder="1" applyAlignment="1">
      <alignment/>
    </xf>
    <xf numFmtId="174" fontId="0" fillId="0" borderId="2" xfId="23" applyNumberFormat="1" applyFont="1" applyFill="1" applyBorder="1">
      <alignment/>
      <protection/>
    </xf>
    <xf numFmtId="0" fontId="1" fillId="0" borderId="0" xfId="0" applyFont="1" applyAlignment="1">
      <alignment horizontal="left"/>
    </xf>
    <xf numFmtId="0" fontId="0" fillId="0" borderId="0" xfId="0" applyFont="1" applyAlignment="1">
      <alignment horizontal="left"/>
    </xf>
    <xf numFmtId="174" fontId="1" fillId="0" borderId="0" xfId="0" applyNumberFormat="1" applyFont="1" applyAlignment="1">
      <alignment horizontal="left"/>
    </xf>
    <xf numFmtId="0" fontId="1" fillId="0" borderId="0" xfId="21" applyFont="1" applyAlignment="1">
      <alignment horizontal="left"/>
      <protection/>
    </xf>
    <xf numFmtId="0" fontId="0" fillId="0" borderId="0" xfId="21" applyFont="1" applyAlignment="1">
      <alignment horizontal="left"/>
      <protection/>
    </xf>
    <xf numFmtId="0" fontId="0" fillId="0" borderId="0" xfId="0" applyFont="1" applyBorder="1" applyAlignment="1">
      <alignment/>
    </xf>
    <xf numFmtId="0" fontId="0" fillId="0" borderId="0" xfId="29" applyFont="1">
      <alignment/>
      <protection/>
    </xf>
    <xf numFmtId="0" fontId="0" fillId="0" borderId="0" xfId="29" applyFont="1" applyAlignment="1">
      <alignment horizontal="center"/>
      <protection/>
    </xf>
    <xf numFmtId="0" fontId="0" fillId="0" borderId="0" xfId="29" applyFont="1" applyAlignment="1">
      <alignment horizontal="left"/>
      <protection/>
    </xf>
    <xf numFmtId="0" fontId="0" fillId="0" borderId="1" xfId="29" applyFont="1" applyBorder="1">
      <alignment/>
      <protection/>
    </xf>
    <xf numFmtId="0" fontId="0" fillId="0" borderId="2" xfId="29" applyFont="1" applyBorder="1" applyAlignment="1">
      <alignment horizontal="center"/>
      <protection/>
    </xf>
    <xf numFmtId="0" fontId="0" fillId="0" borderId="0" xfId="29" applyFont="1" applyBorder="1">
      <alignment/>
      <protection/>
    </xf>
    <xf numFmtId="0" fontId="1" fillId="0" borderId="0" xfId="29" applyFont="1" applyBorder="1" applyAlignment="1">
      <alignment horizontal="center"/>
      <protection/>
    </xf>
    <xf numFmtId="0" fontId="0" fillId="0" borderId="2" xfId="29" applyFont="1" applyBorder="1">
      <alignment/>
      <protection/>
    </xf>
    <xf numFmtId="0" fontId="1" fillId="0" borderId="0" xfId="29" applyFont="1">
      <alignment/>
      <protection/>
    </xf>
    <xf numFmtId="0" fontId="1" fillId="0" borderId="0" xfId="29" applyFont="1" applyBorder="1">
      <alignment/>
      <protection/>
    </xf>
    <xf numFmtId="0" fontId="0" fillId="0" borderId="0" xfId="29" applyFont="1" applyBorder="1" applyAlignment="1">
      <alignment horizontal="right"/>
      <protection/>
    </xf>
    <xf numFmtId="0" fontId="0" fillId="0" borderId="2" xfId="29" applyFont="1" applyBorder="1" applyAlignment="1">
      <alignment horizontal="right"/>
      <protection/>
    </xf>
    <xf numFmtId="0" fontId="0" fillId="0" borderId="0" xfId="0" applyFont="1" applyFill="1" applyBorder="1" applyAlignment="1">
      <alignment vertical="center"/>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174" fontId="0" fillId="0" borderId="0" xfId="0" applyNumberFormat="1" applyFont="1" applyFill="1" applyAlignment="1">
      <alignment horizontal="centerContinuous"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centerContinuous" vertical="center"/>
    </xf>
    <xf numFmtId="174" fontId="1" fillId="0" borderId="0" xfId="0" applyNumberFormat="1" applyFont="1" applyFill="1" applyAlignment="1">
      <alignment horizontal="center" vertical="center"/>
    </xf>
    <xf numFmtId="0" fontId="0" fillId="0" borderId="1" xfId="0" applyFont="1" applyFill="1" applyBorder="1" applyAlignment="1">
      <alignment/>
    </xf>
    <xf numFmtId="0" fontId="0" fillId="0" borderId="0"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1" xfId="0" applyFont="1" applyFill="1" applyBorder="1" applyAlignment="1">
      <alignment horizontal="right" vertical="center" wrapText="1"/>
    </xf>
    <xf numFmtId="17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horizontal="right" vertical="center"/>
    </xf>
    <xf numFmtId="174" fontId="0" fillId="0" borderId="2" xfId="0" applyNumberFormat="1" applyFont="1" applyFill="1" applyBorder="1" applyAlignment="1">
      <alignment/>
    </xf>
    <xf numFmtId="174" fontId="0" fillId="0" borderId="0" xfId="0" applyNumberFormat="1" applyFont="1" applyFill="1" applyBorder="1" applyAlignment="1">
      <alignment/>
    </xf>
    <xf numFmtId="174" fontId="0" fillId="0" borderId="0" xfId="0" applyNumberFormat="1" applyFont="1" applyFill="1" applyAlignment="1">
      <alignment vertical="center"/>
    </xf>
    <xf numFmtId="174" fontId="23" fillId="0" borderId="0" xfId="0" applyNumberFormat="1" applyFont="1" applyFill="1" applyAlignment="1">
      <alignment vertical="center"/>
    </xf>
    <xf numFmtId="174" fontId="1" fillId="0" borderId="0" xfId="0" applyNumberFormat="1" applyFont="1" applyFill="1" applyAlignment="1">
      <alignment vertical="center"/>
    </xf>
    <xf numFmtId="174" fontId="1" fillId="0" borderId="0" xfId="0" applyNumberFormat="1" applyFont="1" applyFill="1" applyBorder="1" applyAlignment="1">
      <alignment vertical="center"/>
    </xf>
    <xf numFmtId="174" fontId="0" fillId="0" borderId="0" xfId="27" applyNumberFormat="1" applyFont="1" applyFill="1" applyBorder="1" applyAlignment="1">
      <alignment vertical="center"/>
      <protection/>
    </xf>
    <xf numFmtId="0" fontId="23" fillId="0" borderId="0" xfId="0" applyFont="1" applyFill="1" applyBorder="1" applyAlignment="1">
      <alignment/>
    </xf>
    <xf numFmtId="0" fontId="0" fillId="0" borderId="0" xfId="26" applyFont="1" applyFill="1" applyBorder="1" applyAlignment="1">
      <alignment vertical="center"/>
      <protection/>
    </xf>
    <xf numFmtId="174" fontId="0" fillId="0" borderId="0" xfId="26" applyNumberFormat="1" applyFont="1" applyFill="1" applyBorder="1" applyAlignment="1">
      <alignment vertical="center"/>
      <protection/>
    </xf>
    <xf numFmtId="0" fontId="0" fillId="0" borderId="18" xfId="0" applyFont="1" applyFill="1" applyBorder="1" applyAlignment="1">
      <alignment/>
    </xf>
    <xf numFmtId="174" fontId="0" fillId="0" borderId="18" xfId="0" applyNumberFormat="1" applyFont="1" applyFill="1" applyBorder="1" applyAlignment="1">
      <alignment/>
    </xf>
    <xf numFmtId="174" fontId="23" fillId="0" borderId="0" xfId="0" applyNumberFormat="1" applyFont="1" applyFill="1" applyAlignment="1">
      <alignment/>
    </xf>
    <xf numFmtId="174" fontId="9" fillId="0" borderId="0" xfId="0" applyNumberFormat="1" applyFont="1" applyFill="1" applyAlignment="1">
      <alignment/>
    </xf>
    <xf numFmtId="174" fontId="1" fillId="0" borderId="0" xfId="0" applyNumberFormat="1" applyFont="1" applyFill="1" applyBorder="1" applyAlignment="1">
      <alignment/>
    </xf>
    <xf numFmtId="174" fontId="0" fillId="0" borderId="0" xfId="0" applyNumberFormat="1" applyFont="1" applyFill="1" applyBorder="1" applyAlignment="1">
      <alignment horizontal="right"/>
    </xf>
    <xf numFmtId="174" fontId="0" fillId="0" borderId="0" xfId="27" applyNumberFormat="1" applyFont="1" applyFill="1" applyBorder="1">
      <alignment/>
      <protection/>
    </xf>
    <xf numFmtId="174" fontId="0" fillId="0" borderId="0" xfId="27" applyNumberFormat="1" applyFont="1" applyFill="1">
      <alignment/>
      <protection/>
    </xf>
    <xf numFmtId="178" fontId="0" fillId="0" borderId="0" xfId="0" applyNumberFormat="1" applyFont="1" applyFill="1" applyAlignment="1">
      <alignment/>
    </xf>
    <xf numFmtId="0" fontId="0" fillId="0" borderId="0" xfId="26" applyFont="1" applyFill="1" applyAlignment="1">
      <alignment vertical="center"/>
      <protection/>
    </xf>
    <xf numFmtId="174" fontId="0" fillId="0" borderId="0" xfId="26" applyNumberFormat="1" applyFont="1" applyFill="1" applyAlignment="1">
      <alignment vertical="center"/>
      <protection/>
    </xf>
    <xf numFmtId="0" fontId="1"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0" xfId="0" applyFont="1" applyFill="1" applyBorder="1" applyAlignment="1">
      <alignment horizontal="center"/>
    </xf>
    <xf numFmtId="0" fontId="19" fillId="0" borderId="0" xfId="0" applyFont="1" applyFill="1" applyBorder="1" applyAlignment="1">
      <alignment horizontal="centerContinuous" vertical="center"/>
    </xf>
    <xf numFmtId="174" fontId="0" fillId="0" borderId="0" xfId="0" applyNumberFormat="1" applyFont="1" applyFill="1" applyBorder="1" applyAlignment="1">
      <alignment horizontal="centerContinuous"/>
    </xf>
    <xf numFmtId="1" fontId="0" fillId="0" borderId="0" xfId="0" applyNumberFormat="1" applyFont="1" applyFill="1" applyBorder="1" applyAlignment="1">
      <alignment horizontal="center"/>
    </xf>
    <xf numFmtId="0" fontId="0" fillId="0" borderId="2" xfId="29" applyFont="1" applyBorder="1" applyAlignment="1">
      <alignment horizontal="centerContinuous"/>
      <protection/>
    </xf>
    <xf numFmtId="0" fontId="0" fillId="0" borderId="0" xfId="26" applyFont="1" applyFill="1" applyAlignment="1">
      <alignment/>
      <protection/>
    </xf>
    <xf numFmtId="174" fontId="0" fillId="0" borderId="0" xfId="26" applyNumberFormat="1" applyFont="1" applyFill="1" applyAlignment="1">
      <alignment/>
      <protection/>
    </xf>
    <xf numFmtId="0" fontId="1" fillId="0" borderId="0" xfId="26" applyFont="1" applyFill="1" applyAlignment="1">
      <alignment/>
      <protection/>
    </xf>
    <xf numFmtId="0" fontId="1" fillId="0" borderId="0" xfId="26" applyFont="1" applyFill="1" applyAlignment="1">
      <alignment horizontal="left"/>
      <protection/>
    </xf>
    <xf numFmtId="0" fontId="1" fillId="0" borderId="0" xfId="26" applyFont="1" applyFill="1" applyAlignment="1">
      <alignment horizontal="centerContinuous"/>
      <protection/>
    </xf>
    <xf numFmtId="0" fontId="1" fillId="0" borderId="0" xfId="0" applyFont="1" applyFill="1" applyAlignment="1">
      <alignment horizontal="centerContinuous"/>
    </xf>
    <xf numFmtId="0" fontId="0" fillId="0" borderId="0" xfId="26" applyFont="1" applyFill="1" applyAlignment="1">
      <alignment horizontal="left"/>
      <protection/>
    </xf>
    <xf numFmtId="0" fontId="0" fillId="0" borderId="0" xfId="26" applyFont="1" applyFill="1" applyAlignment="1">
      <alignment horizontal="centerContinuous"/>
      <protection/>
    </xf>
    <xf numFmtId="0" fontId="0" fillId="0" borderId="0" xfId="0" applyFont="1" applyFill="1" applyAlignment="1">
      <alignment horizontal="centerContinuous"/>
    </xf>
    <xf numFmtId="175" fontId="0" fillId="0" borderId="0" xfId="26" applyNumberFormat="1" applyFont="1" applyFill="1" applyAlignment="1">
      <alignment vertical="center"/>
      <protection/>
    </xf>
    <xf numFmtId="0" fontId="0" fillId="0" borderId="0" xfId="26" applyFont="1" applyAlignment="1">
      <alignment vertical="center"/>
      <protection/>
    </xf>
    <xf numFmtId="0" fontId="1" fillId="0" borderId="0" xfId="26" applyFont="1" applyAlignment="1">
      <alignment vertical="center"/>
      <protection/>
    </xf>
    <xf numFmtId="174" fontId="1" fillId="0" borderId="0" xfId="26" applyNumberFormat="1" applyFont="1" applyFill="1" applyAlignment="1">
      <alignment vertical="center"/>
      <protection/>
    </xf>
    <xf numFmtId="0" fontId="1" fillId="0" borderId="0" xfId="26" applyFont="1" applyFill="1" applyAlignment="1">
      <alignment vertical="center"/>
      <protection/>
    </xf>
    <xf numFmtId="174" fontId="1" fillId="0" borderId="0" xfId="26" applyNumberFormat="1" applyFont="1" applyFill="1" applyBorder="1" applyAlignment="1">
      <alignment vertical="center"/>
      <protection/>
    </xf>
    <xf numFmtId="0" fontId="0" fillId="0" borderId="0" xfId="26" applyFont="1" applyBorder="1" applyAlignment="1">
      <alignment vertical="center"/>
      <protection/>
    </xf>
    <xf numFmtId="0" fontId="0" fillId="0" borderId="1" xfId="26" applyFont="1" applyFill="1" applyBorder="1" applyAlignment="1">
      <alignment vertical="center"/>
      <protection/>
    </xf>
    <xf numFmtId="174" fontId="0" fillId="0" borderId="1" xfId="26" applyNumberFormat="1" applyFont="1" applyFill="1" applyBorder="1" applyAlignment="1">
      <alignment vertical="center"/>
      <protection/>
    </xf>
    <xf numFmtId="174" fontId="0" fillId="0" borderId="1" xfId="0" applyNumberFormat="1" applyFont="1" applyFill="1" applyBorder="1" applyAlignment="1">
      <alignment vertical="center"/>
    </xf>
    <xf numFmtId="178" fontId="0" fillId="0" borderId="0" xfId="26" applyNumberFormat="1" applyFont="1" applyFill="1" applyAlignment="1">
      <alignment horizontal="left" vertical="center"/>
      <protection/>
    </xf>
    <xf numFmtId="0" fontId="1" fillId="0" borderId="2" xfId="29" applyFont="1" applyBorder="1" applyAlignment="1">
      <alignment horizontal="center"/>
      <protection/>
    </xf>
    <xf numFmtId="0" fontId="1" fillId="0" borderId="2" xfId="29" applyFont="1" applyBorder="1" applyAlignment="1">
      <alignment horizontal="centerContinuous"/>
      <protection/>
    </xf>
    <xf numFmtId="0" fontId="17" fillId="0" borderId="0" xfId="15" applyAlignment="1">
      <alignment/>
    </xf>
    <xf numFmtId="174" fontId="1" fillId="0" borderId="0" xfId="21" applyNumberFormat="1" applyFont="1">
      <alignment/>
      <protection/>
    </xf>
    <xf numFmtId="0" fontId="17" fillId="0" borderId="0" xfId="15" applyFont="1" applyAlignment="1">
      <alignment/>
    </xf>
    <xf numFmtId="174" fontId="0" fillId="0" borderId="2" xfId="0" applyNumberFormat="1" applyFont="1" applyBorder="1" applyAlignment="1">
      <alignment horizontal="center"/>
    </xf>
    <xf numFmtId="174" fontId="1" fillId="0" borderId="17" xfId="0" applyNumberFormat="1" applyFont="1" applyBorder="1" applyAlignment="1">
      <alignment horizontal="center"/>
    </xf>
    <xf numFmtId="0" fontId="1" fillId="0" borderId="1" xfId="21" applyFont="1" applyBorder="1" applyAlignment="1">
      <alignment horizontal="center"/>
      <protection/>
    </xf>
    <xf numFmtId="0" fontId="1" fillId="0" borderId="0" xfId="0" applyFont="1" applyAlignment="1">
      <alignment horizontal="left"/>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19" xfId="0" applyNumberFormat="1" applyFont="1" applyBorder="1" applyAlignment="1">
      <alignment horizontal="center"/>
    </xf>
    <xf numFmtId="174" fontId="7" fillId="0" borderId="17" xfId="0" applyNumberFormat="1" applyFont="1" applyBorder="1" applyAlignment="1">
      <alignment horizontal="center"/>
    </xf>
    <xf numFmtId="174" fontId="7" fillId="0" borderId="20" xfId="0" applyNumberFormat="1" applyFont="1" applyBorder="1" applyAlignment="1">
      <alignment horizontal="center"/>
    </xf>
    <xf numFmtId="174" fontId="7" fillId="0" borderId="19" xfId="0" applyNumberFormat="1" applyFont="1" applyFill="1" applyBorder="1" applyAlignment="1">
      <alignment horizontal="center"/>
    </xf>
    <xf numFmtId="174" fontId="7" fillId="0" borderId="17" xfId="0" applyNumberFormat="1" applyFont="1" applyFill="1" applyBorder="1" applyAlignment="1">
      <alignment horizontal="center"/>
    </xf>
    <xf numFmtId="174" fontId="7" fillId="0" borderId="20" xfId="0" applyNumberFormat="1" applyFont="1" applyFill="1" applyBorder="1" applyAlignment="1">
      <alignment horizontal="center"/>
    </xf>
    <xf numFmtId="174" fontId="0" fillId="0" borderId="1" xfId="0" applyNumberFormat="1" applyFont="1" applyBorder="1" applyAlignment="1">
      <alignment horizontal="center"/>
    </xf>
    <xf numFmtId="174" fontId="0" fillId="0" borderId="0" xfId="0" applyNumberFormat="1" applyFont="1" applyBorder="1" applyAlignment="1">
      <alignment horizontal="center"/>
    </xf>
    <xf numFmtId="174" fontId="1" fillId="0" borderId="2" xfId="0" applyNumberFormat="1" applyFont="1" applyBorder="1" applyAlignment="1">
      <alignment horizontal="center"/>
    </xf>
    <xf numFmtId="174" fontId="0" fillId="0" borderId="17" xfId="0" applyNumberFormat="1" applyFont="1" applyBorder="1" applyAlignment="1">
      <alignment horizontal="center"/>
    </xf>
    <xf numFmtId="0" fontId="0" fillId="0" borderId="0" xfId="29" applyFont="1" applyAlignment="1">
      <alignment horizontal="left"/>
      <protection/>
    </xf>
    <xf numFmtId="0" fontId="1" fillId="0" borderId="0" xfId="29" applyFont="1" applyAlignment="1">
      <alignment horizontal="left"/>
      <protection/>
    </xf>
    <xf numFmtId="0" fontId="0" fillId="0" borderId="2" xfId="29" applyFont="1" applyBorder="1" applyAlignment="1">
      <alignment horizontal="center"/>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GIIE\BAL_PAG\BALANZA\series%20BP%202003%202004%202005%20(CCNNbse2003)\2005%20mensual-ccnnbse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ATA\BALANZA\balanzas%20febrero%202004%20corregidas\balanzas%202000-2003\2003mensual-corr%20feb%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libros\5&#176;%20manual\exp_99_00_01_aju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BALANZA\LIBROS\Libros_5&#176;manual\cuadros_prueba\cuadros_ex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BALANZA\LIBROS\Bpoficial952000(publicac.incluyendo99-2000)\series%20incluyendo99-2000\C3A(publicacion%20oficial%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Cuenta%20Financiera%20y%20Renta\PII\2004\actualizacPIIjunio04\PII%20por%20sectores%20neta-fluj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AT\GIIE\BAL_PAG\BALANZA\series%20BP%202003%202004%202005%20(CCNNbse2003)\balanzas%20congeladas\2005%20mensual-ccnnbse03_con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libros\5&#176;%20manual\exp_99_00_01_aju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ATA\BALANZA\Serie%20BP%202002\bpquincenal1508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servicios"/>
      <sheetName val="serie_renta"/>
      <sheetName val="series_transf._corr"/>
      <sheetName val="serie_cta_cap_fin"/>
      <sheetName val="serie_reservas"/>
      <sheetName val="PII"/>
      <sheetName val="serie_tasas"/>
    </sheetNames>
    <sheetDataSet>
      <sheetData sheetId="1">
        <row r="1">
          <cell r="A1" t="str">
            <v>BALANZA DE PAGOS: SERIE BRUTA MENSUAL 2003</v>
          </cell>
          <cell r="AN1" t="str">
            <v>BALANZA DE PAGOS: SERIE BRUTA MENSUAL 2003</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2492.1918106305093</v>
          </cell>
          <cell r="I10">
            <v>2528.2610788466222</v>
          </cell>
          <cell r="J10">
            <v>-36.06926821611296</v>
          </cell>
          <cell r="L10">
            <v>2090.60850315535</v>
          </cell>
          <cell r="M10">
            <v>2026.1377120914763</v>
          </cell>
          <cell r="N10">
            <v>64.47079106387355</v>
          </cell>
          <cell r="P10">
            <v>2359.045090908737</v>
          </cell>
          <cell r="Q10">
            <v>2127.4809845320397</v>
          </cell>
          <cell r="R10">
            <v>231.5641063766975</v>
          </cell>
          <cell r="T10">
            <v>6941.845404694598</v>
          </cell>
          <cell r="U10">
            <v>6681.879775470138</v>
          </cell>
          <cell r="V10">
            <v>259.9656292244599</v>
          </cell>
          <cell r="X10">
            <v>2390.5972156508933</v>
          </cell>
          <cell r="Y10">
            <v>2402.5386539377787</v>
          </cell>
          <cell r="Z10">
            <v>-11.941438286885386</v>
          </cell>
          <cell r="AB10">
            <v>2283.0520260625767</v>
          </cell>
          <cell r="AC10">
            <v>2312.7880013038466</v>
          </cell>
          <cell r="AD10">
            <v>-29.735975241269898</v>
          </cell>
        </row>
        <row r="12">
          <cell r="B12" t="str">
            <v>A. BIENES Y SERVICIOS</v>
          </cell>
          <cell r="H12">
            <v>2328.325935342166</v>
          </cell>
          <cell r="I12">
            <v>2121.271474481411</v>
          </cell>
          <cell r="J12">
            <v>207.05446086075472</v>
          </cell>
          <cell r="L12">
            <v>1953.5636472444498</v>
          </cell>
          <cell r="M12">
            <v>1754.9540458050396</v>
          </cell>
          <cell r="N12">
            <v>198.6096014394102</v>
          </cell>
          <cell r="P12">
            <v>2222.353440529555</v>
          </cell>
          <cell r="Q12">
            <v>1771.9388168108026</v>
          </cell>
          <cell r="R12">
            <v>450.4146237187524</v>
          </cell>
          <cell r="T12">
            <v>6504.2430231161725</v>
          </cell>
          <cell r="U12">
            <v>5648.164337097253</v>
          </cell>
          <cell r="V12">
            <v>856.0786860189191</v>
          </cell>
          <cell r="X12">
            <v>2260.9565657545786</v>
          </cell>
          <cell r="Y12">
            <v>2048.8860250829994</v>
          </cell>
          <cell r="Z12">
            <v>212.07054067157924</v>
          </cell>
          <cell r="AB12">
            <v>2112.7913738316697</v>
          </cell>
          <cell r="AC12">
            <v>1940.9934480201264</v>
          </cell>
          <cell r="AD12">
            <v>171.79792581154334</v>
          </cell>
        </row>
        <row r="13">
          <cell r="C13" t="str">
            <v>a. Bienes</v>
          </cell>
          <cell r="H13">
            <v>1893.18756553</v>
          </cell>
          <cell r="I13">
            <v>1627.6000000000001</v>
          </cell>
          <cell r="J13">
            <v>265.5875655299999</v>
          </cell>
          <cell r="L13">
            <v>1576.62555063</v>
          </cell>
          <cell r="M13">
            <v>1299.9</v>
          </cell>
          <cell r="N13">
            <v>276.7255506299998</v>
          </cell>
          <cell r="P13">
            <v>1806.012918530001</v>
          </cell>
          <cell r="Q13">
            <v>1327.4999999999998</v>
          </cell>
          <cell r="R13">
            <v>478.5129185300011</v>
          </cell>
          <cell r="T13">
            <v>5275.826034690002</v>
          </cell>
          <cell r="U13">
            <v>4255</v>
          </cell>
          <cell r="V13">
            <v>1020.8260346900024</v>
          </cell>
          <cell r="X13">
            <v>1851.3044179500007</v>
          </cell>
          <cell r="Y13">
            <v>1587.4</v>
          </cell>
          <cell r="Z13">
            <v>263.9044179500006</v>
          </cell>
          <cell r="AB13">
            <v>1786.8412452499997</v>
          </cell>
          <cell r="AC13">
            <v>1498.3</v>
          </cell>
          <cell r="AD13">
            <v>288.54124524999975</v>
          </cell>
        </row>
        <row r="14">
          <cell r="D14" t="str">
            <v> Mercancías Generales</v>
          </cell>
          <cell r="H14">
            <v>1857.2577714400002</v>
          </cell>
          <cell r="I14">
            <v>1598.4</v>
          </cell>
          <cell r="J14">
            <v>258.8577714400001</v>
          </cell>
          <cell r="L14">
            <v>1545.0774562</v>
          </cell>
          <cell r="M14">
            <v>1275</v>
          </cell>
          <cell r="N14">
            <v>270.0774561999999</v>
          </cell>
          <cell r="P14">
            <v>1774.975802790001</v>
          </cell>
          <cell r="Q14">
            <v>1299.1</v>
          </cell>
          <cell r="R14">
            <v>475.875802790001</v>
          </cell>
          <cell r="T14">
            <v>5177.311030430002</v>
          </cell>
          <cell r="U14">
            <v>4172.5</v>
          </cell>
          <cell r="V14">
            <v>1004.8110304300017</v>
          </cell>
          <cell r="X14">
            <v>1830.2819643500009</v>
          </cell>
          <cell r="Y14">
            <v>1560.2</v>
          </cell>
          <cell r="Z14">
            <v>270.0819643500008</v>
          </cell>
          <cell r="AB14">
            <v>1738.9896430999997</v>
          </cell>
          <cell r="AC14">
            <v>1472</v>
          </cell>
          <cell r="AD14">
            <v>266.98964309999974</v>
          </cell>
        </row>
        <row r="15">
          <cell r="F15" t="str">
            <v>Régimen general</v>
          </cell>
          <cell r="H15">
            <v>1797.4577714400002</v>
          </cell>
          <cell r="I15">
            <v>1529.4</v>
          </cell>
          <cell r="J15">
            <v>268.0577714400001</v>
          </cell>
          <cell r="L15">
            <v>1490.3774561999999</v>
          </cell>
          <cell r="M15">
            <v>1202.8</v>
          </cell>
          <cell r="N15">
            <v>287.5774561999999</v>
          </cell>
          <cell r="P15">
            <v>1716.175802790001</v>
          </cell>
          <cell r="Q15">
            <v>1228.8</v>
          </cell>
          <cell r="R15">
            <v>487.375802790001</v>
          </cell>
          <cell r="T15">
            <v>5004.0110304300015</v>
          </cell>
          <cell r="U15">
            <v>3961</v>
          </cell>
          <cell r="V15">
            <v>1043.0110304300015</v>
          </cell>
          <cell r="X15">
            <v>1771.0819643500008</v>
          </cell>
          <cell r="Y15">
            <v>1488.4</v>
          </cell>
          <cell r="Z15">
            <v>282.6819643500007</v>
          </cell>
          <cell r="AB15">
            <v>1660.6896430999998</v>
          </cell>
          <cell r="AC15">
            <v>1351</v>
          </cell>
          <cell r="AD15">
            <v>309.6896430999998</v>
          </cell>
        </row>
        <row r="16">
          <cell r="F16" t="str">
            <v>Zona Franca</v>
          </cell>
          <cell r="H16">
            <v>59.8</v>
          </cell>
          <cell r="I16">
            <v>69</v>
          </cell>
          <cell r="J16">
            <v>-9.200000000000003</v>
          </cell>
          <cell r="L16">
            <v>54.7</v>
          </cell>
          <cell r="M16">
            <v>72.2</v>
          </cell>
          <cell r="N16">
            <v>-17.5</v>
          </cell>
          <cell r="P16">
            <v>58.8</v>
          </cell>
          <cell r="Q16">
            <v>70.3</v>
          </cell>
          <cell r="R16">
            <v>-11.5</v>
          </cell>
          <cell r="T16">
            <v>173.3</v>
          </cell>
          <cell r="U16">
            <v>211.5</v>
          </cell>
          <cell r="V16">
            <v>-38.19999999999999</v>
          </cell>
          <cell r="X16">
            <v>59.2</v>
          </cell>
          <cell r="Y16">
            <v>71.8</v>
          </cell>
          <cell r="Z16">
            <v>-12.599999999999994</v>
          </cell>
          <cell r="AB16">
            <v>78.3</v>
          </cell>
          <cell r="AC16">
            <v>121</v>
          </cell>
          <cell r="AD16">
            <v>-42.7</v>
          </cell>
        </row>
        <row r="17">
          <cell r="D17" t="str">
            <v> Reparaciones de bienes</v>
          </cell>
          <cell r="H17">
            <v>0.1</v>
          </cell>
          <cell r="I17">
            <v>4.7</v>
          </cell>
          <cell r="J17">
            <v>-4.6000000000000005</v>
          </cell>
          <cell r="L17">
            <v>0.1</v>
          </cell>
          <cell r="M17">
            <v>4</v>
          </cell>
          <cell r="N17">
            <v>-3.9</v>
          </cell>
          <cell r="P17">
            <v>0.1</v>
          </cell>
          <cell r="Q17">
            <v>4.6</v>
          </cell>
          <cell r="R17">
            <v>-4.5</v>
          </cell>
          <cell r="T17">
            <v>0.30000000000000004</v>
          </cell>
          <cell r="U17">
            <v>13.299999999999999</v>
          </cell>
          <cell r="V17">
            <v>-12.999999999999998</v>
          </cell>
          <cell r="X17">
            <v>0</v>
          </cell>
          <cell r="Y17">
            <v>4.3</v>
          </cell>
          <cell r="Z17">
            <v>-4.3</v>
          </cell>
          <cell r="AB17">
            <v>0.1</v>
          </cell>
          <cell r="AC17">
            <v>4.2</v>
          </cell>
          <cell r="AD17">
            <v>-4.1000000000000005</v>
          </cell>
        </row>
        <row r="18">
          <cell r="D18" t="str">
            <v>Bienes adquiridos en puerto por medios de transporte</v>
          </cell>
          <cell r="H18">
            <v>9.200000000000001</v>
          </cell>
          <cell r="I18">
            <v>24.5</v>
          </cell>
          <cell r="J18">
            <v>-15.299999999999999</v>
          </cell>
          <cell r="L18">
            <v>8.9</v>
          </cell>
          <cell r="M18">
            <v>20.9</v>
          </cell>
          <cell r="N18">
            <v>-11.999999999999998</v>
          </cell>
          <cell r="P18">
            <v>9.5</v>
          </cell>
          <cell r="Q18">
            <v>23.8</v>
          </cell>
          <cell r="R18">
            <v>-14.3</v>
          </cell>
          <cell r="T18">
            <v>27.6</v>
          </cell>
          <cell r="U18">
            <v>69.2</v>
          </cell>
          <cell r="V18">
            <v>-41.6</v>
          </cell>
          <cell r="X18">
            <v>8.1</v>
          </cell>
          <cell r="Y18">
            <v>22.9</v>
          </cell>
          <cell r="Z18">
            <v>-14.799999999999999</v>
          </cell>
          <cell r="AB18">
            <v>7.4</v>
          </cell>
          <cell r="AC18">
            <v>22.1</v>
          </cell>
          <cell r="AD18">
            <v>-14.700000000000001</v>
          </cell>
        </row>
        <row r="19">
          <cell r="D19" t="str">
            <v>Oro no monetario</v>
          </cell>
          <cell r="H19">
            <v>26.62979409</v>
          </cell>
          <cell r="I19">
            <v>0</v>
          </cell>
          <cell r="J19">
            <v>26.62979409</v>
          </cell>
          <cell r="L19">
            <v>22.54809443</v>
          </cell>
          <cell r="M19">
            <v>0</v>
          </cell>
          <cell r="N19">
            <v>22.54809443</v>
          </cell>
          <cell r="P19">
            <v>21.437115740000003</v>
          </cell>
          <cell r="Q19">
            <v>0</v>
          </cell>
          <cell r="R19">
            <v>21.437115740000003</v>
          </cell>
          <cell r="T19">
            <v>70.61500426</v>
          </cell>
          <cell r="U19">
            <v>0</v>
          </cell>
          <cell r="V19">
            <v>70.61500426</v>
          </cell>
          <cell r="X19">
            <v>12.9224536</v>
          </cell>
          <cell r="Y19">
            <v>0</v>
          </cell>
          <cell r="Z19">
            <v>12.9224536</v>
          </cell>
          <cell r="AB19">
            <v>40.351602150000005</v>
          </cell>
          <cell r="AC19">
            <v>0</v>
          </cell>
          <cell r="AD19">
            <v>40.351602150000005</v>
          </cell>
        </row>
        <row r="20">
          <cell r="H20">
            <v>9.3</v>
          </cell>
          <cell r="I20">
            <v>29.2</v>
          </cell>
          <cell r="L20">
            <v>9</v>
          </cell>
          <cell r="M20">
            <v>24.9</v>
          </cell>
          <cell r="P20">
            <v>9.6</v>
          </cell>
          <cell r="Q20">
            <v>28.4</v>
          </cell>
          <cell r="T20">
            <v>27.900000000000002</v>
          </cell>
          <cell r="U20">
            <v>82.5</v>
          </cell>
          <cell r="X20">
            <v>8.1</v>
          </cell>
          <cell r="Y20">
            <v>27.2</v>
          </cell>
          <cell r="AB20">
            <v>7.5</v>
          </cell>
          <cell r="AC20">
            <v>26.3</v>
          </cell>
        </row>
        <row r="21">
          <cell r="C21" t="str">
            <v>b. Servicios</v>
          </cell>
          <cell r="H21">
            <v>435.138369812166</v>
          </cell>
          <cell r="I21">
            <v>493.6714744814109</v>
          </cell>
          <cell r="J21">
            <v>-58.53310466924489</v>
          </cell>
          <cell r="L21">
            <v>376.93809661444993</v>
          </cell>
          <cell r="M21">
            <v>455.05404580503955</v>
          </cell>
          <cell r="N21">
            <v>-78.11594919058962</v>
          </cell>
          <cell r="P21">
            <v>416.3405219995542</v>
          </cell>
          <cell r="Q21">
            <v>444.4388168108029</v>
          </cell>
          <cell r="R21">
            <v>-28.098294811248707</v>
          </cell>
          <cell r="T21">
            <v>1228.41698842617</v>
          </cell>
          <cell r="U21">
            <v>1393.1643370972533</v>
          </cell>
          <cell r="V21">
            <v>-164.74734867108327</v>
          </cell>
          <cell r="X21">
            <v>409.6521478045781</v>
          </cell>
          <cell r="Y21">
            <v>461.48602508299905</v>
          </cell>
          <cell r="Z21">
            <v>-51.83387727842097</v>
          </cell>
          <cell r="AB21">
            <v>325.9501285816702</v>
          </cell>
          <cell r="AC21">
            <v>442.6934480201264</v>
          </cell>
          <cell r="AD21">
            <v>-116.74331943845624</v>
          </cell>
        </row>
        <row r="22">
          <cell r="D22" t="str">
            <v>Transportes</v>
          </cell>
          <cell r="H22">
            <v>214.3685964996284</v>
          </cell>
          <cell r="I22">
            <v>214.09153564381137</v>
          </cell>
          <cell r="J22">
            <v>0.2770608558170409</v>
          </cell>
          <cell r="L22">
            <v>177.344161150261</v>
          </cell>
          <cell r="M22">
            <v>166.60160904211585</v>
          </cell>
          <cell r="N22">
            <v>10.742552108145134</v>
          </cell>
          <cell r="P22">
            <v>234.67148979924627</v>
          </cell>
          <cell r="Q22">
            <v>185.96832318421414</v>
          </cell>
          <cell r="R22">
            <v>48.70316661503213</v>
          </cell>
          <cell r="T22">
            <v>626.3842474491357</v>
          </cell>
          <cell r="U22">
            <v>566.6614678701413</v>
          </cell>
          <cell r="V22">
            <v>59.72277957899439</v>
          </cell>
          <cell r="X22">
            <v>251.87409122388547</v>
          </cell>
          <cell r="Y22">
            <v>228.21911937468747</v>
          </cell>
          <cell r="Z22">
            <v>23.654971849198006</v>
          </cell>
          <cell r="AB22">
            <v>184.66306899642487</v>
          </cell>
          <cell r="AC22">
            <v>202.4721806112573</v>
          </cell>
          <cell r="AD22">
            <v>-17.80911161483243</v>
          </cell>
        </row>
        <row r="23">
          <cell r="D23" t="str">
            <v>Viajes</v>
          </cell>
          <cell r="H23">
            <v>119.27752420111607</v>
          </cell>
          <cell r="I23">
            <v>85.3</v>
          </cell>
          <cell r="J23">
            <v>33.97752420111607</v>
          </cell>
          <cell r="L23">
            <v>106.17704704166098</v>
          </cell>
          <cell r="M23">
            <v>96.3</v>
          </cell>
          <cell r="N23">
            <v>9.877047041660987</v>
          </cell>
          <cell r="P23">
            <v>88.85500020914371</v>
          </cell>
          <cell r="Q23">
            <v>58.5</v>
          </cell>
          <cell r="R23">
            <v>30.35500020914371</v>
          </cell>
          <cell r="T23">
            <v>314.30957145192076</v>
          </cell>
          <cell r="U23">
            <v>240.1</v>
          </cell>
          <cell r="V23">
            <v>74.20957145192077</v>
          </cell>
          <cell r="X23">
            <v>60.4</v>
          </cell>
          <cell r="Y23">
            <v>56.6</v>
          </cell>
          <cell r="Z23">
            <v>3.799999999999997</v>
          </cell>
          <cell r="AB23">
            <v>44.264</v>
          </cell>
          <cell r="AC23">
            <v>62.5</v>
          </cell>
          <cell r="AD23">
            <v>-18.235999999999997</v>
          </cell>
        </row>
        <row r="24">
          <cell r="D24" t="str">
            <v>Otros</v>
          </cell>
          <cell r="H24">
            <v>101.49224911142151</v>
          </cell>
          <cell r="I24">
            <v>194.2799388375995</v>
          </cell>
          <cell r="J24">
            <v>-92.78768972617799</v>
          </cell>
          <cell r="L24">
            <v>93.41688842252793</v>
          </cell>
          <cell r="M24">
            <v>192.1524367629237</v>
          </cell>
          <cell r="N24">
            <v>-98.73554834039578</v>
          </cell>
          <cell r="P24">
            <v>92.81403199116423</v>
          </cell>
          <cell r="Q24">
            <v>199.97049362658876</v>
          </cell>
          <cell r="R24">
            <v>-107.15646163542453</v>
          </cell>
          <cell r="T24">
            <v>287.7231695251137</v>
          </cell>
          <cell r="U24">
            <v>586.402869227112</v>
          </cell>
          <cell r="V24">
            <v>-298.6796997019983</v>
          </cell>
          <cell r="X24">
            <v>97.37805658069261</v>
          </cell>
          <cell r="Y24">
            <v>176.66690570831156</v>
          </cell>
          <cell r="Z24">
            <v>-79.28884912761895</v>
          </cell>
          <cell r="AB24">
            <v>97.02305958524532</v>
          </cell>
          <cell r="AC24">
            <v>177.72126740886912</v>
          </cell>
          <cell r="AD24">
            <v>-80.6982078236238</v>
          </cell>
        </row>
        <row r="26">
          <cell r="B26" t="str">
            <v>B. RENTA</v>
          </cell>
          <cell r="H26">
            <v>95.91240616126785</v>
          </cell>
          <cell r="I26">
            <v>382.0926520832769</v>
          </cell>
          <cell r="J26">
            <v>-286.180245922009</v>
          </cell>
          <cell r="L26">
            <v>87.71183364503162</v>
          </cell>
          <cell r="M26">
            <v>242.71300423140136</v>
          </cell>
          <cell r="N26">
            <v>-155.00117058636974</v>
          </cell>
          <cell r="P26">
            <v>85.91795113742697</v>
          </cell>
          <cell r="Q26">
            <v>327.6327203369034</v>
          </cell>
          <cell r="R26">
            <v>-241.71476919947642</v>
          </cell>
          <cell r="T26">
            <v>269.5421909437265</v>
          </cell>
          <cell r="U26">
            <v>952.4383766515815</v>
          </cell>
          <cell r="V26">
            <v>-682.896185707855</v>
          </cell>
          <cell r="X26">
            <v>87.2099583053562</v>
          </cell>
          <cell r="Y26">
            <v>330.57288697250704</v>
          </cell>
          <cell r="Z26">
            <v>-243.36292866715084</v>
          </cell>
          <cell r="AB26">
            <v>100.93825857447172</v>
          </cell>
          <cell r="AC26">
            <v>348.8068434868993</v>
          </cell>
          <cell r="AD26">
            <v>-247.8685849124276</v>
          </cell>
        </row>
        <row r="27">
          <cell r="D27" t="str">
            <v> Remuneración de empleados</v>
          </cell>
          <cell r="H27">
            <v>1</v>
          </cell>
          <cell r="I27">
            <v>1.3</v>
          </cell>
          <cell r="J27">
            <v>-0.30000000000000004</v>
          </cell>
          <cell r="L27">
            <v>1</v>
          </cell>
          <cell r="M27">
            <v>1.3</v>
          </cell>
          <cell r="N27">
            <v>-0.30000000000000004</v>
          </cell>
          <cell r="P27">
            <v>1.1</v>
          </cell>
          <cell r="Q27">
            <v>1.3</v>
          </cell>
          <cell r="R27">
            <v>-0.19999999999999996</v>
          </cell>
          <cell r="T27">
            <v>3.1</v>
          </cell>
          <cell r="U27">
            <v>3.9000000000000004</v>
          </cell>
          <cell r="V27">
            <v>-0.8000000000000003</v>
          </cell>
          <cell r="X27">
            <v>1</v>
          </cell>
          <cell r="Y27">
            <v>1.3</v>
          </cell>
          <cell r="Z27">
            <v>-0.30000000000000004</v>
          </cell>
          <cell r="AB27">
            <v>1</v>
          </cell>
          <cell r="AC27">
            <v>1.3</v>
          </cell>
          <cell r="AD27">
            <v>-0.30000000000000004</v>
          </cell>
        </row>
        <row r="28">
          <cell r="D28" t="str">
            <v>Renta de la inversión</v>
          </cell>
          <cell r="H28">
            <v>94.91240616126785</v>
          </cell>
          <cell r="I28">
            <v>380.7926520832769</v>
          </cell>
          <cell r="J28">
            <v>-285.88024592200907</v>
          </cell>
          <cell r="L28">
            <v>86.71183364503162</v>
          </cell>
          <cell r="M28">
            <v>241.41300423140135</v>
          </cell>
          <cell r="N28">
            <v>-154.70117058636973</v>
          </cell>
          <cell r="P28">
            <v>84.81795113742697</v>
          </cell>
          <cell r="Q28">
            <v>326.3327203369034</v>
          </cell>
          <cell r="R28">
            <v>-241.5147691994764</v>
          </cell>
          <cell r="T28">
            <v>266.4421909437265</v>
          </cell>
          <cell r="U28">
            <v>948.5383766515815</v>
          </cell>
          <cell r="V28">
            <v>-682.096185707855</v>
          </cell>
          <cell r="X28">
            <v>86.2099583053562</v>
          </cell>
          <cell r="Y28">
            <v>329.272886972507</v>
          </cell>
          <cell r="Z28">
            <v>-243.06292866715083</v>
          </cell>
          <cell r="AB28">
            <v>99.93825857447172</v>
          </cell>
          <cell r="AC28">
            <v>347.5068434868993</v>
          </cell>
          <cell r="AD28">
            <v>-247.56858491242758</v>
          </cell>
        </row>
        <row r="29">
          <cell r="E29" t="str">
            <v>Inversión directa</v>
          </cell>
          <cell r="H29">
            <v>33.31501052666666</v>
          </cell>
          <cell r="I29">
            <v>218.13603603613998</v>
          </cell>
          <cell r="J29">
            <v>-184.82102550947332</v>
          </cell>
          <cell r="L29">
            <v>33.03783034666667</v>
          </cell>
          <cell r="M29">
            <v>213.97499999999997</v>
          </cell>
          <cell r="N29">
            <v>-180.93716965333329</v>
          </cell>
          <cell r="P29">
            <v>33.17697450666667</v>
          </cell>
          <cell r="Q29">
            <v>227.84703495097997</v>
          </cell>
          <cell r="R29">
            <v>-194.67006044431332</v>
          </cell>
          <cell r="T29">
            <v>99.52981537999999</v>
          </cell>
          <cell r="U29">
            <v>659.9580709871199</v>
          </cell>
          <cell r="V29">
            <v>-560.4282556071199</v>
          </cell>
          <cell r="X29">
            <v>33.09806634666666</v>
          </cell>
          <cell r="Y29">
            <v>209.68024441385333</v>
          </cell>
          <cell r="Z29">
            <v>-176.58217806718667</v>
          </cell>
          <cell r="AB29">
            <v>41.97152554333333</v>
          </cell>
          <cell r="AC29">
            <v>221.85714659994</v>
          </cell>
          <cell r="AD29">
            <v>-179.88562105660668</v>
          </cell>
        </row>
        <row r="30">
          <cell r="F30" t="str">
            <v>En el extranjero</v>
          </cell>
          <cell r="H30">
            <v>33.31501052666666</v>
          </cell>
          <cell r="I30">
            <v>0</v>
          </cell>
          <cell r="J30">
            <v>33.31501052666666</v>
          </cell>
          <cell r="L30">
            <v>33.03783034666667</v>
          </cell>
          <cell r="M30">
            <v>0</v>
          </cell>
          <cell r="N30">
            <v>33.03783034666667</v>
          </cell>
          <cell r="P30">
            <v>33.17697450666667</v>
          </cell>
          <cell r="Q30">
            <v>0</v>
          </cell>
          <cell r="R30">
            <v>33.17697450666667</v>
          </cell>
          <cell r="T30">
            <v>99.52981537999999</v>
          </cell>
          <cell r="U30">
            <v>0</v>
          </cell>
          <cell r="V30">
            <v>99.52981537999999</v>
          </cell>
          <cell r="X30">
            <v>33.09806634666666</v>
          </cell>
          <cell r="Y30">
            <v>0</v>
          </cell>
          <cell r="Z30">
            <v>33.09806634666666</v>
          </cell>
          <cell r="AB30">
            <v>33.300858876666666</v>
          </cell>
          <cell r="AC30">
            <v>0</v>
          </cell>
          <cell r="AD30">
            <v>33.300858876666666</v>
          </cell>
        </row>
        <row r="31">
          <cell r="F31" t="str">
            <v>En Chile</v>
          </cell>
          <cell r="H31">
            <v>0</v>
          </cell>
          <cell r="I31">
            <v>218.13603603613998</v>
          </cell>
          <cell r="J31">
            <v>-218.13603603613998</v>
          </cell>
          <cell r="L31">
            <v>0</v>
          </cell>
          <cell r="M31">
            <v>213.97499999999997</v>
          </cell>
          <cell r="N31">
            <v>-213.97499999999997</v>
          </cell>
          <cell r="P31">
            <v>0</v>
          </cell>
          <cell r="Q31">
            <v>227.84703495097997</v>
          </cell>
          <cell r="R31">
            <v>-227.84703495097997</v>
          </cell>
          <cell r="T31">
            <v>0</v>
          </cell>
          <cell r="U31">
            <v>659.9580709871199</v>
          </cell>
          <cell r="V31">
            <v>-659.9580709871199</v>
          </cell>
          <cell r="X31">
            <v>0</v>
          </cell>
          <cell r="Y31">
            <v>209.68024441385333</v>
          </cell>
          <cell r="Z31">
            <v>-209.68024441385333</v>
          </cell>
          <cell r="AB31">
            <v>8.670666666666664</v>
          </cell>
          <cell r="AC31">
            <v>221.85714659994</v>
          </cell>
          <cell r="AD31">
            <v>-213.18647993327332</v>
          </cell>
        </row>
        <row r="32">
          <cell r="E32" t="str">
            <v>Inversión de cartera</v>
          </cell>
          <cell r="H32">
            <v>17.464805420668952</v>
          </cell>
          <cell r="I32">
            <v>115.23347434395734</v>
          </cell>
          <cell r="J32">
            <v>-97.76866892328839</v>
          </cell>
          <cell r="L32">
            <v>15.86294292971451</v>
          </cell>
          <cell r="M32">
            <v>3.88688524456</v>
          </cell>
          <cell r="N32">
            <v>11.97605768515451</v>
          </cell>
          <cell r="P32">
            <v>11.693698264423093</v>
          </cell>
          <cell r="Q32">
            <v>49.06984682964</v>
          </cell>
          <cell r="R32">
            <v>-37.37614856521691</v>
          </cell>
          <cell r="T32">
            <v>45.02144661480656</v>
          </cell>
          <cell r="U32">
            <v>168.19020641815735</v>
          </cell>
          <cell r="V32">
            <v>-123.16875980335078</v>
          </cell>
          <cell r="X32">
            <v>14.17165674744526</v>
          </cell>
          <cell r="Y32">
            <v>75.5380933454</v>
          </cell>
          <cell r="Z32">
            <v>-61.36643659795474</v>
          </cell>
          <cell r="AB32">
            <v>15.888893026218806</v>
          </cell>
          <cell r="AC32">
            <v>70.2317629886</v>
          </cell>
          <cell r="AD32">
            <v>-54.34286996238119</v>
          </cell>
        </row>
        <row r="33">
          <cell r="F33" t="str">
            <v>Dividendos</v>
          </cell>
          <cell r="H33">
            <v>3.6906019999999997</v>
          </cell>
          <cell r="I33">
            <v>5.82823814284</v>
          </cell>
          <cell r="J33">
            <v>-2.1376361428400004</v>
          </cell>
          <cell r="L33">
            <v>8.30038057</v>
          </cell>
          <cell r="M33">
            <v>1.3721652445599999</v>
          </cell>
          <cell r="N33">
            <v>6.92821532544</v>
          </cell>
          <cell r="P33">
            <v>3.5646454199999997</v>
          </cell>
          <cell r="Q33">
            <v>5.97640682964</v>
          </cell>
          <cell r="R33">
            <v>-2.4117614096400004</v>
          </cell>
          <cell r="T33">
            <v>15.55562799</v>
          </cell>
          <cell r="U33">
            <v>13.17681021704</v>
          </cell>
          <cell r="V33">
            <v>2.3788177729599997</v>
          </cell>
          <cell r="X33">
            <v>3.9856300800000004</v>
          </cell>
          <cell r="Y33">
            <v>0.8629733453999999</v>
          </cell>
          <cell r="Z33">
            <v>3.1226567346000005</v>
          </cell>
          <cell r="AB33">
            <v>7.3606608</v>
          </cell>
          <cell r="AC33">
            <v>27.3858429886</v>
          </cell>
          <cell r="AD33">
            <v>-20.0251821886</v>
          </cell>
        </row>
        <row r="34">
          <cell r="F34" t="str">
            <v>Intereses</v>
          </cell>
          <cell r="H34">
            <v>13.774203420668954</v>
          </cell>
          <cell r="I34">
            <v>109.40523620111733</v>
          </cell>
          <cell r="J34">
            <v>-95.63103278044838</v>
          </cell>
          <cell r="L34">
            <v>7.5625623597145095</v>
          </cell>
          <cell r="M34">
            <v>2.51472</v>
          </cell>
          <cell r="N34">
            <v>5.04784235971451</v>
          </cell>
          <cell r="P34">
            <v>8.129052844423093</v>
          </cell>
          <cell r="Q34">
            <v>43.09344</v>
          </cell>
          <cell r="R34">
            <v>-34.96438715557691</v>
          </cell>
          <cell r="T34">
            <v>29.465818624806555</v>
          </cell>
          <cell r="U34">
            <v>155.01339620111733</v>
          </cell>
          <cell r="V34">
            <v>-125.54757757631077</v>
          </cell>
          <cell r="X34">
            <v>10.18602666744526</v>
          </cell>
          <cell r="Y34">
            <v>74.67512</v>
          </cell>
          <cell r="Z34">
            <v>-64.48909333255475</v>
          </cell>
          <cell r="AB34">
            <v>8.528232226218806</v>
          </cell>
          <cell r="AC34">
            <v>42.84592</v>
          </cell>
          <cell r="AD34">
            <v>-34.317687773781195</v>
          </cell>
        </row>
        <row r="35">
          <cell r="E35" t="str">
            <v>Otra inversión</v>
          </cell>
          <cell r="H35">
            <v>44.13259021393224</v>
          </cell>
          <cell r="I35">
            <v>47.423141703179546</v>
          </cell>
          <cell r="J35">
            <v>-3.2905514892473064</v>
          </cell>
          <cell r="L35">
            <v>37.81106036865044</v>
          </cell>
          <cell r="M35">
            <v>23.551118986841377</v>
          </cell>
          <cell r="N35">
            <v>14.25994138180906</v>
          </cell>
          <cell r="P35">
            <v>39.94727836633722</v>
          </cell>
          <cell r="Q35">
            <v>49.41583855628341</v>
          </cell>
          <cell r="R35">
            <v>-9.468560189946189</v>
          </cell>
          <cell r="T35">
            <v>121.8909289489199</v>
          </cell>
          <cell r="U35">
            <v>120.39009924630435</v>
          </cell>
          <cell r="V35">
            <v>1.5008297026155617</v>
          </cell>
          <cell r="X35">
            <v>38.940235211244264</v>
          </cell>
          <cell r="Y35">
            <v>44.054549213253644</v>
          </cell>
          <cell r="Z35">
            <v>-5.11431400200938</v>
          </cell>
          <cell r="AB35">
            <v>42.07784000491958</v>
          </cell>
          <cell r="AC35">
            <v>55.41793389835933</v>
          </cell>
          <cell r="AD35">
            <v>-13.34009389343975</v>
          </cell>
        </row>
        <row r="37">
          <cell r="B37" t="str">
            <v>C. TRANSFERENCIAS CORRIENTES</v>
          </cell>
          <cell r="H37">
            <v>67.95346912707564</v>
          </cell>
          <cell r="I37">
            <v>24.896952281934137</v>
          </cell>
          <cell r="J37">
            <v>43.0565168451415</v>
          </cell>
          <cell r="L37">
            <v>49.33302226586808</v>
          </cell>
          <cell r="M37">
            <v>28.470662055035298</v>
          </cell>
          <cell r="N37">
            <v>20.862360210832783</v>
          </cell>
          <cell r="P37">
            <v>50.77369924175548</v>
          </cell>
          <cell r="Q37">
            <v>27.90944738433397</v>
          </cell>
          <cell r="R37">
            <v>22.86425185742151</v>
          </cell>
          <cell r="T37">
            <v>168.0601906346992</v>
          </cell>
          <cell r="U37">
            <v>81.27706172130341</v>
          </cell>
          <cell r="V37">
            <v>86.7831289133958</v>
          </cell>
          <cell r="X37">
            <v>42.43069159095816</v>
          </cell>
          <cell r="Y37">
            <v>23.079741882272376</v>
          </cell>
          <cell r="Z37">
            <v>19.350949708685786</v>
          </cell>
          <cell r="AB37">
            <v>69.32239365643547</v>
          </cell>
          <cell r="AC37">
            <v>22.98770979682081</v>
          </cell>
          <cell r="AD37">
            <v>46.33468385961466</v>
          </cell>
        </row>
        <row r="39">
          <cell r="A39" t="str">
            <v>2. CUENTA DE CAPITAL Y FINACIERA</v>
          </cell>
          <cell r="H39">
            <v>3240.027256506985</v>
          </cell>
          <cell r="I39">
            <v>3239.215912208619</v>
          </cell>
          <cell r="J39">
            <v>0.8113442983658388</v>
          </cell>
          <cell r="L39">
            <v>2021.816334353</v>
          </cell>
          <cell r="M39">
            <v>2044.3698562585016</v>
          </cell>
          <cell r="N39">
            <v>-22.55352190550161</v>
          </cell>
          <cell r="P39">
            <v>2816.7689394349995</v>
          </cell>
          <cell r="Q39">
            <v>3299.615852507287</v>
          </cell>
          <cell r="R39">
            <v>-482.8469130722874</v>
          </cell>
          <cell r="T39">
            <v>8078.612530294985</v>
          </cell>
          <cell r="U39">
            <v>8583.201620974407</v>
          </cell>
          <cell r="V39">
            <v>-504.58909067942204</v>
          </cell>
          <cell r="X39">
            <v>2740.474611100567</v>
          </cell>
          <cell r="Y39">
            <v>2676.6370011029308</v>
          </cell>
          <cell r="Z39">
            <v>63.837609997636264</v>
          </cell>
          <cell r="AB39">
            <v>2929.9556061775756</v>
          </cell>
          <cell r="AC39">
            <v>3364.983954494687</v>
          </cell>
          <cell r="AD39">
            <v>-435.0283483171115</v>
          </cell>
        </row>
        <row r="41">
          <cell r="B41" t="str">
            <v>A. CUENTA DE CAPITAL</v>
          </cell>
          <cell r="H41">
            <v>0</v>
          </cell>
          <cell r="I41">
            <v>0</v>
          </cell>
          <cell r="J41">
            <v>0</v>
          </cell>
          <cell r="L41">
            <v>0</v>
          </cell>
          <cell r="M41">
            <v>0</v>
          </cell>
          <cell r="N41">
            <v>0</v>
          </cell>
          <cell r="P41">
            <v>0</v>
          </cell>
          <cell r="Q41">
            <v>0</v>
          </cell>
          <cell r="R41">
            <v>0</v>
          </cell>
          <cell r="T41">
            <v>0</v>
          </cell>
          <cell r="U41">
            <v>0</v>
          </cell>
          <cell r="V41">
            <v>0</v>
          </cell>
          <cell r="X41">
            <v>0</v>
          </cell>
          <cell r="Y41">
            <v>0</v>
          </cell>
          <cell r="Z41">
            <v>0</v>
          </cell>
          <cell r="AB41">
            <v>0</v>
          </cell>
          <cell r="AC41">
            <v>0</v>
          </cell>
          <cell r="AD41">
            <v>0</v>
          </cell>
        </row>
        <row r="42">
          <cell r="D42" t="str">
            <v>Transferencia de capital</v>
          </cell>
          <cell r="J42">
            <v>0</v>
          </cell>
          <cell r="M42">
            <v>0</v>
          </cell>
          <cell r="R42">
            <v>0</v>
          </cell>
          <cell r="T42">
            <v>0</v>
          </cell>
          <cell r="U42">
            <v>0</v>
          </cell>
          <cell r="Z42">
            <v>0</v>
          </cell>
          <cell r="AD42">
            <v>0</v>
          </cell>
        </row>
        <row r="43">
          <cell r="D43" t="str">
            <v> Adquisición/enajenación de activos no financieros no producidos</v>
          </cell>
          <cell r="J43">
            <v>0</v>
          </cell>
          <cell r="M43">
            <v>0</v>
          </cell>
          <cell r="R43">
            <v>0</v>
          </cell>
          <cell r="T43">
            <v>0</v>
          </cell>
          <cell r="U43">
            <v>0</v>
          </cell>
          <cell r="Z43">
            <v>0</v>
          </cell>
          <cell r="AD43">
            <v>0</v>
          </cell>
        </row>
        <row r="45">
          <cell r="B45" t="str">
            <v>B. CUENTA FINANCIERA</v>
          </cell>
          <cell r="H45">
            <v>3240.027256506985</v>
          </cell>
          <cell r="I45">
            <v>3239.215912208619</v>
          </cell>
          <cell r="J45">
            <v>0.8113442983658388</v>
          </cell>
          <cell r="L45">
            <v>2021.816334353</v>
          </cell>
          <cell r="M45">
            <v>2044.3698562585016</v>
          </cell>
          <cell r="N45">
            <v>-22.55352190550161</v>
          </cell>
          <cell r="P45">
            <v>2816.7689394349995</v>
          </cell>
          <cell r="Q45">
            <v>3299.615852507287</v>
          </cell>
          <cell r="R45">
            <v>-482.8469130722874</v>
          </cell>
          <cell r="T45">
            <v>8078.612530294985</v>
          </cell>
          <cell r="U45">
            <v>8583.201620974407</v>
          </cell>
          <cell r="V45">
            <v>-504.58909067942204</v>
          </cell>
          <cell r="X45">
            <v>2740.474611100567</v>
          </cell>
          <cell r="Y45">
            <v>2676.6370011029308</v>
          </cell>
          <cell r="Z45">
            <v>63.837609997636264</v>
          </cell>
          <cell r="AB45">
            <v>2929.9556061775756</v>
          </cell>
          <cell r="AC45">
            <v>3364.983954494687</v>
          </cell>
          <cell r="AD45">
            <v>-435.0283483171115</v>
          </cell>
        </row>
        <row r="46">
          <cell r="D46" t="str">
            <v>Inversión directa</v>
          </cell>
          <cell r="H46">
            <v>624.6882430944801</v>
          </cell>
          <cell r="I46">
            <v>436.92620149019274</v>
          </cell>
          <cell r="J46">
            <v>187.76204160428733</v>
          </cell>
          <cell r="L46">
            <v>283.726578283</v>
          </cell>
          <cell r="M46">
            <v>201.38980317852946</v>
          </cell>
          <cell r="N46">
            <v>82.33677510447052</v>
          </cell>
          <cell r="P46">
            <v>505.104355125</v>
          </cell>
          <cell r="Q46">
            <v>484.41803114071627</v>
          </cell>
          <cell r="R46">
            <v>20.686323984283717</v>
          </cell>
          <cell r="T46">
            <v>1413.51917650248</v>
          </cell>
          <cell r="U46">
            <v>1122.7340358094386</v>
          </cell>
          <cell r="V46">
            <v>290.7851406930413</v>
          </cell>
          <cell r="X46">
            <v>387.18261726041334</v>
          </cell>
          <cell r="Y46">
            <v>76.16530425948635</v>
          </cell>
          <cell r="Z46">
            <v>311.017313000927</v>
          </cell>
          <cell r="AB46">
            <v>375.43042202964796</v>
          </cell>
          <cell r="AC46">
            <v>174.21598677547627</v>
          </cell>
          <cell r="AD46">
            <v>201.2144352541717</v>
          </cell>
        </row>
        <row r="47">
          <cell r="E47" t="str">
            <v>En el extranjero</v>
          </cell>
          <cell r="H47">
            <v>94.81879853000001</v>
          </cell>
          <cell r="I47">
            <v>171.27373377019276</v>
          </cell>
          <cell r="J47">
            <v>-76.45493524019275</v>
          </cell>
          <cell r="L47">
            <v>20.69312841</v>
          </cell>
          <cell r="M47">
            <v>158.08166662852943</v>
          </cell>
          <cell r="N47">
            <v>-137.38853821852945</v>
          </cell>
          <cell r="P47">
            <v>5.64748197</v>
          </cell>
          <cell r="Q47">
            <v>194.07073071071628</v>
          </cell>
          <cell r="R47">
            <v>-188.42324874071628</v>
          </cell>
          <cell r="T47">
            <v>121.15940891000001</v>
          </cell>
          <cell r="U47">
            <v>523.4261311094385</v>
          </cell>
          <cell r="V47">
            <v>-402.2667221994385</v>
          </cell>
          <cell r="X47">
            <v>49.04276702000001</v>
          </cell>
          <cell r="Y47">
            <v>70.85317121948634</v>
          </cell>
          <cell r="Z47">
            <v>-21.810404199486335</v>
          </cell>
          <cell r="AB47">
            <v>164.11414741</v>
          </cell>
          <cell r="AC47">
            <v>127.9354863588096</v>
          </cell>
          <cell r="AD47">
            <v>36.17866105119039</v>
          </cell>
        </row>
        <row r="48">
          <cell r="F48" t="str">
            <v>Acciones y otras participaciones de capital</v>
          </cell>
          <cell r="H48">
            <v>89.3934655</v>
          </cell>
          <cell r="I48">
            <v>92.95297936</v>
          </cell>
          <cell r="J48">
            <v>-3.5595138599999956</v>
          </cell>
          <cell r="L48">
            <v>17.89218072</v>
          </cell>
          <cell r="M48">
            <v>120.04287089999998</v>
          </cell>
          <cell r="N48">
            <v>-102.15069017999998</v>
          </cell>
          <cell r="P48">
            <v>0.18322319</v>
          </cell>
          <cell r="Q48">
            <v>13.91932732</v>
          </cell>
          <cell r="R48">
            <v>-13.736104130000001</v>
          </cell>
          <cell r="T48">
            <v>107.46886941000001</v>
          </cell>
          <cell r="U48">
            <v>226.91517758</v>
          </cell>
          <cell r="V48">
            <v>-119.44630817</v>
          </cell>
          <cell r="X48">
            <v>6.999795199999999</v>
          </cell>
          <cell r="Y48">
            <v>26.083341379999997</v>
          </cell>
          <cell r="Z48">
            <v>-19.08354618</v>
          </cell>
          <cell r="AB48">
            <v>154.33235133</v>
          </cell>
          <cell r="AC48">
            <v>103.36054491999998</v>
          </cell>
          <cell r="AD48">
            <v>50.97180641000001</v>
          </cell>
        </row>
        <row r="49">
          <cell r="F49" t="str">
            <v>Utilidades reinvertidas</v>
          </cell>
          <cell r="H49">
            <v>0</v>
          </cell>
          <cell r="I49">
            <v>32.540877770192765</v>
          </cell>
          <cell r="J49">
            <v>-32.540877770192765</v>
          </cell>
          <cell r="L49">
            <v>0</v>
          </cell>
          <cell r="M49">
            <v>32.475952368529455</v>
          </cell>
          <cell r="N49">
            <v>-32.475952368529455</v>
          </cell>
          <cell r="P49">
            <v>0</v>
          </cell>
          <cell r="Q49">
            <v>22.867370790716308</v>
          </cell>
          <cell r="R49">
            <v>-22.867370790716308</v>
          </cell>
          <cell r="T49">
            <v>0</v>
          </cell>
          <cell r="U49">
            <v>87.88420092943852</v>
          </cell>
          <cell r="V49">
            <v>-87.88420092943852</v>
          </cell>
          <cell r="X49">
            <v>0</v>
          </cell>
          <cell r="Y49">
            <v>27.081434979486335</v>
          </cell>
          <cell r="Z49">
            <v>-27.081434979486335</v>
          </cell>
          <cell r="AB49">
            <v>0</v>
          </cell>
          <cell r="AC49">
            <v>4.618673328809624</v>
          </cell>
          <cell r="AD49">
            <v>-4.618673328809624</v>
          </cell>
        </row>
        <row r="50">
          <cell r="F50" t="str">
            <v>Otro capital</v>
          </cell>
          <cell r="H50">
            <v>5.42533303</v>
          </cell>
          <cell r="I50">
            <v>45.77987664</v>
          </cell>
          <cell r="J50">
            <v>-40.35454361</v>
          </cell>
          <cell r="L50">
            <v>2.80094769</v>
          </cell>
          <cell r="M50">
            <v>5.562843359999999</v>
          </cell>
          <cell r="N50">
            <v>-2.7618956699999986</v>
          </cell>
          <cell r="P50">
            <v>5.464258780000001</v>
          </cell>
          <cell r="Q50">
            <v>157.28403259999996</v>
          </cell>
          <cell r="R50">
            <v>-151.81977381999997</v>
          </cell>
          <cell r="T50">
            <v>13.6905395</v>
          </cell>
          <cell r="U50">
            <v>208.62675259999997</v>
          </cell>
          <cell r="V50">
            <v>-194.93621309999997</v>
          </cell>
          <cell r="X50">
            <v>42.042971820000005</v>
          </cell>
          <cell r="Y50">
            <v>17.688394860000002</v>
          </cell>
          <cell r="Z50">
            <v>24.354576960000003</v>
          </cell>
          <cell r="AB50">
            <v>9.78179608</v>
          </cell>
          <cell r="AC50">
            <v>19.95626811</v>
          </cell>
          <cell r="AD50">
            <v>-10.17447203</v>
          </cell>
        </row>
        <row r="51">
          <cell r="E51" t="str">
            <v>En Chile</v>
          </cell>
          <cell r="H51">
            <v>529.8694445644801</v>
          </cell>
          <cell r="I51">
            <v>265.65246772</v>
          </cell>
          <cell r="J51">
            <v>264.2169768444801</v>
          </cell>
          <cell r="L51">
            <v>263.033449873</v>
          </cell>
          <cell r="M51">
            <v>43.30813655000003</v>
          </cell>
          <cell r="N51">
            <v>219.72531332299997</v>
          </cell>
          <cell r="P51">
            <v>499.456873155</v>
          </cell>
          <cell r="Q51">
            <v>290.34730043</v>
          </cell>
          <cell r="R51">
            <v>209.10957272499996</v>
          </cell>
          <cell r="T51">
            <v>1292.35976759248</v>
          </cell>
          <cell r="U51">
            <v>599.3079047000001</v>
          </cell>
          <cell r="V51">
            <v>693.0518628924799</v>
          </cell>
          <cell r="X51">
            <v>338.13985024041335</v>
          </cell>
          <cell r="Y51">
            <v>5.31213304</v>
          </cell>
          <cell r="Z51">
            <v>332.82771720041336</v>
          </cell>
          <cell r="AB51">
            <v>211.316274619648</v>
          </cell>
          <cell r="AC51">
            <v>46.28050041666667</v>
          </cell>
          <cell r="AD51">
            <v>165.03577420298132</v>
          </cell>
        </row>
        <row r="52">
          <cell r="F52" t="str">
            <v>Acciones y otras participaciones de capital</v>
          </cell>
          <cell r="H52">
            <v>129.36837759000002</v>
          </cell>
          <cell r="I52">
            <v>19.38246772</v>
          </cell>
          <cell r="J52">
            <v>109.98590987000003</v>
          </cell>
          <cell r="L52">
            <v>66.70229029000004</v>
          </cell>
          <cell r="M52">
            <v>29.57656655</v>
          </cell>
          <cell r="N52">
            <v>37.12572374000004</v>
          </cell>
          <cell r="P52">
            <v>113.85115385</v>
          </cell>
          <cell r="Q52">
            <v>83.09917942999999</v>
          </cell>
          <cell r="R52">
            <v>30.75197442000001</v>
          </cell>
          <cell r="T52">
            <v>309.92182173000003</v>
          </cell>
          <cell r="U52">
            <v>132.0582137</v>
          </cell>
          <cell r="V52">
            <v>177.86360803000002</v>
          </cell>
          <cell r="X52">
            <v>117.64609356000001</v>
          </cell>
          <cell r="Y52">
            <v>1.14513304</v>
          </cell>
          <cell r="Z52">
            <v>116.50096052</v>
          </cell>
          <cell r="AB52">
            <v>96.75565612000003</v>
          </cell>
          <cell r="AC52">
            <v>14.70583375</v>
          </cell>
          <cell r="AD52">
            <v>82.04982237000003</v>
          </cell>
        </row>
        <row r="53">
          <cell r="F53" t="str">
            <v>Utilidades reinvertidas</v>
          </cell>
          <cell r="H53">
            <v>181.05096191447998</v>
          </cell>
          <cell r="I53">
            <v>0</v>
          </cell>
          <cell r="J53">
            <v>181.05096191447998</v>
          </cell>
          <cell r="L53">
            <v>193.52315958299997</v>
          </cell>
          <cell r="M53">
            <v>0</v>
          </cell>
          <cell r="N53">
            <v>193.52315958299997</v>
          </cell>
          <cell r="P53">
            <v>189.40171930499997</v>
          </cell>
          <cell r="Q53">
            <v>0</v>
          </cell>
          <cell r="R53">
            <v>189.40171930499997</v>
          </cell>
          <cell r="T53">
            <v>563.97584080248</v>
          </cell>
          <cell r="U53">
            <v>0</v>
          </cell>
          <cell r="V53">
            <v>563.97584080248</v>
          </cell>
          <cell r="X53">
            <v>191.51459068041333</v>
          </cell>
          <cell r="Y53">
            <v>0</v>
          </cell>
          <cell r="Z53">
            <v>191.51459068041333</v>
          </cell>
          <cell r="AB53">
            <v>113.20729149964801</v>
          </cell>
          <cell r="AC53">
            <v>8.670666666666664</v>
          </cell>
          <cell r="AD53">
            <v>104.53662483298135</v>
          </cell>
        </row>
        <row r="54">
          <cell r="F54" t="str">
            <v>Otro capital</v>
          </cell>
          <cell r="H54">
            <v>219.45010506000003</v>
          </cell>
          <cell r="I54">
            <v>246.26999999999998</v>
          </cell>
          <cell r="J54">
            <v>-26.819894939999955</v>
          </cell>
          <cell r="L54">
            <v>2.808</v>
          </cell>
          <cell r="M54">
            <v>13.731570000000028</v>
          </cell>
          <cell r="N54">
            <v>-10.923570000000028</v>
          </cell>
          <cell r="P54">
            <v>196.204</v>
          </cell>
          <cell r="Q54">
            <v>207.24812100000003</v>
          </cell>
          <cell r="R54">
            <v>-11.044121000000018</v>
          </cell>
          <cell r="T54">
            <v>418.46210506</v>
          </cell>
          <cell r="U54">
            <v>467.24969100000004</v>
          </cell>
          <cell r="V54">
            <v>-48.78758594000004</v>
          </cell>
          <cell r="X54">
            <v>28.97916600000003</v>
          </cell>
          <cell r="Y54">
            <v>4.167</v>
          </cell>
          <cell r="Z54">
            <v>24.812166000000033</v>
          </cell>
          <cell r="AB54">
            <v>1.3533269999999615</v>
          </cell>
          <cell r="AC54">
            <v>22.904</v>
          </cell>
          <cell r="AD54">
            <v>-21.55067300000004</v>
          </cell>
        </row>
        <row r="55">
          <cell r="D55" t="str">
            <v> Inversión de cartera</v>
          </cell>
          <cell r="H55">
            <v>2018.4994934125048</v>
          </cell>
          <cell r="I55">
            <v>1260.3252490100008</v>
          </cell>
          <cell r="J55">
            <v>758.174244402504</v>
          </cell>
          <cell r="L55">
            <v>1160.97015607</v>
          </cell>
          <cell r="M55">
            <v>1130.4419295210953</v>
          </cell>
          <cell r="N55">
            <v>30.52822654890474</v>
          </cell>
          <cell r="P55">
            <v>1143.04668911</v>
          </cell>
          <cell r="Q55">
            <v>1414.783674183089</v>
          </cell>
          <cell r="R55">
            <v>-271.73698507308904</v>
          </cell>
          <cell r="T55">
            <v>4322.516338592505</v>
          </cell>
          <cell r="U55">
            <v>3805.550852714185</v>
          </cell>
          <cell r="V55">
            <v>516.9654858783201</v>
          </cell>
          <cell r="X55">
            <v>1051.4401598401544</v>
          </cell>
          <cell r="Y55">
            <v>1644.6382973599998</v>
          </cell>
          <cell r="Z55">
            <v>-593.1981375198454</v>
          </cell>
          <cell r="AB55">
            <v>1311.56028835</v>
          </cell>
          <cell r="AC55">
            <v>1498.1558032730775</v>
          </cell>
          <cell r="AD55">
            <v>-186.59551492307742</v>
          </cell>
        </row>
        <row r="56">
          <cell r="E56" t="str">
            <v>Activos </v>
          </cell>
          <cell r="H56">
            <v>951.1138422125047</v>
          </cell>
          <cell r="I56">
            <v>1227.7590014300008</v>
          </cell>
          <cell r="J56">
            <v>-276.64515921749614</v>
          </cell>
          <cell r="L56">
            <v>1088.8396893000001</v>
          </cell>
          <cell r="M56">
            <v>1092.2835292710952</v>
          </cell>
          <cell r="N56">
            <v>-3.4438399710950307</v>
          </cell>
          <cell r="P56">
            <v>1066.88860078</v>
          </cell>
          <cell r="Q56">
            <v>1333.813119693089</v>
          </cell>
          <cell r="R56">
            <v>-266.92451891308906</v>
          </cell>
          <cell r="T56">
            <v>3106.842132292505</v>
          </cell>
          <cell r="U56">
            <v>3653.855650394185</v>
          </cell>
          <cell r="V56">
            <v>-547.0135181016799</v>
          </cell>
          <cell r="X56">
            <v>1014.9622467301543</v>
          </cell>
          <cell r="Y56">
            <v>1430.1539181899998</v>
          </cell>
          <cell r="Z56">
            <v>-415.19167145984545</v>
          </cell>
          <cell r="AB56">
            <v>1184.6707907700002</v>
          </cell>
          <cell r="AC56">
            <v>1386.7809114730774</v>
          </cell>
          <cell r="AD56">
            <v>-202.1101207030772</v>
          </cell>
        </row>
        <row r="57">
          <cell r="E57" t="str">
            <v>Pasivos</v>
          </cell>
          <cell r="H57">
            <v>1067.3856512</v>
          </cell>
          <cell r="I57">
            <v>32.56624758</v>
          </cell>
          <cell r="J57">
            <v>1034.81940362</v>
          </cell>
          <cell r="L57">
            <v>72.13046677</v>
          </cell>
          <cell r="M57">
            <v>38.15840025000001</v>
          </cell>
          <cell r="N57">
            <v>33.97206651999999</v>
          </cell>
          <cell r="P57">
            <v>76.15808833</v>
          </cell>
          <cell r="Q57">
            <v>80.97055449</v>
          </cell>
          <cell r="R57">
            <v>-4.81246616</v>
          </cell>
          <cell r="T57">
            <v>1215.6742063</v>
          </cell>
          <cell r="U57">
            <v>151.69520232000002</v>
          </cell>
          <cell r="V57">
            <v>1063.97900398</v>
          </cell>
          <cell r="X57">
            <v>36.47791311</v>
          </cell>
          <cell r="Y57">
            <v>214.48437917</v>
          </cell>
          <cell r="Z57">
            <v>-178.00646606</v>
          </cell>
          <cell r="AB57">
            <v>126.88949757999998</v>
          </cell>
          <cell r="AC57">
            <v>111.37489180000001</v>
          </cell>
          <cell r="AD57">
            <v>15.514605779999968</v>
          </cell>
        </row>
        <row r="58">
          <cell r="D58" t="str">
            <v> Instrumentos financieros derivados</v>
          </cell>
          <cell r="H58">
            <v>0</v>
          </cell>
          <cell r="I58">
            <v>12.500000000000005</v>
          </cell>
          <cell r="J58">
            <v>-12.500000000000005</v>
          </cell>
          <cell r="L58">
            <v>2.2</v>
          </cell>
          <cell r="M58">
            <v>19.900000000000006</v>
          </cell>
          <cell r="N58">
            <v>-17.700000000000006</v>
          </cell>
          <cell r="P58">
            <v>0.4</v>
          </cell>
          <cell r="Q58">
            <v>5.900000000000006</v>
          </cell>
          <cell r="R58">
            <v>-5.500000000000005</v>
          </cell>
          <cell r="T58">
            <v>2.6</v>
          </cell>
          <cell r="U58">
            <v>38.30000000000002</v>
          </cell>
          <cell r="V58">
            <v>-35.70000000000002</v>
          </cell>
          <cell r="X58">
            <v>0</v>
          </cell>
          <cell r="Y58">
            <v>3.399999999999983</v>
          </cell>
          <cell r="Z58">
            <v>-3.399999999999983</v>
          </cell>
          <cell r="AB58">
            <v>0</v>
          </cell>
          <cell r="AC58">
            <v>7.900000000000011</v>
          </cell>
          <cell r="AD58">
            <v>-7.900000000000011</v>
          </cell>
        </row>
        <row r="59">
          <cell r="D59" t="str">
            <v>Otra inversión (1)</v>
          </cell>
          <cell r="H59">
            <v>590.1395200000001</v>
          </cell>
          <cell r="I59">
            <v>616.9644617084255</v>
          </cell>
          <cell r="J59">
            <v>-26.8249417084254</v>
          </cell>
          <cell r="L59">
            <v>516.1196</v>
          </cell>
          <cell r="M59">
            <v>598.3381235588769</v>
          </cell>
          <cell r="N59">
            <v>-82.21852355887688</v>
          </cell>
          <cell r="P59">
            <v>1023.3178951999995</v>
          </cell>
          <cell r="Q59">
            <v>1221.6141471834815</v>
          </cell>
          <cell r="R59">
            <v>-198.29625198348197</v>
          </cell>
          <cell r="T59">
            <v>2129.5770151999996</v>
          </cell>
          <cell r="U59">
            <v>2436.916732450784</v>
          </cell>
          <cell r="V59">
            <v>-307.33971725078436</v>
          </cell>
          <cell r="X59">
            <v>584.0518339999992</v>
          </cell>
          <cell r="Y59">
            <v>950.5333994834444</v>
          </cell>
          <cell r="Z59">
            <v>-366.48156548344525</v>
          </cell>
          <cell r="AB59">
            <v>928.9648957979275</v>
          </cell>
          <cell r="AC59">
            <v>1683.4121644461334</v>
          </cell>
          <cell r="AD59">
            <v>-754.4472686482059</v>
          </cell>
        </row>
        <row r="60">
          <cell r="E60" t="str">
            <v>Activos </v>
          </cell>
          <cell r="H60">
            <v>242.02451999999994</v>
          </cell>
          <cell r="I60">
            <v>66.00999999999982</v>
          </cell>
          <cell r="J60">
            <v>176.01452000000012</v>
          </cell>
          <cell r="L60">
            <v>106.72159999999985</v>
          </cell>
          <cell r="M60">
            <v>376.2252620000001</v>
          </cell>
          <cell r="N60">
            <v>-269.50366200000025</v>
          </cell>
          <cell r="P60">
            <v>507.45759999999996</v>
          </cell>
          <cell r="Q60">
            <v>939.8416799999998</v>
          </cell>
          <cell r="R60">
            <v>-432.3840799999998</v>
          </cell>
          <cell r="T60">
            <v>856.2037199999997</v>
          </cell>
          <cell r="U60">
            <v>1382.0769419999997</v>
          </cell>
          <cell r="V60">
            <v>-525.8732219999999</v>
          </cell>
          <cell r="X60">
            <v>146.3519999999993</v>
          </cell>
          <cell r="Y60">
            <v>557.9285100000009</v>
          </cell>
          <cell r="Z60">
            <v>-411.5765100000016</v>
          </cell>
          <cell r="AB60">
            <v>33.854999999999976</v>
          </cell>
          <cell r="AC60">
            <v>891.1761099999985</v>
          </cell>
          <cell r="AD60">
            <v>-857.3211099999985</v>
          </cell>
        </row>
        <row r="61">
          <cell r="F61" t="str">
            <v>Créditos comerciales</v>
          </cell>
          <cell r="H61">
            <v>57.841519999999946</v>
          </cell>
          <cell r="I61">
            <v>79.99700000000001</v>
          </cell>
          <cell r="J61">
            <v>-22.15548000000007</v>
          </cell>
          <cell r="L61">
            <v>40.160600000000045</v>
          </cell>
          <cell r="M61">
            <v>208.28926200000024</v>
          </cell>
          <cell r="N61">
            <v>-168.1286620000002</v>
          </cell>
          <cell r="P61">
            <v>27.371600000000058</v>
          </cell>
          <cell r="Q61">
            <v>396.9876800000002</v>
          </cell>
          <cell r="R61">
            <v>-369.6160800000001</v>
          </cell>
          <cell r="T61">
            <v>125.37372000000005</v>
          </cell>
          <cell r="U61">
            <v>685.2739420000005</v>
          </cell>
          <cell r="V61">
            <v>-559.9002220000004</v>
          </cell>
          <cell r="X61">
            <v>0</v>
          </cell>
          <cell r="Y61">
            <v>209.10851000000093</v>
          </cell>
          <cell r="Z61">
            <v>-209.10851000000093</v>
          </cell>
          <cell r="AB61">
            <v>0</v>
          </cell>
          <cell r="AC61">
            <v>251.1981099999988</v>
          </cell>
          <cell r="AD61">
            <v>-251.1981099999988</v>
          </cell>
        </row>
        <row r="62">
          <cell r="F62" t="str">
            <v>Préstamos</v>
          </cell>
          <cell r="H62">
            <v>62.483000000000004</v>
          </cell>
          <cell r="I62">
            <v>18.69799999999998</v>
          </cell>
          <cell r="J62">
            <v>43.785000000000025</v>
          </cell>
          <cell r="L62">
            <v>28.86099999999999</v>
          </cell>
          <cell r="M62">
            <v>25.062999999999988</v>
          </cell>
          <cell r="N62">
            <v>3.798000000000002</v>
          </cell>
          <cell r="P62">
            <v>16.283999999999992</v>
          </cell>
          <cell r="Q62">
            <v>8.854000000000042</v>
          </cell>
          <cell r="R62">
            <v>7.42999999999995</v>
          </cell>
          <cell r="T62">
            <v>107.62799999999999</v>
          </cell>
          <cell r="U62">
            <v>52.61500000000001</v>
          </cell>
          <cell r="V62">
            <v>55.01299999999998</v>
          </cell>
          <cell r="X62">
            <v>72.00700000000006</v>
          </cell>
          <cell r="Y62">
            <v>0</v>
          </cell>
          <cell r="Z62">
            <v>72.00700000000006</v>
          </cell>
          <cell r="AB62">
            <v>1.1549999999999727</v>
          </cell>
          <cell r="AC62">
            <v>164.815</v>
          </cell>
          <cell r="AD62">
            <v>-163.66000000000003</v>
          </cell>
        </row>
        <row r="63">
          <cell r="F63" t="str">
            <v>Moneda y depósitos</v>
          </cell>
          <cell r="H63">
            <v>121.7</v>
          </cell>
          <cell r="I63">
            <v>-32.68500000000017</v>
          </cell>
          <cell r="J63">
            <v>154.38500000000016</v>
          </cell>
          <cell r="L63">
            <v>37.69999999999982</v>
          </cell>
          <cell r="M63">
            <v>142.87299999999988</v>
          </cell>
          <cell r="N63">
            <v>-105.17300000000006</v>
          </cell>
          <cell r="P63">
            <v>463.8019999999999</v>
          </cell>
          <cell r="Q63">
            <v>533.9999999999995</v>
          </cell>
          <cell r="R63">
            <v>-70.19799999999964</v>
          </cell>
          <cell r="T63">
            <v>623.2019999999998</v>
          </cell>
          <cell r="U63">
            <v>644.1879999999992</v>
          </cell>
          <cell r="V63">
            <v>-20.98599999999942</v>
          </cell>
          <cell r="X63">
            <v>74.34499999999923</v>
          </cell>
          <cell r="Y63">
            <v>348.82</v>
          </cell>
          <cell r="Z63">
            <v>-274.47500000000076</v>
          </cell>
          <cell r="AB63">
            <v>32.7</v>
          </cell>
          <cell r="AC63">
            <v>475.1629999999997</v>
          </cell>
          <cell r="AD63">
            <v>-442.46299999999974</v>
          </cell>
        </row>
        <row r="64">
          <cell r="F64" t="str">
            <v>Otros activos</v>
          </cell>
          <cell r="H64">
            <v>0</v>
          </cell>
          <cell r="I64">
            <v>0</v>
          </cell>
          <cell r="J64">
            <v>0</v>
          </cell>
          <cell r="L64">
            <v>0</v>
          </cell>
          <cell r="M64">
            <v>0</v>
          </cell>
          <cell r="N64">
            <v>0</v>
          </cell>
          <cell r="P64">
            <v>0</v>
          </cell>
          <cell r="Q64">
            <v>0</v>
          </cell>
          <cell r="R64">
            <v>0</v>
          </cell>
          <cell r="T64">
            <v>0</v>
          </cell>
          <cell r="U64">
            <v>0</v>
          </cell>
          <cell r="V64">
            <v>0</v>
          </cell>
          <cell r="X64">
            <v>0</v>
          </cell>
          <cell r="Y64">
            <v>0</v>
          </cell>
          <cell r="Z64">
            <v>0</v>
          </cell>
          <cell r="AB64">
            <v>0</v>
          </cell>
          <cell r="AC64">
            <v>0</v>
          </cell>
          <cell r="AD64">
            <v>0</v>
          </cell>
        </row>
        <row r="65">
          <cell r="E65" t="str">
            <v>Pasivos</v>
          </cell>
          <cell r="H65">
            <v>348.1150000000001</v>
          </cell>
          <cell r="I65">
            <v>550.9544617084257</v>
          </cell>
          <cell r="J65">
            <v>-202.83946170842557</v>
          </cell>
          <cell r="L65">
            <v>409.3980000000002</v>
          </cell>
          <cell r="M65">
            <v>222.1128615588768</v>
          </cell>
          <cell r="N65">
            <v>187.2851384411234</v>
          </cell>
          <cell r="P65">
            <v>515.8602951999995</v>
          </cell>
          <cell r="Q65">
            <v>281.7724671834817</v>
          </cell>
          <cell r="R65">
            <v>234.08782801651785</v>
          </cell>
          <cell r="T65">
            <v>1273.3732952</v>
          </cell>
          <cell r="U65">
            <v>1054.8397904507842</v>
          </cell>
          <cell r="V65">
            <v>218.5335047492158</v>
          </cell>
        </row>
        <row r="66">
          <cell r="F66" t="str">
            <v>Créditos comerciales</v>
          </cell>
          <cell r="H66">
            <v>100.69000000000008</v>
          </cell>
          <cell r="I66">
            <v>132.156</v>
          </cell>
          <cell r="J66">
            <v>-31.465999999999923</v>
          </cell>
          <cell r="L66">
            <v>99.74999999999997</v>
          </cell>
          <cell r="M66">
            <v>69.50029519999993</v>
          </cell>
          <cell r="N66">
            <v>30.249704800000046</v>
          </cell>
          <cell r="P66">
            <v>216.1042951999997</v>
          </cell>
          <cell r="Q66">
            <v>95.00900000000004</v>
          </cell>
          <cell r="R66">
            <v>121.09529519999967</v>
          </cell>
          <cell r="T66">
            <v>416.54429519999974</v>
          </cell>
          <cell r="U66">
            <v>296.66529519999995</v>
          </cell>
          <cell r="V66">
            <v>119.87899999999979</v>
          </cell>
        </row>
        <row r="67">
          <cell r="F67" t="str">
            <v>Préstamos</v>
          </cell>
          <cell r="H67">
            <v>242.52500000000006</v>
          </cell>
          <cell r="I67">
            <v>411.9984617084258</v>
          </cell>
          <cell r="J67">
            <v>-169.47346170842573</v>
          </cell>
          <cell r="L67">
            <v>304.74800000000016</v>
          </cell>
          <cell r="M67">
            <v>152.61256635887688</v>
          </cell>
          <cell r="N67">
            <v>152.13543364112329</v>
          </cell>
          <cell r="P67">
            <v>260.15599999999984</v>
          </cell>
          <cell r="Q67">
            <v>186.76346718348162</v>
          </cell>
          <cell r="R67">
            <v>73.39253281651821</v>
          </cell>
          <cell r="T67">
            <v>807.4290000000001</v>
          </cell>
          <cell r="U67">
            <v>751.3744952507843</v>
          </cell>
          <cell r="V67">
            <v>56.054504749215766</v>
          </cell>
          <cell r="X67">
            <v>402.26983399999995</v>
          </cell>
          <cell r="Y67">
            <v>317.4138894834436</v>
          </cell>
          <cell r="Z67">
            <v>84.85594451655635</v>
          </cell>
          <cell r="AB67">
            <v>572.1998957979274</v>
          </cell>
        </row>
        <row r="68">
          <cell r="F68" t="str">
            <v>Moneda y depósitos</v>
          </cell>
          <cell r="H68">
            <v>4.899999999999999</v>
          </cell>
          <cell r="I68">
            <v>0</v>
          </cell>
          <cell r="J68">
            <v>4.899999999999999</v>
          </cell>
          <cell r="L68">
            <v>4.300000000000004</v>
          </cell>
          <cell r="M68">
            <v>0</v>
          </cell>
          <cell r="N68">
            <v>4.300000000000004</v>
          </cell>
          <cell r="P68">
            <v>38.2</v>
          </cell>
          <cell r="Q68">
            <v>0</v>
          </cell>
          <cell r="R68">
            <v>38.2</v>
          </cell>
          <cell r="T68">
            <v>47.400000000000006</v>
          </cell>
          <cell r="U68">
            <v>0</v>
          </cell>
          <cell r="V68">
            <v>47.400000000000006</v>
          </cell>
          <cell r="X68">
            <v>26.5</v>
          </cell>
          <cell r="Y68">
            <v>0</v>
          </cell>
          <cell r="Z68">
            <v>26.5</v>
          </cell>
          <cell r="AB68">
            <v>0</v>
          </cell>
        </row>
        <row r="69">
          <cell r="F69" t="str">
            <v>Otros pasivos</v>
          </cell>
          <cell r="H69">
            <v>0</v>
          </cell>
          <cell r="I69">
            <v>6.800000000000001</v>
          </cell>
          <cell r="J69">
            <v>-6.800000000000001</v>
          </cell>
          <cell r="L69">
            <v>0.5999999999999996</v>
          </cell>
          <cell r="M69">
            <v>0</v>
          </cell>
          <cell r="N69">
            <v>0.5999999999999996</v>
          </cell>
          <cell r="P69">
            <v>1.4000000000000004</v>
          </cell>
          <cell r="Q69">
            <v>0</v>
          </cell>
          <cell r="R69">
            <v>1.4000000000000004</v>
          </cell>
          <cell r="T69">
            <v>2</v>
          </cell>
          <cell r="U69">
            <v>6.800000000000001</v>
          </cell>
          <cell r="V69">
            <v>-4.800000000000001</v>
          </cell>
          <cell r="X69">
            <v>2.9000000000000004</v>
          </cell>
          <cell r="Y69">
            <v>0</v>
          </cell>
          <cell r="Z69">
            <v>2.9000000000000004</v>
          </cell>
          <cell r="AB69">
            <v>0</v>
          </cell>
        </row>
        <row r="70">
          <cell r="D70" t="str">
            <v>Activos de reserva</v>
          </cell>
          <cell r="H70">
            <v>6.7</v>
          </cell>
          <cell r="I70">
            <v>912.5</v>
          </cell>
          <cell r="J70">
            <v>-905.8</v>
          </cell>
          <cell r="L70">
            <v>58.8</v>
          </cell>
          <cell r="M70">
            <v>94.3</v>
          </cell>
          <cell r="N70">
            <v>-35.5</v>
          </cell>
          <cell r="P70">
            <v>144.9</v>
          </cell>
          <cell r="Q70">
            <v>172.89999999999998</v>
          </cell>
          <cell r="R70">
            <v>-27.99999999999997</v>
          </cell>
          <cell r="T70">
            <v>210.4</v>
          </cell>
          <cell r="U70">
            <v>1179.6999999999998</v>
          </cell>
          <cell r="V70">
            <v>-969.2999999999998</v>
          </cell>
          <cell r="X70">
            <v>717.8000000000001</v>
          </cell>
          <cell r="Y70">
            <v>1.9</v>
          </cell>
          <cell r="Z70">
            <v>715.9000000000001</v>
          </cell>
          <cell r="AB70">
            <v>314.00000000000006</v>
          </cell>
        </row>
        <row r="72">
          <cell r="A72" t="str">
            <v>3. ERRORES Y OMISIONES</v>
          </cell>
          <cell r="J72">
            <v>35.25792391774712</v>
          </cell>
          <cell r="N72">
            <v>-41.91726915837194</v>
          </cell>
          <cell r="R72">
            <v>251.2828066955899</v>
          </cell>
          <cell r="V72">
            <v>244.62346145496213</v>
          </cell>
          <cell r="Z72">
            <v>-51.89617171075088</v>
          </cell>
        </row>
        <row r="74">
          <cell r="A74" t="str">
            <v>MEMORANDUM</v>
          </cell>
        </row>
        <row r="75">
          <cell r="A75" t="str">
            <v>SALDO DE BALANZA DE PAGOS</v>
          </cell>
          <cell r="J75">
            <v>905.8</v>
          </cell>
          <cell r="N75">
            <v>35.5</v>
          </cell>
          <cell r="R75">
            <v>27.99999999999997</v>
          </cell>
          <cell r="V75">
            <v>969.2999999999998</v>
          </cell>
          <cell r="Z75">
            <v>-715.9000000000001</v>
          </cell>
        </row>
        <row r="76">
          <cell r="A76" t="str">
            <v>CUENTA FINANCIERA EXCLUYENDO ACTIVOS DE RESERVA</v>
          </cell>
          <cell r="H76">
            <v>3233.327256506985</v>
          </cell>
          <cell r="I76">
            <v>2326.715912208619</v>
          </cell>
          <cell r="J76">
            <v>906.611344298366</v>
          </cell>
          <cell r="L76">
            <v>1963.016334353</v>
          </cell>
          <cell r="M76">
            <v>1950.0698562585017</v>
          </cell>
          <cell r="N76">
            <v>12.946478094498389</v>
          </cell>
          <cell r="P76">
            <v>2671.8689394349994</v>
          </cell>
          <cell r="Q76">
            <v>3126.715852507287</v>
          </cell>
          <cell r="R76">
            <v>-454.8469130722874</v>
          </cell>
          <cell r="T76">
            <v>7868.212530294985</v>
          </cell>
          <cell r="U76">
            <v>7403.501620974407</v>
          </cell>
          <cell r="V76">
            <v>464.71090932057814</v>
          </cell>
          <cell r="X76">
            <v>2022.6746111005668</v>
          </cell>
          <cell r="Y76">
            <v>2674.7370011029307</v>
          </cell>
          <cell r="Z76">
            <v>-652.0623900023638</v>
          </cell>
          <cell r="AB76">
            <v>2615.9556061775756</v>
          </cell>
        </row>
        <row r="78">
          <cell r="H78" t="str">
            <v>CREDITO</v>
          </cell>
          <cell r="I78" t="str">
            <v>DEBITO</v>
          </cell>
          <cell r="J78" t="str">
            <v>SALDO</v>
          </cell>
          <cell r="L78" t="str">
            <v>CREDITO</v>
          </cell>
          <cell r="M78" t="str">
            <v>DEBITO</v>
          </cell>
          <cell r="N78" t="str">
            <v>SALDO</v>
          </cell>
          <cell r="P78" t="str">
            <v>CREDITO</v>
          </cell>
          <cell r="Q78" t="str">
            <v>DEBITO</v>
          </cell>
          <cell r="R78" t="str">
            <v>SALDO</v>
          </cell>
          <cell r="T78" t="str">
            <v>CREDITO</v>
          </cell>
          <cell r="U78" t="str">
            <v>DEBITO</v>
          </cell>
          <cell r="V78" t="str">
            <v>SALDO</v>
          </cell>
          <cell r="X78" t="str">
            <v>CREDITO</v>
          </cell>
          <cell r="Y78" t="str">
            <v>DEBITO</v>
          </cell>
          <cell r="Z78" t="str">
            <v>SALDO</v>
          </cell>
          <cell r="AB78" t="str">
            <v>CREDITO</v>
          </cell>
        </row>
        <row r="79">
          <cell r="A79" t="str">
            <v>(1) Activos de corto plazo</v>
          </cell>
          <cell r="H79">
            <v>242.02451999999994</v>
          </cell>
          <cell r="I79">
            <v>47.31199999999984</v>
          </cell>
          <cell r="J79">
            <v>194.7125200000001</v>
          </cell>
          <cell r="L79">
            <v>106.72159999999985</v>
          </cell>
          <cell r="M79">
            <v>351.1622620000001</v>
          </cell>
          <cell r="N79">
            <v>-244.44066200000026</v>
          </cell>
          <cell r="P79">
            <v>507.45759999999996</v>
          </cell>
          <cell r="Q79">
            <v>930.9876799999997</v>
          </cell>
          <cell r="R79">
            <v>-423.53007999999977</v>
          </cell>
          <cell r="T79">
            <v>856.2037199999997</v>
          </cell>
          <cell r="U79">
            <v>1329.4619419999997</v>
          </cell>
          <cell r="V79">
            <v>-473.25822199999993</v>
          </cell>
          <cell r="X79">
            <v>101.68499999999926</v>
          </cell>
          <cell r="Y79">
            <v>557.9285100000009</v>
          </cell>
          <cell r="Z79">
            <v>-456.2435100000016</v>
          </cell>
          <cell r="AB79">
            <v>32.7</v>
          </cell>
        </row>
        <row r="80">
          <cell r="C80" t="str">
            <v>Créditos comerciales</v>
          </cell>
          <cell r="H80">
            <v>57.841519999999946</v>
          </cell>
          <cell r="I80">
            <v>79.99700000000001</v>
          </cell>
          <cell r="J80">
            <v>-22.15548000000007</v>
          </cell>
          <cell r="L80">
            <v>40.160600000000045</v>
          </cell>
          <cell r="M80">
            <v>208.28926200000024</v>
          </cell>
          <cell r="N80">
            <v>-168.1286620000002</v>
          </cell>
          <cell r="P80">
            <v>27.371600000000058</v>
          </cell>
          <cell r="Q80">
            <v>396.9876800000002</v>
          </cell>
          <cell r="R80">
            <v>-369.6160800000001</v>
          </cell>
          <cell r="T80">
            <v>125.37372000000005</v>
          </cell>
          <cell r="U80">
            <v>685.2739420000005</v>
          </cell>
          <cell r="V80">
            <v>-559.9002220000004</v>
          </cell>
          <cell r="X80">
            <v>0</v>
          </cell>
          <cell r="Y80">
            <v>209.10851000000093</v>
          </cell>
          <cell r="Z80">
            <v>-209.10851000000093</v>
          </cell>
          <cell r="AB80">
            <v>0</v>
          </cell>
        </row>
        <row r="81">
          <cell r="C81" t="str">
            <v>Préstamos</v>
          </cell>
          <cell r="H81">
            <v>62.483000000000004</v>
          </cell>
          <cell r="I81">
            <v>0</v>
          </cell>
          <cell r="J81">
            <v>62.483000000000004</v>
          </cell>
          <cell r="L81">
            <v>28.86099999999999</v>
          </cell>
          <cell r="M81">
            <v>0</v>
          </cell>
          <cell r="N81">
            <v>28.86099999999999</v>
          </cell>
          <cell r="P81">
            <v>16.283999999999992</v>
          </cell>
          <cell r="Q81">
            <v>0</v>
          </cell>
          <cell r="R81">
            <v>16.283999999999992</v>
          </cell>
          <cell r="T81">
            <v>107.62799999999999</v>
          </cell>
          <cell r="U81">
            <v>0</v>
          </cell>
          <cell r="V81">
            <v>107.62799999999999</v>
          </cell>
          <cell r="X81">
            <v>27.340000000000032</v>
          </cell>
          <cell r="Y81">
            <v>0</v>
          </cell>
          <cell r="Z81">
            <v>27.340000000000032</v>
          </cell>
          <cell r="AB81">
            <v>0</v>
          </cell>
        </row>
        <row r="82">
          <cell r="C82" t="str">
            <v>Moneda y depósitos</v>
          </cell>
          <cell r="H82">
            <v>121.7</v>
          </cell>
          <cell r="I82">
            <v>-32.68500000000017</v>
          </cell>
          <cell r="J82">
            <v>154.38500000000016</v>
          </cell>
          <cell r="L82">
            <v>37.69999999999982</v>
          </cell>
          <cell r="M82">
            <v>142.87299999999988</v>
          </cell>
          <cell r="N82">
            <v>-105.17300000000006</v>
          </cell>
          <cell r="P82">
            <v>463.8019999999999</v>
          </cell>
          <cell r="Q82">
            <v>533.9999999999995</v>
          </cell>
          <cell r="R82">
            <v>-70.19799999999964</v>
          </cell>
          <cell r="T82">
            <v>623.2019999999998</v>
          </cell>
          <cell r="U82">
            <v>644.1879999999992</v>
          </cell>
          <cell r="V82">
            <v>-20.98599999999942</v>
          </cell>
          <cell r="X82">
            <v>74.34499999999923</v>
          </cell>
          <cell r="Y82">
            <v>348.82</v>
          </cell>
          <cell r="Z82">
            <v>-274.47500000000076</v>
          </cell>
          <cell r="AB82">
            <v>32.7</v>
          </cell>
        </row>
        <row r="83">
          <cell r="C83" t="str">
            <v>Otros activos</v>
          </cell>
          <cell r="H83">
            <v>0</v>
          </cell>
          <cell r="I83">
            <v>0</v>
          </cell>
          <cell r="J83">
            <v>0</v>
          </cell>
          <cell r="L83">
            <v>0</v>
          </cell>
          <cell r="M83">
            <v>0</v>
          </cell>
          <cell r="N83">
            <v>0</v>
          </cell>
          <cell r="P83">
            <v>0</v>
          </cell>
          <cell r="Q83">
            <v>0</v>
          </cell>
          <cell r="R83">
            <v>0</v>
          </cell>
          <cell r="T83">
            <v>0</v>
          </cell>
          <cell r="U83">
            <v>0</v>
          </cell>
          <cell r="V83">
            <v>0</v>
          </cell>
          <cell r="X83">
            <v>0</v>
          </cell>
          <cell r="Y83">
            <v>0</v>
          </cell>
          <cell r="Z83">
            <v>0</v>
          </cell>
          <cell r="AB83">
            <v>0</v>
          </cell>
        </row>
        <row r="84">
          <cell r="B84" t="str">
            <v>Pasivos de corto plazo</v>
          </cell>
          <cell r="H84">
            <v>161.46000000000012</v>
          </cell>
          <cell r="I84">
            <v>257.67210506</v>
          </cell>
          <cell r="J84">
            <v>-96.21210505999986</v>
          </cell>
          <cell r="L84">
            <v>250.90000000000018</v>
          </cell>
          <cell r="M84">
            <v>92.10372520000007</v>
          </cell>
          <cell r="N84">
            <v>158.7962748000001</v>
          </cell>
          <cell r="P84">
            <v>404.0242951999995</v>
          </cell>
          <cell r="Q84">
            <v>33.04187899999994</v>
          </cell>
          <cell r="R84">
            <v>370.98241619999953</v>
          </cell>
          <cell r="T84">
            <v>816.3842951999998</v>
          </cell>
          <cell r="U84">
            <v>382.81770925999996</v>
          </cell>
          <cell r="V84">
            <v>433.5665859399998</v>
          </cell>
          <cell r="X84">
            <v>185.821834</v>
          </cell>
          <cell r="Y84">
            <v>133.8399999999998</v>
          </cell>
          <cell r="Z84">
            <v>51.98183400000019</v>
          </cell>
          <cell r="AB84">
            <v>461.80267299999997</v>
          </cell>
        </row>
        <row r="85">
          <cell r="C85" t="str">
            <v>Créditos comerciales</v>
          </cell>
          <cell r="H85">
            <v>94.66000000000008</v>
          </cell>
          <cell r="I85">
            <v>118</v>
          </cell>
          <cell r="J85">
            <v>-23.339999999999918</v>
          </cell>
          <cell r="L85">
            <v>98.39999999999998</v>
          </cell>
          <cell r="M85">
            <v>58.90429519999992</v>
          </cell>
          <cell r="N85">
            <v>39.495704800000055</v>
          </cell>
          <cell r="P85">
            <v>212.3242951999997</v>
          </cell>
          <cell r="Q85">
            <v>10.200000000000045</v>
          </cell>
          <cell r="R85">
            <v>202.12429519999966</v>
          </cell>
          <cell r="T85">
            <v>405.38429519999977</v>
          </cell>
          <cell r="U85">
            <v>187.10429519999997</v>
          </cell>
          <cell r="V85">
            <v>218.2799999999998</v>
          </cell>
          <cell r="X85">
            <v>0</v>
          </cell>
          <cell r="Y85">
            <v>67.43999999999994</v>
          </cell>
          <cell r="Z85">
            <v>-67.43999999999994</v>
          </cell>
          <cell r="AB85">
            <v>318.5</v>
          </cell>
        </row>
        <row r="86">
          <cell r="C86" t="str">
            <v>Préstamos</v>
          </cell>
          <cell r="H86">
            <v>61.90000000000005</v>
          </cell>
          <cell r="I86">
            <v>132.87210505999997</v>
          </cell>
          <cell r="J86">
            <v>-70.97210505999992</v>
          </cell>
          <cell r="L86">
            <v>147.6000000000002</v>
          </cell>
          <cell r="M86">
            <v>33.199430000000156</v>
          </cell>
          <cell r="N86">
            <v>114.40057000000004</v>
          </cell>
          <cell r="P86">
            <v>152.09999999999982</v>
          </cell>
          <cell r="Q86">
            <v>22.841878999999892</v>
          </cell>
          <cell r="R86">
            <v>129.25812099999993</v>
          </cell>
          <cell r="T86">
            <v>361.6</v>
          </cell>
          <cell r="U86">
            <v>188.91341406</v>
          </cell>
          <cell r="V86">
            <v>172.68658594000001</v>
          </cell>
          <cell r="X86">
            <v>156.421834</v>
          </cell>
          <cell r="Y86">
            <v>66.39999999999986</v>
          </cell>
          <cell r="Z86">
            <v>90.02183400000013</v>
          </cell>
          <cell r="AB86">
            <v>143.30267299999997</v>
          </cell>
        </row>
        <row r="87">
          <cell r="C87" t="str">
            <v>Moneda y depósitos</v>
          </cell>
          <cell r="H87">
            <v>4.899999999999999</v>
          </cell>
          <cell r="I87">
            <v>0</v>
          </cell>
          <cell r="J87">
            <v>4.899999999999999</v>
          </cell>
          <cell r="L87">
            <v>4.300000000000004</v>
          </cell>
          <cell r="M87">
            <v>0</v>
          </cell>
          <cell r="N87">
            <v>4.300000000000004</v>
          </cell>
          <cell r="P87">
            <v>38.2</v>
          </cell>
          <cell r="Q87">
            <v>0</v>
          </cell>
          <cell r="R87">
            <v>38.2</v>
          </cell>
          <cell r="T87">
            <v>47.400000000000006</v>
          </cell>
          <cell r="U87">
            <v>0</v>
          </cell>
          <cell r="V87">
            <v>47.400000000000006</v>
          </cell>
          <cell r="X87">
            <v>26.5</v>
          </cell>
          <cell r="Y87">
            <v>0</v>
          </cell>
          <cell r="Z87">
            <v>26.5</v>
          </cell>
          <cell r="AB87">
            <v>0</v>
          </cell>
        </row>
        <row r="88">
          <cell r="C88" t="str">
            <v>Otros pasivos</v>
          </cell>
          <cell r="H88">
            <v>0</v>
          </cell>
          <cell r="I88">
            <v>6.800000000000001</v>
          </cell>
          <cell r="J88">
            <v>-6.800000000000001</v>
          </cell>
          <cell r="L88">
            <v>0.5999999999999996</v>
          </cell>
          <cell r="M88">
            <v>0</v>
          </cell>
          <cell r="N88">
            <v>0.5999999999999996</v>
          </cell>
          <cell r="P88">
            <v>1.4000000000000004</v>
          </cell>
          <cell r="Q88">
            <v>0</v>
          </cell>
          <cell r="R88">
            <v>1.4000000000000004</v>
          </cell>
          <cell r="T88">
            <v>2</v>
          </cell>
          <cell r="U88">
            <v>6.800000000000001</v>
          </cell>
          <cell r="V88">
            <v>-4.800000000000001</v>
          </cell>
          <cell r="X88">
            <v>2.9000000000000004</v>
          </cell>
          <cell r="Y88">
            <v>0</v>
          </cell>
          <cell r="Z88">
            <v>2.9000000000000004</v>
          </cell>
          <cell r="AB88">
            <v>0</v>
          </cell>
        </row>
        <row r="90">
          <cell r="E90" t="str">
            <v>CONTROLES</v>
          </cell>
        </row>
        <row r="92">
          <cell r="E92" t="str">
            <v>CTA. CTE.</v>
          </cell>
          <cell r="J92">
            <v>-4.405364961712621E-13</v>
          </cell>
          <cell r="N92">
            <v>3.126388037344441E-13</v>
          </cell>
          <cell r="R92">
            <v>0</v>
          </cell>
        </row>
        <row r="93">
          <cell r="F93" t="str">
            <v>Bienes</v>
          </cell>
        </row>
        <row r="94">
          <cell r="F94" t="str">
            <v>Servicios</v>
          </cell>
        </row>
        <row r="95">
          <cell r="F95" t="str">
            <v>Renta</v>
          </cell>
        </row>
        <row r="96">
          <cell r="F96" t="str">
            <v>Transferencias</v>
          </cell>
        </row>
        <row r="97">
          <cell r="E97" t="str">
            <v>CTA. CAPITAL Y FINANCIERA</v>
          </cell>
          <cell r="J97">
            <v>1.1368683772161603E-13</v>
          </cell>
          <cell r="N97">
            <v>-1.8474111129762605E-13</v>
          </cell>
          <cell r="R97">
            <v>0</v>
          </cell>
        </row>
        <row r="98">
          <cell r="F98" t="str">
            <v>Inversión Directa</v>
          </cell>
        </row>
        <row r="99">
          <cell r="F99" t="str">
            <v>Inversión de Cartera</v>
          </cell>
        </row>
        <row r="100">
          <cell r="F100" t="str">
            <v>Instrumentos Financieros Derivados</v>
          </cell>
        </row>
        <row r="101">
          <cell r="F101"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_Tere"/>
      <sheetName val="Cuadro_exp_ofi"/>
      <sheetName val="Cuadro_balanza"/>
      <sheetName val="Cuadro_3"/>
      <sheetName val="Cuadro_3 (2)"/>
      <sheetName val="Cuadro_3series"/>
      <sheetName val="Cuadro_3series (2)"/>
      <sheetName val="Cuadro_5"/>
      <sheetName val="Cuadro_5 (2)"/>
      <sheetName val="Cuadro_6"/>
      <sheetName val="Hoja3"/>
    </sheetNames>
    <sheetDataSet>
      <sheetData sheetId="7">
        <row r="1">
          <cell r="E1" t="str">
            <v>5. EXPORTACIONES DE ALGUNOS PRODUCTOS PRINCIPALES (1) (2)</v>
          </cell>
          <cell r="S1" t="str">
            <v>5. EXPORTACIONES DE ALGUNOS PRODUCTOS PRINCIPALES (1) (2)</v>
          </cell>
        </row>
        <row r="2">
          <cell r="E2" t="str">
            <v>CLASIFICADOS DE ACUERDO A LA CIIU</v>
          </cell>
          <cell r="S2" t="str">
            <v>CLASIFICADOS DE ACUERDO A LA CIIU (2)</v>
          </cell>
        </row>
        <row r="4">
          <cell r="E4">
            <v>1990</v>
          </cell>
          <cell r="H4">
            <v>1991</v>
          </cell>
          <cell r="K4">
            <v>1992</v>
          </cell>
          <cell r="N4">
            <v>1993</v>
          </cell>
          <cell r="Q4">
            <v>1994</v>
          </cell>
          <cell r="T4" t="str">
            <v>1995(*)</v>
          </cell>
          <cell r="W4" t="str">
            <v>1996(*)</v>
          </cell>
          <cell r="Z4" t="str">
            <v>1997(*)</v>
          </cell>
          <cell r="AC4" t="str">
            <v>1998(*)</v>
          </cell>
          <cell r="AF4" t="str">
            <v>1999(*)</v>
          </cell>
          <cell r="AI4" t="str">
            <v>2000(*)</v>
          </cell>
        </row>
        <row r="5">
          <cell r="E5" t="str">
            <v>Volumen</v>
          </cell>
          <cell r="F5" t="str">
            <v>Precio</v>
          </cell>
          <cell r="G5" t="str">
            <v>Valor</v>
          </cell>
          <cell r="H5" t="str">
            <v>Volumen</v>
          </cell>
          <cell r="I5" t="str">
            <v>Precio</v>
          </cell>
          <cell r="J5" t="str">
            <v>Valor</v>
          </cell>
          <cell r="K5" t="str">
            <v>Volumen</v>
          </cell>
          <cell r="L5" t="str">
            <v>Precio</v>
          </cell>
          <cell r="M5" t="str">
            <v>Valor</v>
          </cell>
          <cell r="N5" t="str">
            <v>Volumen</v>
          </cell>
          <cell r="O5" t="str">
            <v>Precio</v>
          </cell>
          <cell r="P5" t="str">
            <v>Valor</v>
          </cell>
          <cell r="Q5" t="str">
            <v>Volumen</v>
          </cell>
          <cell r="R5" t="str">
            <v>Precio</v>
          </cell>
          <cell r="S5" t="str">
            <v>Valor</v>
          </cell>
          <cell r="T5" t="str">
            <v>Volumen</v>
          </cell>
          <cell r="U5" t="str">
            <v>Precio</v>
          </cell>
          <cell r="V5" t="str">
            <v>Valor</v>
          </cell>
          <cell r="W5" t="str">
            <v>Volumen</v>
          </cell>
          <cell r="X5" t="str">
            <v>Precio</v>
          </cell>
          <cell r="Y5" t="str">
            <v>Valor</v>
          </cell>
          <cell r="Z5" t="str">
            <v>Volumen</v>
          </cell>
          <cell r="AA5" t="str">
            <v>Precio</v>
          </cell>
          <cell r="AB5" t="str">
            <v>Valor</v>
          </cell>
          <cell r="AC5" t="str">
            <v>Volumen</v>
          </cell>
          <cell r="AD5" t="str">
            <v>Precio</v>
          </cell>
          <cell r="AE5" t="str">
            <v>Valor</v>
          </cell>
          <cell r="AF5" t="str">
            <v>Volumen</v>
          </cell>
          <cell r="AG5" t="str">
            <v>Precio</v>
          </cell>
          <cell r="AH5" t="str">
            <v>Valor</v>
          </cell>
          <cell r="AI5" t="str">
            <v>Volumen</v>
          </cell>
          <cell r="AJ5" t="str">
            <v>Precio</v>
          </cell>
          <cell r="AK5" t="str">
            <v>Valor</v>
          </cell>
        </row>
        <row r="6">
          <cell r="F6" t="str">
            <v>(US$)</v>
          </cell>
          <cell r="G6" t="str">
            <v>(Mill. US$)</v>
          </cell>
          <cell r="I6" t="str">
            <v>(US$)</v>
          </cell>
          <cell r="J6" t="str">
            <v>(Mill. US$)</v>
          </cell>
          <cell r="L6" t="str">
            <v>(US$)</v>
          </cell>
          <cell r="M6" t="str">
            <v>(Mill. US$)</v>
          </cell>
          <cell r="O6" t="str">
            <v>(US$)</v>
          </cell>
          <cell r="P6" t="str">
            <v>(Mill. US$)</v>
          </cell>
          <cell r="R6" t="str">
            <v>(US$)</v>
          </cell>
          <cell r="S6" t="str">
            <v>(Mill. US$)</v>
          </cell>
          <cell r="U6" t="str">
            <v>(US$)</v>
          </cell>
          <cell r="V6" t="str">
            <v>(Mill. US$)</v>
          </cell>
          <cell r="X6" t="str">
            <v>(US$)</v>
          </cell>
          <cell r="Y6" t="str">
            <v>(Mill. US$)</v>
          </cell>
          <cell r="AA6" t="str">
            <v>(US$)</v>
          </cell>
          <cell r="AB6" t="str">
            <v>(Mill. US$)</v>
          </cell>
          <cell r="AD6" t="str">
            <v>(US$)</v>
          </cell>
          <cell r="AE6" t="str">
            <v>(Mill. US$)</v>
          </cell>
          <cell r="AG6" t="str">
            <v>(US$)</v>
          </cell>
          <cell r="AH6" t="str">
            <v>(Mill. US$)</v>
          </cell>
          <cell r="AJ6" t="str">
            <v>(US$)</v>
          </cell>
          <cell r="AK6" t="str">
            <v>(Mill. US$)</v>
          </cell>
        </row>
        <row r="8">
          <cell r="A8" t="str">
            <v>MINEROS</v>
          </cell>
        </row>
        <row r="9">
          <cell r="C9" t="str">
            <v>Cobre</v>
          </cell>
        </row>
        <row r="10">
          <cell r="C10" t="str">
            <v>Hierro</v>
          </cell>
        </row>
        <row r="11">
          <cell r="D11" t="str">
            <v>Hierro Pellet</v>
          </cell>
        </row>
        <row r="12">
          <cell r="D12" t="str">
            <v>Hierro a Granel</v>
          </cell>
        </row>
        <row r="13">
          <cell r="C13" t="str">
            <v>Salitre y Yodo</v>
          </cell>
        </row>
        <row r="14">
          <cell r="D14" t="str">
            <v>Salitre Sódico</v>
          </cell>
        </row>
        <row r="15">
          <cell r="D15" t="str">
            <v>Salitre Potásico</v>
          </cell>
        </row>
        <row r="16">
          <cell r="D16" t="str">
            <v>Yodo</v>
          </cell>
        </row>
        <row r="17">
          <cell r="C17" t="str">
            <v>Plata Metálica</v>
          </cell>
        </row>
        <row r="18">
          <cell r="C18" t="str">
            <v>Oxido y Ferromolibdeno</v>
          </cell>
        </row>
        <row r="19">
          <cell r="C19" t="str">
            <v>Carbonato de Litio</v>
          </cell>
        </row>
        <row r="20">
          <cell r="C20" t="str">
            <v>Oro metálico </v>
          </cell>
        </row>
        <row r="21">
          <cell r="C21" t="str">
            <v>Metal doré</v>
          </cell>
        </row>
        <row r="22">
          <cell r="C22" t="str">
            <v>Minerales de oro</v>
          </cell>
        </row>
        <row r="23">
          <cell r="C23" t="str">
            <v>Otros Mineros</v>
          </cell>
          <cell r="G23">
            <v>0</v>
          </cell>
          <cell r="J23">
            <v>0</v>
          </cell>
          <cell r="M23">
            <v>0</v>
          </cell>
          <cell r="P23">
            <v>0</v>
          </cell>
          <cell r="S23">
            <v>0</v>
          </cell>
          <cell r="V23">
            <v>0</v>
          </cell>
          <cell r="Y23">
            <v>0</v>
          </cell>
          <cell r="AB23">
            <v>0</v>
          </cell>
          <cell r="AE23">
            <v>0</v>
          </cell>
        </row>
        <row r="25">
          <cell r="A25" t="str">
            <v>AGROP, SILVIC. Y PESQ.</v>
          </cell>
          <cell r="G25">
            <v>0</v>
          </cell>
          <cell r="J25">
            <v>0</v>
          </cell>
          <cell r="M25">
            <v>0</v>
          </cell>
          <cell r="P25">
            <v>0</v>
          </cell>
          <cell r="S25">
            <v>0</v>
          </cell>
          <cell r="V25">
            <v>0</v>
          </cell>
          <cell r="Y25">
            <v>0</v>
          </cell>
          <cell r="AB25">
            <v>0</v>
          </cell>
          <cell r="AE25">
            <v>0</v>
          </cell>
        </row>
        <row r="26">
          <cell r="B26" t="str">
            <v>Sector Frutícola</v>
          </cell>
        </row>
        <row r="27">
          <cell r="C27" t="str">
            <v>Fruta Fresca (*)</v>
          </cell>
        </row>
        <row r="28">
          <cell r="D28" t="str">
            <v> (Uva)</v>
          </cell>
        </row>
        <row r="29">
          <cell r="B29" t="str">
            <v>Otros Agropecuarios</v>
          </cell>
        </row>
        <row r="30">
          <cell r="B30" t="str">
            <v>Sector Silvícola</v>
          </cell>
        </row>
        <row r="31">
          <cell r="D31" t="str">
            <v>(Rollizos de pino)</v>
          </cell>
        </row>
        <row r="32">
          <cell r="D32" t="str">
            <v>(Rollizos para pulpa)</v>
          </cell>
        </row>
        <row r="33">
          <cell r="B33" t="str">
            <v>Pesca extractiva</v>
          </cell>
        </row>
        <row r="35">
          <cell r="A35" t="str">
            <v>INDUSTRIALES</v>
          </cell>
          <cell r="G35">
            <v>0</v>
          </cell>
          <cell r="J35">
            <v>0</v>
          </cell>
          <cell r="M35">
            <v>0</v>
          </cell>
          <cell r="P35">
            <v>0</v>
          </cell>
          <cell r="S35">
            <v>0</v>
          </cell>
          <cell r="V35">
            <v>0</v>
          </cell>
          <cell r="Y35">
            <v>0</v>
          </cell>
          <cell r="AB35">
            <v>0</v>
          </cell>
          <cell r="AE35">
            <v>0</v>
          </cell>
        </row>
        <row r="36">
          <cell r="A36" t="str">
            <v>Alimentos</v>
          </cell>
        </row>
        <row r="37">
          <cell r="D37" t="str">
            <v>(Harina de pescado)</v>
          </cell>
        </row>
        <row r="38">
          <cell r="D38" t="str">
            <v>(Salmón)</v>
          </cell>
        </row>
        <row r="39">
          <cell r="B39" t="str">
            <v>Bebidas y Tabaco</v>
          </cell>
        </row>
        <row r="40">
          <cell r="B40" t="str">
            <v>Forest. y muebl de madera</v>
          </cell>
        </row>
        <row r="41">
          <cell r="D41" t="str">
            <v>(Madera aserrada)</v>
          </cell>
        </row>
        <row r="42">
          <cell r="D42" t="str">
            <v>(Chips de madera)</v>
          </cell>
        </row>
        <row r="43">
          <cell r="D43" t="str">
            <v>(Madera Cepillada)</v>
          </cell>
        </row>
        <row r="44">
          <cell r="B44" t="str">
            <v>Celul.,papel y otros</v>
          </cell>
        </row>
        <row r="45">
          <cell r="D45" t="str">
            <v>(Celulosa cruda)</v>
          </cell>
        </row>
        <row r="46">
          <cell r="D46" t="str">
            <v>(Celulosa blanqueada)</v>
          </cell>
        </row>
        <row r="47">
          <cell r="B47" t="str">
            <v>Productos Químicos</v>
          </cell>
        </row>
        <row r="48">
          <cell r="D48" t="str">
            <v>(Metanol)</v>
          </cell>
        </row>
        <row r="49">
          <cell r="B49" t="str">
            <v>Ind.básicas de hierro y acero</v>
          </cell>
        </row>
        <row r="50">
          <cell r="B50" t="str">
            <v>Prod. met. eléct. transp. etc.</v>
          </cell>
        </row>
        <row r="51">
          <cell r="B51" t="str">
            <v>Otros productos industr.</v>
          </cell>
        </row>
        <row r="54">
          <cell r="A54" t="str">
            <v>TOTAL</v>
          </cell>
          <cell r="G54">
            <v>0</v>
          </cell>
          <cell r="J54">
            <v>0</v>
          </cell>
          <cell r="M54">
            <v>0</v>
          </cell>
          <cell r="P54">
            <v>0</v>
          </cell>
          <cell r="S54">
            <v>0</v>
          </cell>
          <cell r="V54">
            <v>0</v>
          </cell>
          <cell r="Y54">
            <v>0</v>
          </cell>
          <cell r="AB54">
            <v>0</v>
          </cell>
          <cell r="AE54">
            <v>0</v>
          </cell>
        </row>
        <row r="56">
          <cell r="B56" t="str">
            <v>COBRE</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8">
          <cell r="B58" t="str">
            <v>NO COBRE</v>
          </cell>
          <cell r="G58">
            <v>0</v>
          </cell>
          <cell r="J58">
            <v>0</v>
          </cell>
          <cell r="M58">
            <v>0</v>
          </cell>
          <cell r="P58">
            <v>0</v>
          </cell>
          <cell r="S58">
            <v>0</v>
          </cell>
          <cell r="V58">
            <v>0</v>
          </cell>
          <cell r="Y58">
            <v>0</v>
          </cell>
          <cell r="AB58">
            <v>0</v>
          </cell>
          <cell r="AE58">
            <v>0</v>
          </cell>
        </row>
        <row r="59">
          <cell r="C59" t="str">
            <v>Principales (3)</v>
          </cell>
          <cell r="G59">
            <v>0</v>
          </cell>
          <cell r="J59">
            <v>0</v>
          </cell>
          <cell r="M59">
            <v>0</v>
          </cell>
          <cell r="P59">
            <v>0</v>
          </cell>
          <cell r="S59">
            <v>0</v>
          </cell>
          <cell r="V59">
            <v>0</v>
          </cell>
          <cell r="Y59">
            <v>0</v>
          </cell>
          <cell r="AB59">
            <v>0</v>
          </cell>
          <cell r="AE59">
            <v>0</v>
          </cell>
        </row>
        <row r="60">
          <cell r="C60" t="str">
            <v>Resto</v>
          </cell>
          <cell r="G60">
            <v>0</v>
          </cell>
          <cell r="J60">
            <v>0</v>
          </cell>
          <cell r="M60">
            <v>0</v>
          </cell>
          <cell r="P60">
            <v>0</v>
          </cell>
          <cell r="S60">
            <v>0</v>
          </cell>
          <cell r="V60">
            <v>0</v>
          </cell>
          <cell r="Y60">
            <v>0</v>
          </cell>
          <cell r="AB60">
            <v>0</v>
          </cell>
          <cell r="AE60">
            <v>0</v>
          </cell>
        </row>
        <row r="61">
          <cell r="E61" t="str">
            <v>(*) Cifras provisionales.</v>
          </cell>
          <cell r="V61" t="str">
            <v>(*) Cifras provisionales.</v>
          </cell>
        </row>
        <row r="62">
          <cell r="E62" t="str">
            <v>(1) No incluye Zona Franca</v>
          </cell>
          <cell r="V62" t="str">
            <v>(1) No incluye Zona Franca</v>
          </cell>
        </row>
        <row r="63">
          <cell r="E63" t="str">
            <v>(2) Incluye oro monetario</v>
          </cell>
          <cell r="V63" t="str">
            <v>(2) Incluye oro monetario</v>
          </cell>
        </row>
        <row r="64">
          <cell r="V64" t="str">
            <v>(3) Incluye hierro, salitre y yodo, plata, óxido y ferromolibdeno, carbonato de litio, oro, fruta, rollizos, harina de pescado, </v>
          </cell>
        </row>
        <row r="67">
          <cell r="V67" t="str">
            <v>y transporte al de industrias básicas del hierro y del acero</v>
          </cell>
        </row>
        <row r="86">
          <cell r="N86" t="str">
            <v>(1) Incluye hierro, salitre y yodo, plata, óxido y ferromolibdeno, carbonato de litio, oro, fruta, rollizos, </v>
          </cell>
          <cell r="W86" t="str">
            <v>(1) Incluye hierro, salitre y yodo, plata, óxido y ferromolibdeno, carbonato de litio, oro, fruta, rollizos, harina de pescado, </v>
          </cell>
        </row>
        <row r="87">
          <cell r="N87" t="str">
            <v>harina de pescado, madera (aserrada y cepillada), celulosa y metanol.</v>
          </cell>
          <cell r="W87" t="str">
            <v>harina de pescado, madera (aserrada y cepillada), celulosa y metanol.</v>
          </cell>
        </row>
        <row r="88">
          <cell r="W88" t="str">
            <v>(2) Ver nota 2 del cuadro nº 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3"/>
      <sheetName val="C3A (2)"/>
    </sheetNames>
    <sheetDataSet>
      <sheetData sheetId="0">
        <row r="6">
          <cell r="F6">
            <v>1984</v>
          </cell>
          <cell r="G6">
            <v>1985</v>
          </cell>
          <cell r="H6">
            <v>1986</v>
          </cell>
          <cell r="I6">
            <v>1987</v>
          </cell>
          <cell r="J6">
            <v>1988</v>
          </cell>
          <cell r="K6">
            <v>1989</v>
          </cell>
        </row>
        <row r="9">
          <cell r="F9">
            <v>1961.7</v>
          </cell>
          <cell r="G9">
            <v>2120.7</v>
          </cell>
          <cell r="H9">
            <v>2096.1000000000004</v>
          </cell>
          <cell r="I9">
            <v>2603.2999999999997</v>
          </cell>
          <cell r="J9">
            <v>3848.2999999999997</v>
          </cell>
          <cell r="K9">
            <v>4501.7</v>
          </cell>
        </row>
        <row r="11">
          <cell r="F11">
            <v>1603.9</v>
          </cell>
          <cell r="G11">
            <v>1788.6999999999998</v>
          </cell>
          <cell r="H11">
            <v>1757.1000000000001</v>
          </cell>
          <cell r="I11">
            <v>2234.7</v>
          </cell>
          <cell r="J11">
            <v>3416.2</v>
          </cell>
          <cell r="K11">
            <v>4021.4</v>
          </cell>
        </row>
        <row r="12">
          <cell r="F12">
            <v>1279.5</v>
          </cell>
          <cell r="G12">
            <v>1401.8</v>
          </cell>
          <cell r="H12">
            <v>1393.9</v>
          </cell>
          <cell r="I12">
            <v>1735.7</v>
          </cell>
          <cell r="J12">
            <v>2583</v>
          </cell>
          <cell r="K12">
            <v>3066.3</v>
          </cell>
        </row>
        <row r="13">
          <cell r="F13">
            <v>324.4</v>
          </cell>
          <cell r="G13">
            <v>386.9</v>
          </cell>
          <cell r="H13">
            <v>363.2</v>
          </cell>
          <cell r="I13">
            <v>499</v>
          </cell>
          <cell r="J13">
            <v>833.2</v>
          </cell>
          <cell r="K13">
            <v>955.1</v>
          </cell>
        </row>
        <row r="15">
          <cell r="F15">
            <v>110.60000000000001</v>
          </cell>
          <cell r="G15">
            <v>91.5</v>
          </cell>
          <cell r="H15">
            <v>88.4</v>
          </cell>
          <cell r="I15">
            <v>100.9</v>
          </cell>
          <cell r="J15">
            <v>109.7</v>
          </cell>
          <cell r="K15">
            <v>123.3</v>
          </cell>
        </row>
        <row r="16">
          <cell r="F16">
            <v>24.2</v>
          </cell>
          <cell r="G16">
            <v>25.8</v>
          </cell>
          <cell r="H16">
            <v>22.6</v>
          </cell>
          <cell r="I16">
            <v>20</v>
          </cell>
          <cell r="J16">
            <v>32.7</v>
          </cell>
          <cell r="K16">
            <v>41.7</v>
          </cell>
        </row>
        <row r="17">
          <cell r="F17">
            <v>86.4</v>
          </cell>
          <cell r="G17">
            <v>65.7</v>
          </cell>
          <cell r="H17">
            <v>65.8</v>
          </cell>
          <cell r="I17">
            <v>80.9</v>
          </cell>
          <cell r="J17">
            <v>77</v>
          </cell>
          <cell r="K17">
            <v>81.6</v>
          </cell>
        </row>
        <row r="19">
          <cell r="F19">
            <v>74.3</v>
          </cell>
          <cell r="G19">
            <v>85</v>
          </cell>
          <cell r="H19">
            <v>92.3</v>
          </cell>
          <cell r="I19">
            <v>98.7</v>
          </cell>
          <cell r="J19">
            <v>121.4</v>
          </cell>
          <cell r="K19">
            <v>130.7</v>
          </cell>
        </row>
        <row r="21">
          <cell r="F21" t="str">
            <v>-    </v>
          </cell>
          <cell r="G21" t="str">
            <v>-    </v>
          </cell>
          <cell r="H21" t="str">
            <v>-    </v>
          </cell>
          <cell r="I21" t="str">
            <v>                   -</v>
          </cell>
          <cell r="J21" t="str">
            <v>                  -</v>
          </cell>
          <cell r="K21" t="str">
            <v>-</v>
          </cell>
        </row>
        <row r="23">
          <cell r="F23">
            <v>87.2</v>
          </cell>
          <cell r="G23">
            <v>77.7</v>
          </cell>
          <cell r="H23">
            <v>67.9</v>
          </cell>
          <cell r="I23">
            <v>80.3</v>
          </cell>
          <cell r="J23">
            <v>82.8</v>
          </cell>
          <cell r="K23">
            <v>90.3</v>
          </cell>
        </row>
        <row r="25">
          <cell r="F25">
            <v>85.7</v>
          </cell>
          <cell r="G25">
            <v>77.8</v>
          </cell>
          <cell r="H25">
            <v>90.4</v>
          </cell>
          <cell r="I25">
            <v>88.7</v>
          </cell>
          <cell r="J25">
            <v>118.2</v>
          </cell>
          <cell r="K25">
            <v>135.99999999999972</v>
          </cell>
        </row>
        <row r="27">
          <cell r="F27">
            <v>428.30000000000007</v>
          </cell>
          <cell r="G27">
            <v>515.1</v>
          </cell>
          <cell r="H27">
            <v>682.9999999999999</v>
          </cell>
          <cell r="I27">
            <v>875.8000000000001</v>
          </cell>
          <cell r="J27">
            <v>932.7</v>
          </cell>
          <cell r="K27">
            <v>1008.1999999999999</v>
          </cell>
        </row>
        <row r="29">
          <cell r="F29">
            <v>345.70000000000005</v>
          </cell>
          <cell r="G29">
            <v>425</v>
          </cell>
          <cell r="H29">
            <v>562.9999999999999</v>
          </cell>
          <cell r="I29">
            <v>693.1</v>
          </cell>
          <cell r="J29">
            <v>693.5</v>
          </cell>
          <cell r="K29">
            <v>726.0999999999999</v>
          </cell>
        </row>
        <row r="30">
          <cell r="F30">
            <v>10.5</v>
          </cell>
          <cell r="G30">
            <v>3.5</v>
          </cell>
          <cell r="H30">
            <v>3.3</v>
          </cell>
          <cell r="I30">
            <v>2.2</v>
          </cell>
          <cell r="J30">
            <v>2.7</v>
          </cell>
          <cell r="K30">
            <v>29.2</v>
          </cell>
        </row>
        <row r="31">
          <cell r="F31">
            <v>10.5</v>
          </cell>
          <cell r="G31">
            <v>25.9</v>
          </cell>
          <cell r="H31">
            <v>25.3</v>
          </cell>
          <cell r="I31">
            <v>18.4</v>
          </cell>
          <cell r="J31">
            <v>28.2</v>
          </cell>
          <cell r="K31">
            <v>40.1</v>
          </cell>
        </row>
        <row r="32">
          <cell r="F32">
            <v>2.3</v>
          </cell>
          <cell r="G32">
            <v>8.2</v>
          </cell>
          <cell r="H32">
            <v>13.6</v>
          </cell>
          <cell r="I32">
            <v>2.4</v>
          </cell>
          <cell r="J32">
            <v>2.5</v>
          </cell>
          <cell r="K32">
            <v>1.4</v>
          </cell>
        </row>
        <row r="33">
          <cell r="F33">
            <v>0.4</v>
          </cell>
          <cell r="G33">
            <v>2.7</v>
          </cell>
          <cell r="H33">
            <v>1.6</v>
          </cell>
          <cell r="I33">
            <v>2</v>
          </cell>
          <cell r="J33">
            <v>1.9</v>
          </cell>
          <cell r="K33">
            <v>1.6</v>
          </cell>
        </row>
        <row r="34">
          <cell r="F34">
            <v>293.6</v>
          </cell>
          <cell r="G34">
            <v>357.3</v>
          </cell>
          <cell r="H34">
            <v>478.9</v>
          </cell>
          <cell r="I34">
            <v>608.5</v>
          </cell>
          <cell r="J34">
            <v>586.2</v>
          </cell>
          <cell r="K34">
            <v>544.4</v>
          </cell>
        </row>
        <row r="35">
          <cell r="F35">
            <v>6.6</v>
          </cell>
          <cell r="G35">
            <v>1.9</v>
          </cell>
          <cell r="H35">
            <v>4.9</v>
          </cell>
          <cell r="I35">
            <v>9</v>
          </cell>
          <cell r="J35">
            <v>10.6</v>
          </cell>
          <cell r="K35">
            <v>11</v>
          </cell>
        </row>
        <row r="36">
          <cell r="F36">
            <v>21.8</v>
          </cell>
          <cell r="G36">
            <v>25.5</v>
          </cell>
          <cell r="H36">
            <v>35.4</v>
          </cell>
          <cell r="I36">
            <v>50.6</v>
          </cell>
          <cell r="J36">
            <v>61.4</v>
          </cell>
          <cell r="K36">
            <v>98.4</v>
          </cell>
        </row>
        <row r="38">
          <cell r="F38">
            <v>29.099999999999998</v>
          </cell>
          <cell r="G38">
            <v>26.8</v>
          </cell>
          <cell r="H38">
            <v>39.400000000000006</v>
          </cell>
          <cell r="I38">
            <v>56.1</v>
          </cell>
          <cell r="J38">
            <v>58</v>
          </cell>
          <cell r="K38">
            <v>48.800000000000004</v>
          </cell>
        </row>
        <row r="39">
          <cell r="F39">
            <v>16.2</v>
          </cell>
          <cell r="G39">
            <v>12.6</v>
          </cell>
          <cell r="H39">
            <v>14.7</v>
          </cell>
          <cell r="I39">
            <v>16.4</v>
          </cell>
          <cell r="J39">
            <v>26.1</v>
          </cell>
          <cell r="K39">
            <v>24.2</v>
          </cell>
        </row>
        <row r="40">
          <cell r="F40">
            <v>1.8</v>
          </cell>
          <cell r="G40">
            <v>2.4</v>
          </cell>
          <cell r="H40">
            <v>1.7</v>
          </cell>
          <cell r="I40">
            <v>1.1</v>
          </cell>
          <cell r="J40">
            <v>3.2</v>
          </cell>
          <cell r="K40">
            <v>2.3</v>
          </cell>
        </row>
        <row r="41">
          <cell r="F41">
            <v>1</v>
          </cell>
          <cell r="G41">
            <v>1.6</v>
          </cell>
          <cell r="H41">
            <v>2.3</v>
          </cell>
          <cell r="I41">
            <v>5.6</v>
          </cell>
          <cell r="J41">
            <v>2.6</v>
          </cell>
          <cell r="K41">
            <v>2.7</v>
          </cell>
        </row>
        <row r="42">
          <cell r="F42">
            <v>6.2</v>
          </cell>
          <cell r="G42">
            <v>6</v>
          </cell>
          <cell r="H42">
            <v>16</v>
          </cell>
          <cell r="I42">
            <v>25.6</v>
          </cell>
          <cell r="J42">
            <v>17.9</v>
          </cell>
          <cell r="K42">
            <v>11.5</v>
          </cell>
        </row>
        <row r="43">
          <cell r="F43">
            <v>3.9</v>
          </cell>
          <cell r="G43">
            <v>4.2</v>
          </cell>
          <cell r="H43">
            <v>4.7</v>
          </cell>
          <cell r="I43">
            <v>7.4</v>
          </cell>
          <cell r="J43">
            <v>8.2</v>
          </cell>
          <cell r="K43">
            <v>8.1</v>
          </cell>
        </row>
        <row r="45">
          <cell r="F45">
            <v>1.6</v>
          </cell>
          <cell r="G45">
            <v>1.3</v>
          </cell>
          <cell r="H45">
            <v>1.7000000000000002</v>
          </cell>
          <cell r="I45">
            <v>2.6999999999999997</v>
          </cell>
          <cell r="J45">
            <v>2.5999999999999996</v>
          </cell>
          <cell r="K45">
            <v>4.699999999999999</v>
          </cell>
        </row>
        <row r="46">
          <cell r="F46">
            <v>0.6</v>
          </cell>
          <cell r="G46">
            <v>0.5</v>
          </cell>
          <cell r="H46">
            <v>0.5</v>
          </cell>
          <cell r="I46">
            <v>0.4</v>
          </cell>
          <cell r="J46">
            <v>0.5</v>
          </cell>
          <cell r="K46">
            <v>0.6</v>
          </cell>
        </row>
        <row r="47">
          <cell r="F47">
            <v>1</v>
          </cell>
          <cell r="G47">
            <v>0.8</v>
          </cell>
          <cell r="H47">
            <v>0.8</v>
          </cell>
          <cell r="I47">
            <v>1.4</v>
          </cell>
          <cell r="J47">
            <v>0.9</v>
          </cell>
          <cell r="K47">
            <v>1.2</v>
          </cell>
        </row>
        <row r="48">
          <cell r="F48" t="str">
            <v>-    </v>
          </cell>
          <cell r="G48" t="str">
            <v>        -</v>
          </cell>
          <cell r="H48">
            <v>0.4</v>
          </cell>
          <cell r="I48">
            <v>0.9</v>
          </cell>
          <cell r="J48">
            <v>1.2</v>
          </cell>
          <cell r="K48">
            <v>2.9</v>
          </cell>
        </row>
        <row r="50">
          <cell r="F50">
            <v>51.9</v>
          </cell>
          <cell r="G50">
            <v>62</v>
          </cell>
          <cell r="H50">
            <v>78.9</v>
          </cell>
          <cell r="I50">
            <v>123.9</v>
          </cell>
          <cell r="J50">
            <v>178.6</v>
          </cell>
          <cell r="K50">
            <v>228.6</v>
          </cell>
        </row>
        <row r="51">
          <cell r="F51">
            <v>14.4</v>
          </cell>
          <cell r="G51">
            <v>12.9</v>
          </cell>
          <cell r="H51">
            <v>9</v>
          </cell>
          <cell r="I51">
            <v>9.5</v>
          </cell>
          <cell r="J51">
            <v>9.9</v>
          </cell>
          <cell r="K51">
            <v>12.4</v>
          </cell>
        </row>
        <row r="52">
          <cell r="F52">
            <v>37.5</v>
          </cell>
          <cell r="G52">
            <v>49.1</v>
          </cell>
          <cell r="H52">
            <v>69.9</v>
          </cell>
          <cell r="I52">
            <v>114.4</v>
          </cell>
          <cell r="J52">
            <v>168.7</v>
          </cell>
          <cell r="K52">
            <v>216.2</v>
          </cell>
        </row>
        <row r="55">
          <cell r="F55">
            <v>1175.8000000000002</v>
          </cell>
          <cell r="G55">
            <v>1077.5</v>
          </cell>
          <cell r="H55">
            <v>1319.8</v>
          </cell>
          <cell r="I55">
            <v>1682.1999999999998</v>
          </cell>
          <cell r="J55">
            <v>2120.8999999999996</v>
          </cell>
          <cell r="K55">
            <v>2423.8999999999996</v>
          </cell>
        </row>
        <row r="57">
          <cell r="F57">
            <v>419.9</v>
          </cell>
          <cell r="G57">
            <v>421.4</v>
          </cell>
          <cell r="H57">
            <v>525.6</v>
          </cell>
          <cell r="I57">
            <v>643.2</v>
          </cell>
          <cell r="J57">
            <v>789.8</v>
          </cell>
          <cell r="K57">
            <v>938</v>
          </cell>
        </row>
        <row r="58">
          <cell r="F58">
            <v>275.5</v>
          </cell>
          <cell r="G58">
            <v>279</v>
          </cell>
          <cell r="H58">
            <v>315.1</v>
          </cell>
          <cell r="I58">
            <v>362.5</v>
          </cell>
          <cell r="J58">
            <v>458.8</v>
          </cell>
          <cell r="K58">
            <v>507</v>
          </cell>
        </row>
        <row r="59">
          <cell r="F59">
            <v>39.6</v>
          </cell>
          <cell r="G59">
            <v>41</v>
          </cell>
          <cell r="H59">
            <v>75</v>
          </cell>
          <cell r="I59">
            <v>109.5</v>
          </cell>
          <cell r="J59">
            <v>108.2</v>
          </cell>
          <cell r="K59">
            <v>116.80000000000001</v>
          </cell>
        </row>
        <row r="60">
          <cell r="F60">
            <v>15.2</v>
          </cell>
          <cell r="G60">
            <v>16.2</v>
          </cell>
          <cell r="H60">
            <v>27.8</v>
          </cell>
          <cell r="I60">
            <v>34.2</v>
          </cell>
          <cell r="J60">
            <v>47.7</v>
          </cell>
          <cell r="K60">
            <v>75.3</v>
          </cell>
        </row>
        <row r="61">
          <cell r="F61">
            <v>10</v>
          </cell>
          <cell r="G61">
            <v>13.8</v>
          </cell>
          <cell r="H61">
            <v>22.3</v>
          </cell>
          <cell r="I61">
            <v>31.699999999999996</v>
          </cell>
          <cell r="J61">
            <v>32.599999999999994</v>
          </cell>
          <cell r="K61">
            <v>38.900000000000006</v>
          </cell>
        </row>
        <row r="62">
          <cell r="F62">
            <v>9.7</v>
          </cell>
          <cell r="G62">
            <v>6.8</v>
          </cell>
          <cell r="H62">
            <v>4.8</v>
          </cell>
          <cell r="I62">
            <v>11.8</v>
          </cell>
          <cell r="J62">
            <v>12.1</v>
          </cell>
          <cell r="K62">
            <v>15.8</v>
          </cell>
        </row>
        <row r="63">
          <cell r="F63">
            <v>7.2</v>
          </cell>
          <cell r="G63">
            <v>8.5</v>
          </cell>
          <cell r="H63">
            <v>10.3</v>
          </cell>
          <cell r="I63">
            <v>13.9</v>
          </cell>
          <cell r="J63">
            <v>17.9</v>
          </cell>
          <cell r="K63">
            <v>28.2</v>
          </cell>
        </row>
        <row r="64">
          <cell r="F64">
            <v>62.699999999999974</v>
          </cell>
          <cell r="G64">
            <v>56.09999999999998</v>
          </cell>
          <cell r="H64">
            <v>70.30000000000001</v>
          </cell>
          <cell r="I64">
            <v>79.60000000000007</v>
          </cell>
          <cell r="J64">
            <v>112.49999999999997</v>
          </cell>
          <cell r="K64">
            <v>155.99999999999997</v>
          </cell>
        </row>
        <row r="66">
          <cell r="F66">
            <v>116.30000000000001</v>
          </cell>
          <cell r="G66">
            <v>112</v>
          </cell>
          <cell r="H66">
            <v>135</v>
          </cell>
          <cell r="I66">
            <v>217.3</v>
          </cell>
          <cell r="J66">
            <v>310.8</v>
          </cell>
          <cell r="K66">
            <v>350.8</v>
          </cell>
        </row>
        <row r="67">
          <cell r="F67">
            <v>67.9</v>
          </cell>
          <cell r="G67">
            <v>50.8</v>
          </cell>
          <cell r="H67">
            <v>63.6</v>
          </cell>
          <cell r="I67">
            <v>85.5</v>
          </cell>
          <cell r="J67">
            <v>96.9</v>
          </cell>
          <cell r="K67">
            <v>90</v>
          </cell>
        </row>
        <row r="68">
          <cell r="F68">
            <v>48.4</v>
          </cell>
          <cell r="G68">
            <v>61.2</v>
          </cell>
          <cell r="H68">
            <v>71.4</v>
          </cell>
          <cell r="I68">
            <v>131.8</v>
          </cell>
          <cell r="J68">
            <v>213.9</v>
          </cell>
          <cell r="K68">
            <v>260.8</v>
          </cell>
        </row>
        <row r="71">
          <cell r="F71">
            <v>259.6</v>
          </cell>
          <cell r="G71">
            <v>210.39999999999998</v>
          </cell>
          <cell r="H71">
            <v>272.4</v>
          </cell>
          <cell r="I71">
            <v>365.19999999999993</v>
          </cell>
          <cell r="J71">
            <v>417.1</v>
          </cell>
          <cell r="K71">
            <v>422.50000000000006</v>
          </cell>
        </row>
        <row r="72">
          <cell r="F72">
            <v>39.8</v>
          </cell>
          <cell r="G72">
            <v>48.6</v>
          </cell>
          <cell r="H72">
            <v>51.8</v>
          </cell>
          <cell r="I72">
            <v>61</v>
          </cell>
          <cell r="J72">
            <v>70.4</v>
          </cell>
          <cell r="K72">
            <v>71.3</v>
          </cell>
        </row>
        <row r="73">
          <cell r="F73">
            <v>196</v>
          </cell>
          <cell r="G73">
            <v>140.5</v>
          </cell>
          <cell r="H73">
            <v>192.6</v>
          </cell>
          <cell r="I73">
            <v>264.9</v>
          </cell>
          <cell r="J73">
            <v>309.1</v>
          </cell>
          <cell r="K73">
            <v>321.1</v>
          </cell>
        </row>
        <row r="74">
          <cell r="F74">
            <v>13.2</v>
          </cell>
          <cell r="G74">
            <v>9.5</v>
          </cell>
          <cell r="H74">
            <v>4.4</v>
          </cell>
          <cell r="I74">
            <v>5.4</v>
          </cell>
          <cell r="J74">
            <v>4.8</v>
          </cell>
          <cell r="K74">
            <v>3.7</v>
          </cell>
        </row>
        <row r="75">
          <cell r="F75">
            <v>5.6</v>
          </cell>
          <cell r="G75">
            <v>4.7</v>
          </cell>
          <cell r="H75">
            <v>6.5</v>
          </cell>
          <cell r="I75">
            <v>6.5</v>
          </cell>
          <cell r="J75">
            <v>11.1</v>
          </cell>
          <cell r="K75">
            <v>11.1</v>
          </cell>
        </row>
        <row r="76">
          <cell r="F76">
            <v>5</v>
          </cell>
          <cell r="G76">
            <v>7.1</v>
          </cell>
          <cell r="H76">
            <v>17.1</v>
          </cell>
          <cell r="I76">
            <v>27.4</v>
          </cell>
          <cell r="J76">
            <v>21.7</v>
          </cell>
          <cell r="K76">
            <v>15.3</v>
          </cell>
        </row>
        <row r="79">
          <cell r="F79">
            <v>80.2</v>
          </cell>
          <cell r="G79">
            <v>96</v>
          </cell>
          <cell r="H79">
            <v>87.1</v>
          </cell>
          <cell r="I79">
            <v>102.2</v>
          </cell>
          <cell r="J79">
            <v>186.3</v>
          </cell>
          <cell r="K79">
            <v>263.2</v>
          </cell>
        </row>
        <row r="82">
          <cell r="F82">
            <v>217.3</v>
          </cell>
          <cell r="G82">
            <v>189.2</v>
          </cell>
          <cell r="H82">
            <v>188.5</v>
          </cell>
          <cell r="I82">
            <v>207.7</v>
          </cell>
          <cell r="J82">
            <v>230.4</v>
          </cell>
          <cell r="K82">
            <v>237.2</v>
          </cell>
        </row>
        <row r="83">
          <cell r="F83">
            <v>22.9</v>
          </cell>
          <cell r="G83">
            <v>26.4</v>
          </cell>
          <cell r="H83">
            <v>28.9</v>
          </cell>
          <cell r="I83">
            <v>30.7</v>
          </cell>
          <cell r="J83">
            <v>36.8</v>
          </cell>
          <cell r="K83" t="str">
            <v>.....</v>
          </cell>
        </row>
        <row r="84">
          <cell r="F84">
            <v>27.3</v>
          </cell>
          <cell r="G84">
            <v>20.4</v>
          </cell>
          <cell r="H84">
            <v>24</v>
          </cell>
          <cell r="I84">
            <v>33.6</v>
          </cell>
          <cell r="J84">
            <v>51.2</v>
          </cell>
          <cell r="K84">
            <v>56.4</v>
          </cell>
        </row>
        <row r="85">
          <cell r="F85" t="str">
            <v>                  -</v>
          </cell>
          <cell r="G85" t="str">
            <v>                  -</v>
          </cell>
          <cell r="H85" t="str">
            <v>                  -</v>
          </cell>
          <cell r="I85" t="str">
            <v>                  -</v>
          </cell>
          <cell r="J85" t="str">
            <v>                   -</v>
          </cell>
        </row>
        <row r="86">
          <cell r="F86">
            <v>164.3</v>
          </cell>
          <cell r="G86">
            <v>140.9</v>
          </cell>
          <cell r="H86">
            <v>134.1</v>
          </cell>
          <cell r="I86">
            <v>135.6</v>
          </cell>
          <cell r="J86">
            <v>136</v>
          </cell>
          <cell r="K86">
            <v>143.6</v>
          </cell>
        </row>
        <row r="87">
          <cell r="F87">
            <v>2.8</v>
          </cell>
          <cell r="G87">
            <v>1.5</v>
          </cell>
          <cell r="H87">
            <v>1.5</v>
          </cell>
          <cell r="I87">
            <v>7.8</v>
          </cell>
          <cell r="J87">
            <v>6.4</v>
          </cell>
          <cell r="K87">
            <v>37.2</v>
          </cell>
        </row>
        <row r="90">
          <cell r="F90">
            <v>19.5</v>
          </cell>
          <cell r="G90">
            <v>17.9</v>
          </cell>
          <cell r="H90">
            <v>30.5</v>
          </cell>
          <cell r="I90">
            <v>26.9</v>
          </cell>
          <cell r="J90">
            <v>27.6</v>
          </cell>
          <cell r="K90">
            <v>34</v>
          </cell>
        </row>
        <row r="92">
          <cell r="F92">
            <v>42.1</v>
          </cell>
          <cell r="G92">
            <v>17.1</v>
          </cell>
          <cell r="H92">
            <v>53.8</v>
          </cell>
          <cell r="I92">
            <v>32.1</v>
          </cell>
          <cell r="J92">
            <v>34.8</v>
          </cell>
          <cell r="K92">
            <v>36.5</v>
          </cell>
        </row>
        <row r="94">
          <cell r="F94">
            <v>20.9</v>
          </cell>
          <cell r="G94">
            <v>13.5</v>
          </cell>
          <cell r="H94">
            <v>26.9</v>
          </cell>
          <cell r="I94">
            <v>87.6</v>
          </cell>
          <cell r="J94">
            <v>124.1</v>
          </cell>
          <cell r="K94">
            <v>141.7</v>
          </cell>
        </row>
        <row r="97">
          <cell r="F97">
            <v>84.8</v>
          </cell>
          <cell r="G97">
            <v>90.8</v>
          </cell>
          <cell r="H97">
            <v>92.3</v>
          </cell>
          <cell r="I97">
            <v>141.2</v>
          </cell>
          <cell r="J97">
            <v>152.2</v>
          </cell>
          <cell r="K97">
            <v>144.6</v>
          </cell>
        </row>
        <row r="100">
          <cell r="F100">
            <v>84.8</v>
          </cell>
          <cell r="G100">
            <v>90.8</v>
          </cell>
          <cell r="H100">
            <v>92.3</v>
          </cell>
          <cell r="I100">
            <v>141.2</v>
          </cell>
          <cell r="J100">
            <v>152.2</v>
          </cell>
          <cell r="K100">
            <v>144.6</v>
          </cell>
        </row>
        <row r="103">
          <cell r="F103">
            <v>3650.6000000000004</v>
          </cell>
          <cell r="G103">
            <v>3804.1</v>
          </cell>
          <cell r="H103">
            <v>4191.200000000001</v>
          </cell>
          <cell r="I103">
            <v>5302.499999999999</v>
          </cell>
          <cell r="J103">
            <v>7054.099999999999</v>
          </cell>
          <cell r="K103">
            <v>8078.4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serie_tasas"/>
      <sheetName val="serie_reservas"/>
    </sheetNames>
    <sheetDataSet>
      <sheetData sheetId="1">
        <row r="15">
          <cell r="T15">
            <v>9092.8015085</v>
          </cell>
          <cell r="U15">
            <v>6236.834594049049</v>
          </cell>
        </row>
        <row r="16">
          <cell r="T16">
            <v>209.9902507238724</v>
          </cell>
          <cell r="U16">
            <v>364.84191666903627</v>
          </cell>
        </row>
        <row r="17">
          <cell r="T17">
            <v>0.2</v>
          </cell>
          <cell r="U17">
            <v>18.01832242530938</v>
          </cell>
        </row>
        <row r="18">
          <cell r="T18">
            <v>89.8</v>
          </cell>
          <cell r="U18">
            <v>121.84756521514007</v>
          </cell>
        </row>
        <row r="19">
          <cell r="T19">
            <v>75.47614962</v>
          </cell>
          <cell r="U19">
            <v>0</v>
          </cell>
        </row>
        <row r="27">
          <cell r="T27">
            <v>3.2</v>
          </cell>
          <cell r="U27">
            <v>4</v>
          </cell>
        </row>
        <row r="82">
          <cell r="T82">
            <v>245.50090976555384</v>
          </cell>
          <cell r="U82">
            <v>464.46837812313913</v>
          </cell>
        </row>
        <row r="83">
          <cell r="T83">
            <v>9.223000000000013</v>
          </cell>
          <cell r="U83">
            <v>6.611900000000007</v>
          </cell>
        </row>
        <row r="84">
          <cell r="T84">
            <v>316.7216666666667</v>
          </cell>
          <cell r="U84">
            <v>2273.0696577353847</v>
          </cell>
        </row>
        <row r="85">
          <cell r="T85">
            <v>0</v>
          </cell>
          <cell r="U85">
            <v>0</v>
          </cell>
        </row>
        <row r="87">
          <cell r="T87">
            <v>250.8591780039991</v>
          </cell>
          <cell r="U87">
            <v>654.9438247981598</v>
          </cell>
        </row>
        <row r="88">
          <cell r="T88">
            <v>789.4</v>
          </cell>
          <cell r="U88">
            <v>321.5</v>
          </cell>
        </row>
        <row r="89">
          <cell r="T89">
            <v>10.6</v>
          </cell>
          <cell r="U89">
            <v>52.5</v>
          </cell>
        </row>
        <row r="90">
          <cell r="T90">
            <v>4.3</v>
          </cell>
          <cell r="U90">
            <v>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quincen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ex.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1" sqref="A1"/>
    </sheetView>
  </sheetViews>
  <sheetFormatPr defaultColWidth="11.421875" defaultRowHeight="12.75"/>
  <sheetData>
    <row r="1" ht="12.75">
      <c r="A1" s="353" t="s">
        <v>685</v>
      </c>
    </row>
    <row r="3" ht="12.75">
      <c r="A3" t="s">
        <v>686</v>
      </c>
    </row>
    <row r="5" ht="12.75">
      <c r="A5" s="353" t="s">
        <v>672</v>
      </c>
    </row>
    <row r="6" ht="12.75">
      <c r="A6" s="355" t="s">
        <v>692</v>
      </c>
    </row>
    <row r="7" ht="12.75">
      <c r="A7" s="353" t="s">
        <v>687</v>
      </c>
    </row>
    <row r="8" ht="12.75">
      <c r="A8" s="353" t="s">
        <v>674</v>
      </c>
    </row>
    <row r="9" ht="12.75">
      <c r="A9" s="353" t="s">
        <v>675</v>
      </c>
    </row>
    <row r="10" ht="12.75">
      <c r="A10" s="353" t="s">
        <v>676</v>
      </c>
    </row>
    <row r="11" ht="12.75">
      <c r="A11" s="353" t="s">
        <v>671</v>
      </c>
    </row>
    <row r="12" ht="12.75">
      <c r="A12" s="353" t="s">
        <v>670</v>
      </c>
    </row>
    <row r="13" ht="12.75">
      <c r="A13" s="353" t="s">
        <v>688</v>
      </c>
    </row>
    <row r="14" ht="12.75">
      <c r="A14" s="353" t="s">
        <v>689</v>
      </c>
    </row>
    <row r="15" ht="12.75">
      <c r="A15" s="353" t="s">
        <v>690</v>
      </c>
    </row>
    <row r="16" ht="12.75">
      <c r="A16" s="353" t="s">
        <v>691</v>
      </c>
    </row>
  </sheetData>
  <hyperlinks>
    <hyperlink ref="A5" location="c_1!A1" display="1. Balanza de pagos, 2005"/>
    <hyperlink ref="A6" location="c_2!A1" display="2. Balanza de pagos (créditos-débitos) por trimestre, 2005"/>
    <hyperlink ref="A7" location="c_3!A1" display="3. Exportación de bienes por trimestre, 2005"/>
    <hyperlink ref="A10" location="c_6!A1" display="6. Renta de la inversión por trimestre, 2005"/>
    <hyperlink ref="A11" location="c_7!A1" display="7. Transferencias corrientes por trimestre, 2005"/>
    <hyperlink ref="A12" location="c_8!A1" display="8. Cuenta financiera por trimestre, 2005"/>
    <hyperlink ref="A13" location="c_9_10!A1" display="9. Activos de reserva por instrumento, 2005. Saldos a fines de cada trimestre"/>
    <hyperlink ref="A14" location="c_9_10!A1" display="10. Flujos trimestrales de activos de reserva por instrumento, 2005"/>
    <hyperlink ref="A1" r:id="rId1" display="&lt;&lt; Inicio"/>
    <hyperlink ref="A15" location="C_11!A1" display="11. Posición de inversión internacional, 2005"/>
    <hyperlink ref="A16" location="C_12!A1" display="12. Posición de inversión internacional, por sector institucional, 2005"/>
    <hyperlink ref="A8" location="c_4!A1" display="4. Importación de bienes por trimestre, 2005"/>
    <hyperlink ref="A9" location="c_5!A1" display="5. Servicios por trimestre, 2005"/>
  </hyperlinks>
  <printOptions horizontalCentered="1"/>
  <pageMargins left="0.5118110236220472" right="0.5118110236220472" top="1.968503937007874" bottom="0.5118110236220472" header="0" footer="0"/>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B2:AA80"/>
  <sheetViews>
    <sheetView zoomScale="75" zoomScaleNormal="75" zoomScaleSheetLayoutView="75" workbookViewId="0" topLeftCell="A1">
      <selection activeCell="A1" sqref="A1"/>
    </sheetView>
  </sheetViews>
  <sheetFormatPr defaultColWidth="4.7109375" defaultRowHeight="12.75"/>
  <cols>
    <col min="1" max="1" width="2.7109375" style="239" customWidth="1"/>
    <col min="2" max="2" width="3.140625" style="239" customWidth="1"/>
    <col min="3" max="7" width="2.140625" style="239" customWidth="1"/>
    <col min="8" max="8" width="36.00390625" style="239" customWidth="1"/>
    <col min="9" max="9" width="8.140625" style="239" customWidth="1"/>
    <col min="10" max="10" width="8.28125" style="239" customWidth="1"/>
    <col min="11" max="11" width="11.140625" style="239" bestFit="1" customWidth="1"/>
    <col min="12" max="12" width="2.7109375" style="239" customWidth="1"/>
    <col min="13" max="13" width="7.28125" style="239" customWidth="1"/>
    <col min="14" max="14" width="7.57421875" style="239" customWidth="1"/>
    <col min="15" max="15" width="8.140625" style="239" customWidth="1"/>
    <col min="16" max="16" width="2.7109375" style="239" customWidth="1"/>
    <col min="17" max="17" width="7.7109375" style="239" bestFit="1" customWidth="1"/>
    <col min="18" max="18" width="7.57421875" style="239" customWidth="1"/>
    <col min="19" max="19" width="11.00390625" style="239" bestFit="1" customWidth="1"/>
    <col min="20" max="20" width="2.7109375" style="239" customWidth="1"/>
    <col min="21" max="21" width="7.7109375" style="239" bestFit="1" customWidth="1"/>
    <col min="22" max="22" width="9.8515625" style="239" bestFit="1" customWidth="1"/>
    <col min="23" max="23" width="11.00390625" style="239" bestFit="1" customWidth="1"/>
    <col min="24" max="24" width="2.7109375" style="239" customWidth="1"/>
    <col min="25" max="25" width="9.8515625" style="239" bestFit="1" customWidth="1"/>
    <col min="26" max="26" width="10.421875" style="239" bestFit="1" customWidth="1"/>
    <col min="27" max="27" width="11.57421875" style="239" bestFit="1" customWidth="1"/>
    <col min="28" max="16384" width="4.7109375" style="160" customWidth="1"/>
  </cols>
  <sheetData>
    <row r="1" s="239" customFormat="1" ht="12.75"/>
    <row r="2" spans="2:27" s="169" customFormat="1" ht="12" customHeight="1">
      <c r="B2" s="266" t="s">
        <v>676</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row>
    <row r="3" spans="2:27" s="168" customFormat="1" ht="12" customHeight="1">
      <c r="B3" s="267" t="s">
        <v>0</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row>
    <row r="4" spans="2:27" s="239" customFormat="1" ht="12" customHeight="1">
      <c r="B4" s="240"/>
      <c r="C4" s="241"/>
      <c r="D4" s="241"/>
      <c r="E4" s="241"/>
      <c r="F4" s="241"/>
      <c r="G4" s="241"/>
      <c r="H4" s="241"/>
      <c r="I4" s="241"/>
      <c r="J4" s="241"/>
      <c r="K4" s="241"/>
      <c r="L4" s="241"/>
      <c r="M4" s="241"/>
      <c r="N4" s="241"/>
      <c r="O4" s="241"/>
      <c r="P4" s="241"/>
      <c r="Q4" s="241"/>
      <c r="R4" s="241"/>
      <c r="S4" s="241"/>
      <c r="T4" s="241"/>
      <c r="U4" s="241"/>
      <c r="V4" s="241"/>
      <c r="W4" s="241"/>
      <c r="X4" s="241"/>
      <c r="Y4" s="241"/>
      <c r="Z4" s="241"/>
      <c r="AA4" s="241"/>
    </row>
    <row r="5" spans="2:27" s="239" customFormat="1" ht="12" customHeight="1">
      <c r="B5" s="241"/>
      <c r="C5" s="242"/>
      <c r="D5" s="242"/>
      <c r="E5" s="242"/>
      <c r="F5" s="242"/>
      <c r="G5" s="242"/>
      <c r="H5" s="242"/>
      <c r="I5" s="376" t="s">
        <v>460</v>
      </c>
      <c r="J5" s="376"/>
      <c r="K5" s="376"/>
      <c r="L5" s="376"/>
      <c r="M5" s="376"/>
      <c r="N5" s="376"/>
      <c r="O5" s="376"/>
      <c r="P5" s="376"/>
      <c r="Q5" s="376"/>
      <c r="R5" s="376"/>
      <c r="S5" s="376"/>
      <c r="T5" s="376"/>
      <c r="U5" s="376"/>
      <c r="V5" s="376"/>
      <c r="W5" s="376"/>
      <c r="X5" s="189"/>
      <c r="Y5" s="373" t="s">
        <v>455</v>
      </c>
      <c r="Z5" s="373"/>
      <c r="AA5" s="373"/>
    </row>
    <row r="6" spans="2:27" s="239" customFormat="1" ht="12" customHeight="1">
      <c r="B6" s="94" t="s">
        <v>1</v>
      </c>
      <c r="E6" s="241"/>
      <c r="F6" s="241"/>
      <c r="G6" s="241"/>
      <c r="H6" s="241"/>
      <c r="I6" s="375" t="s">
        <v>456</v>
      </c>
      <c r="J6" s="375"/>
      <c r="K6" s="375"/>
      <c r="L6" s="178"/>
      <c r="M6" s="375" t="s">
        <v>351</v>
      </c>
      <c r="N6" s="375"/>
      <c r="O6" s="375"/>
      <c r="P6" s="178"/>
      <c r="Q6" s="375" t="s">
        <v>461</v>
      </c>
      <c r="R6" s="375"/>
      <c r="S6" s="375"/>
      <c r="T6" s="178"/>
      <c r="U6" s="375" t="s">
        <v>462</v>
      </c>
      <c r="V6" s="375"/>
      <c r="W6" s="375"/>
      <c r="X6" s="180"/>
      <c r="Y6" s="194" t="s">
        <v>339</v>
      </c>
      <c r="Z6" s="194" t="s">
        <v>340</v>
      </c>
      <c r="AA6" s="194" t="s">
        <v>116</v>
      </c>
    </row>
    <row r="7" spans="2:27" s="239" customFormat="1" ht="12" customHeight="1">
      <c r="B7" s="241"/>
      <c r="C7" s="241"/>
      <c r="D7" s="241"/>
      <c r="E7" s="241"/>
      <c r="F7" s="241"/>
      <c r="G7" s="241"/>
      <c r="H7" s="241"/>
      <c r="I7" s="195" t="s">
        <v>339</v>
      </c>
      <c r="J7" s="195" t="s">
        <v>340</v>
      </c>
      <c r="K7" s="195" t="s">
        <v>116</v>
      </c>
      <c r="L7" s="185"/>
      <c r="M7" s="195" t="s">
        <v>339</v>
      </c>
      <c r="N7" s="195" t="s">
        <v>340</v>
      </c>
      <c r="O7" s="195" t="s">
        <v>116</v>
      </c>
      <c r="P7" s="185"/>
      <c r="Q7" s="195" t="s">
        <v>339</v>
      </c>
      <c r="R7" s="195" t="s">
        <v>340</v>
      </c>
      <c r="S7" s="195" t="s">
        <v>116</v>
      </c>
      <c r="T7" s="185"/>
      <c r="U7" s="195" t="s">
        <v>339</v>
      </c>
      <c r="V7" s="195" t="s">
        <v>340</v>
      </c>
      <c r="W7" s="195" t="s">
        <v>116</v>
      </c>
      <c r="X7" s="185"/>
      <c r="Y7" s="180"/>
      <c r="Z7" s="180"/>
      <c r="AA7" s="180"/>
    </row>
    <row r="8" spans="2:27" s="239" customFormat="1" ht="12" customHeight="1">
      <c r="B8" s="240"/>
      <c r="C8" s="240"/>
      <c r="D8" s="240"/>
      <c r="E8" s="240"/>
      <c r="F8" s="240"/>
      <c r="G8" s="240"/>
      <c r="H8" s="240"/>
      <c r="I8" s="240"/>
      <c r="J8" s="240"/>
      <c r="K8" s="240"/>
      <c r="L8" s="240"/>
      <c r="M8" s="240"/>
      <c r="N8" s="240"/>
      <c r="O8" s="240"/>
      <c r="P8" s="240"/>
      <c r="Q8" s="240"/>
      <c r="R8" s="240"/>
      <c r="S8" s="240"/>
      <c r="T8" s="240"/>
      <c r="U8" s="240"/>
      <c r="V8" s="240"/>
      <c r="W8" s="240"/>
      <c r="X8" s="240"/>
      <c r="Y8" s="196"/>
      <c r="Z8" s="196"/>
      <c r="AA8" s="196"/>
    </row>
    <row r="9" spans="2:27" s="239" customFormat="1" ht="12" customHeight="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row>
    <row r="10" spans="2:27" ht="12.75">
      <c r="B10" s="243" t="s">
        <v>643</v>
      </c>
      <c r="C10" s="243"/>
      <c r="D10" s="243"/>
      <c r="E10" s="243"/>
      <c r="F10" s="243"/>
      <c r="G10" s="243"/>
      <c r="H10" s="243"/>
      <c r="I10" s="243">
        <v>540.7779567826199</v>
      </c>
      <c r="J10" s="243">
        <v>2893.6435983976567</v>
      </c>
      <c r="K10" s="243">
        <v>-2352.865641615037</v>
      </c>
      <c r="L10" s="243"/>
      <c r="M10" s="243">
        <v>546.5604998396269</v>
      </c>
      <c r="N10" s="243">
        <v>3111.129435329421</v>
      </c>
      <c r="O10" s="243">
        <v>-2564.568935489794</v>
      </c>
      <c r="P10" s="243"/>
      <c r="Q10" s="243">
        <v>578.2952653258344</v>
      </c>
      <c r="R10" s="243">
        <v>3393.8413962091963</v>
      </c>
      <c r="S10" s="243">
        <v>-2815.546130883362</v>
      </c>
      <c r="T10" s="243"/>
      <c r="U10" s="243">
        <v>868.5990892995528</v>
      </c>
      <c r="V10" s="243">
        <v>3777.45670845377</v>
      </c>
      <c r="W10" s="243">
        <v>-2908.857619154217</v>
      </c>
      <c r="X10" s="243"/>
      <c r="Y10" s="243">
        <v>2534.232811247634</v>
      </c>
      <c r="Z10" s="243">
        <v>13176.071138390045</v>
      </c>
      <c r="AA10" s="243">
        <v>-10641.838327142412</v>
      </c>
    </row>
    <row r="11" spans="2:27" ht="12.75">
      <c r="B11" s="241"/>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row>
    <row r="12" spans="2:27" ht="12.75">
      <c r="B12" s="241"/>
      <c r="C12" s="241" t="s">
        <v>373</v>
      </c>
      <c r="D12" s="241" t="s">
        <v>644</v>
      </c>
      <c r="E12" s="241"/>
      <c r="F12" s="241"/>
      <c r="G12" s="241"/>
      <c r="H12" s="241"/>
      <c r="I12" s="241">
        <v>259.0304833052336</v>
      </c>
      <c r="J12" s="241">
        <v>2505.2311929835605</v>
      </c>
      <c r="K12" s="241">
        <v>-2246.200709678327</v>
      </c>
      <c r="L12" s="241"/>
      <c r="M12" s="241">
        <v>266.06139529856694</v>
      </c>
      <c r="N12" s="241">
        <v>2646.988689612293</v>
      </c>
      <c r="O12" s="241">
        <v>-2380.927294313726</v>
      </c>
      <c r="P12" s="241"/>
      <c r="Q12" s="241">
        <v>272.3093686316203</v>
      </c>
      <c r="R12" s="241">
        <v>2977.973002844927</v>
      </c>
      <c r="S12" s="241">
        <v>-2705.663634213307</v>
      </c>
      <c r="T12" s="241"/>
      <c r="U12" s="241">
        <v>360.82304748418017</v>
      </c>
      <c r="V12" s="241">
        <v>3342.0366512018663</v>
      </c>
      <c r="W12" s="241">
        <v>-2981.213603717686</v>
      </c>
      <c r="X12" s="241"/>
      <c r="Y12" s="241">
        <v>1158.224294719601</v>
      </c>
      <c r="Z12" s="241">
        <v>11472.229536642648</v>
      </c>
      <c r="AA12" s="241">
        <v>-10314.005241923047</v>
      </c>
    </row>
    <row r="13" spans="2:27" ht="12.75">
      <c r="B13" s="243"/>
      <c r="C13" s="243"/>
      <c r="D13" s="243" t="s">
        <v>375</v>
      </c>
      <c r="E13" s="243" t="s">
        <v>645</v>
      </c>
      <c r="F13" s="243"/>
      <c r="G13" s="243"/>
      <c r="H13" s="243"/>
      <c r="I13" s="241"/>
      <c r="J13" s="241"/>
      <c r="K13" s="241"/>
      <c r="L13" s="241"/>
      <c r="M13" s="241"/>
      <c r="N13" s="241"/>
      <c r="O13" s="241"/>
      <c r="P13" s="241"/>
      <c r="Q13" s="241"/>
      <c r="R13" s="241"/>
      <c r="S13" s="241"/>
      <c r="T13" s="241"/>
      <c r="U13" s="241"/>
      <c r="V13" s="241"/>
      <c r="W13" s="241"/>
      <c r="X13" s="241"/>
      <c r="Y13" s="241"/>
      <c r="Z13" s="241"/>
      <c r="AA13" s="241"/>
    </row>
    <row r="14" spans="2:27" ht="12.75">
      <c r="B14" s="243"/>
      <c r="C14" s="243"/>
      <c r="D14" s="243"/>
      <c r="E14" s="243" t="s">
        <v>646</v>
      </c>
      <c r="F14" s="243"/>
      <c r="G14" s="243"/>
      <c r="H14" s="243"/>
      <c r="I14" s="243">
        <v>258.2795040052336</v>
      </c>
      <c r="J14" s="243">
        <v>2491.1152729835603</v>
      </c>
      <c r="K14" s="243">
        <v>-2232.8357689783265</v>
      </c>
      <c r="L14" s="243"/>
      <c r="M14" s="243">
        <v>265.02603733856694</v>
      </c>
      <c r="N14" s="243">
        <v>2612.376449612293</v>
      </c>
      <c r="O14" s="243">
        <v>-2347.3504122737263</v>
      </c>
      <c r="P14" s="243"/>
      <c r="Q14" s="243">
        <v>268.5029966216203</v>
      </c>
      <c r="R14" s="243">
        <v>2956.753882844927</v>
      </c>
      <c r="S14" s="243">
        <v>-2688.2508862233067</v>
      </c>
      <c r="T14" s="243"/>
      <c r="U14" s="243">
        <v>336.47671162418015</v>
      </c>
      <c r="V14" s="243">
        <v>3303.1156912018664</v>
      </c>
      <c r="W14" s="243">
        <v>-2966.6389795776863</v>
      </c>
      <c r="X14" s="243"/>
      <c r="Y14" s="243">
        <v>1128.2852495896009</v>
      </c>
      <c r="Z14" s="243">
        <v>11363.361296642648</v>
      </c>
      <c r="AA14" s="243">
        <v>-10235.076047053048</v>
      </c>
    </row>
    <row r="15" spans="2:27" ht="12.75">
      <c r="B15" s="241"/>
      <c r="C15" s="241"/>
      <c r="D15" s="241"/>
      <c r="E15" s="241"/>
      <c r="F15" s="241" t="s">
        <v>114</v>
      </c>
      <c r="G15" s="241"/>
      <c r="H15" s="241"/>
      <c r="I15" s="241">
        <v>258.2795040052336</v>
      </c>
      <c r="J15" s="241">
        <v>0</v>
      </c>
      <c r="K15" s="241">
        <v>258.2795040052336</v>
      </c>
      <c r="L15" s="241"/>
      <c r="M15" s="241">
        <v>258.2795040052336</v>
      </c>
      <c r="N15" s="241">
        <v>0</v>
      </c>
      <c r="O15" s="241">
        <v>258.2795040052336</v>
      </c>
      <c r="P15" s="241"/>
      <c r="Q15" s="241">
        <v>258.2795040052336</v>
      </c>
      <c r="R15" s="241">
        <v>0</v>
      </c>
      <c r="S15" s="241">
        <v>258.2795040052336</v>
      </c>
      <c r="T15" s="241"/>
      <c r="U15" s="241">
        <v>258.2795040052336</v>
      </c>
      <c r="V15" s="241">
        <v>0</v>
      </c>
      <c r="W15" s="241">
        <v>258.2795040052336</v>
      </c>
      <c r="X15" s="241"/>
      <c r="Y15" s="241">
        <v>1033.1180160209344</v>
      </c>
      <c r="Z15" s="241">
        <v>0</v>
      </c>
      <c r="AA15" s="241">
        <v>1033.1180160209344</v>
      </c>
    </row>
    <row r="16" spans="2:27" ht="12.75">
      <c r="B16" s="241"/>
      <c r="C16" s="241"/>
      <c r="D16" s="241"/>
      <c r="E16" s="241"/>
      <c r="F16" s="241"/>
      <c r="G16" s="241" t="s">
        <v>647</v>
      </c>
      <c r="H16" s="241"/>
      <c r="I16" s="241">
        <v>2.8183330699999996</v>
      </c>
      <c r="J16" s="241">
        <v>0</v>
      </c>
      <c r="K16" s="241">
        <v>2.8183330699999996</v>
      </c>
      <c r="L16" s="241"/>
      <c r="M16" s="241">
        <v>14.02750872</v>
      </c>
      <c r="N16" s="241">
        <v>0</v>
      </c>
      <c r="O16" s="241">
        <v>14.02750872</v>
      </c>
      <c r="P16" s="241"/>
      <c r="Q16" s="241">
        <v>20.781618839999997</v>
      </c>
      <c r="R16" s="241">
        <v>0</v>
      </c>
      <c r="S16" s="241">
        <v>20.781618839999997</v>
      </c>
      <c r="T16" s="241"/>
      <c r="U16" s="241">
        <v>49.817774369999995</v>
      </c>
      <c r="V16" s="241">
        <v>0</v>
      </c>
      <c r="W16" s="241">
        <v>49.817774369999995</v>
      </c>
      <c r="X16" s="241"/>
      <c r="Y16" s="241">
        <v>87.445235</v>
      </c>
      <c r="Z16" s="241">
        <v>0</v>
      </c>
      <c r="AA16" s="241">
        <v>87.445235</v>
      </c>
    </row>
    <row r="17" spans="2:27" ht="12.75">
      <c r="B17" s="241"/>
      <c r="C17" s="241"/>
      <c r="D17" s="241"/>
      <c r="E17" s="241"/>
      <c r="F17" s="241"/>
      <c r="G17" s="241" t="s">
        <v>648</v>
      </c>
      <c r="H17" s="241"/>
      <c r="I17" s="241">
        <v>255.4611709352336</v>
      </c>
      <c r="J17" s="241">
        <v>0</v>
      </c>
      <c r="K17" s="241">
        <v>255.4611709352336</v>
      </c>
      <c r="L17" s="241"/>
      <c r="M17" s="241">
        <v>244.2519952852336</v>
      </c>
      <c r="N17" s="241">
        <v>0</v>
      </c>
      <c r="O17" s="241">
        <v>244.2519952852336</v>
      </c>
      <c r="P17" s="241"/>
      <c r="Q17" s="241">
        <v>237.49788516523358</v>
      </c>
      <c r="R17" s="241">
        <v>0</v>
      </c>
      <c r="S17" s="241">
        <v>237.49788516523358</v>
      </c>
      <c r="T17" s="241"/>
      <c r="U17" s="241">
        <v>208.4617296352336</v>
      </c>
      <c r="V17" s="241">
        <v>0</v>
      </c>
      <c r="W17" s="241">
        <v>208.4617296352336</v>
      </c>
      <c r="X17" s="241"/>
      <c r="Y17" s="241">
        <v>945.6727810209344</v>
      </c>
      <c r="Z17" s="241">
        <v>0</v>
      </c>
      <c r="AA17" s="241">
        <v>945.6727810209344</v>
      </c>
    </row>
    <row r="18" spans="2:27" ht="12.75">
      <c r="B18" s="241"/>
      <c r="C18" s="241"/>
      <c r="D18" s="241"/>
      <c r="E18" s="241"/>
      <c r="F18" s="241" t="s">
        <v>115</v>
      </c>
      <c r="G18" s="241"/>
      <c r="H18" s="241"/>
      <c r="I18" s="241">
        <v>0</v>
      </c>
      <c r="J18" s="241">
        <v>2491.1152729835603</v>
      </c>
      <c r="K18" s="241">
        <v>-2491.1152729835603</v>
      </c>
      <c r="L18" s="241"/>
      <c r="M18" s="241">
        <v>6.746533333333332</v>
      </c>
      <c r="N18" s="241">
        <v>2612.376449612293</v>
      </c>
      <c r="O18" s="241">
        <v>-2605.6299162789596</v>
      </c>
      <c r="P18" s="241"/>
      <c r="Q18" s="241">
        <v>10.223492616386666</v>
      </c>
      <c r="R18" s="241">
        <v>2956.753882844927</v>
      </c>
      <c r="S18" s="241">
        <v>-2946.5303902285405</v>
      </c>
      <c r="T18" s="241"/>
      <c r="U18" s="241">
        <v>78.19720761894655</v>
      </c>
      <c r="V18" s="241">
        <v>3303.1156912018664</v>
      </c>
      <c r="W18" s="241">
        <v>-3224.91848358292</v>
      </c>
      <c r="X18" s="241"/>
      <c r="Y18" s="241">
        <v>95.16723356866655</v>
      </c>
      <c r="Z18" s="241">
        <v>11363.361296642648</v>
      </c>
      <c r="AA18" s="241">
        <v>-11268.194063073981</v>
      </c>
    </row>
    <row r="19" spans="2:27" ht="12.75">
      <c r="B19" s="241"/>
      <c r="C19" s="241"/>
      <c r="D19" s="241"/>
      <c r="E19" s="241"/>
      <c r="F19" s="241"/>
      <c r="G19" s="241" t="s">
        <v>649</v>
      </c>
      <c r="H19" s="241"/>
      <c r="I19" s="241">
        <v>0</v>
      </c>
      <c r="J19" s="241">
        <v>667.65443525184</v>
      </c>
      <c r="K19" s="241">
        <v>-667.65443525184</v>
      </c>
      <c r="L19" s="241"/>
      <c r="M19" s="241">
        <v>0</v>
      </c>
      <c r="N19" s="241">
        <v>807.2452067440399</v>
      </c>
      <c r="O19" s="241">
        <v>-807.2452067440399</v>
      </c>
      <c r="P19" s="241"/>
      <c r="Q19" s="241">
        <v>0</v>
      </c>
      <c r="R19" s="241">
        <v>802.2216344723</v>
      </c>
      <c r="S19" s="241">
        <v>-802.2216344723</v>
      </c>
      <c r="T19" s="241"/>
      <c r="U19" s="241">
        <v>0</v>
      </c>
      <c r="V19" s="241">
        <v>2452.0490921524397</v>
      </c>
      <c r="W19" s="241">
        <v>-2452.0490921524397</v>
      </c>
      <c r="X19" s="241"/>
      <c r="Y19" s="241">
        <v>0</v>
      </c>
      <c r="Z19" s="241">
        <v>4729.17036862062</v>
      </c>
      <c r="AA19" s="241">
        <v>-4729.17036862062</v>
      </c>
    </row>
    <row r="20" spans="2:27" ht="12.75">
      <c r="B20" s="241"/>
      <c r="C20" s="241"/>
      <c r="D20" s="241"/>
      <c r="E20" s="241"/>
      <c r="F20" s="241"/>
      <c r="G20" s="241" t="s">
        <v>650</v>
      </c>
      <c r="H20" s="241"/>
      <c r="I20" s="241">
        <v>0</v>
      </c>
      <c r="J20" s="241">
        <v>1823.4608377317202</v>
      </c>
      <c r="K20" s="241">
        <v>-1823.4608377317202</v>
      </c>
      <c r="L20" s="241"/>
      <c r="M20" s="241">
        <v>6.746533333333332</v>
      </c>
      <c r="N20" s="241">
        <v>1805.1312428682534</v>
      </c>
      <c r="O20" s="241">
        <v>-1798.3847095349201</v>
      </c>
      <c r="P20" s="241"/>
      <c r="Q20" s="241">
        <v>10.223492616386666</v>
      </c>
      <c r="R20" s="241">
        <v>2154.532248372627</v>
      </c>
      <c r="S20" s="241">
        <v>-2144.3087557562403</v>
      </c>
      <c r="T20" s="241"/>
      <c r="U20" s="241">
        <v>78.19720761894655</v>
      </c>
      <c r="V20" s="241">
        <v>851.0665990494268</v>
      </c>
      <c r="W20" s="241">
        <v>-772.8693914304803</v>
      </c>
      <c r="X20" s="241"/>
      <c r="Y20" s="241">
        <v>95.16723356866655</v>
      </c>
      <c r="Z20" s="241">
        <v>6634.190928022028</v>
      </c>
      <c r="AA20" s="241">
        <v>-6539.023694453362</v>
      </c>
    </row>
    <row r="21" spans="2:27" ht="12.75">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row>
    <row r="22" spans="2:27" ht="12.75">
      <c r="B22" s="243"/>
      <c r="C22" s="243"/>
      <c r="D22" s="243" t="s">
        <v>379</v>
      </c>
      <c r="E22" s="243" t="s">
        <v>651</v>
      </c>
      <c r="F22" s="243"/>
      <c r="G22" s="243"/>
      <c r="H22" s="243"/>
      <c r="I22" s="243">
        <v>0.7509793</v>
      </c>
      <c r="J22" s="243">
        <v>14.115920000000001</v>
      </c>
      <c r="K22" s="243">
        <v>-13.364940700000002</v>
      </c>
      <c r="L22" s="243"/>
      <c r="M22" s="243">
        <v>1.03535796</v>
      </c>
      <c r="N22" s="243">
        <v>34.61224</v>
      </c>
      <c r="O22" s="243">
        <v>-33.57688204</v>
      </c>
      <c r="P22" s="243"/>
      <c r="Q22" s="243">
        <v>3.80637201</v>
      </c>
      <c r="R22" s="243">
        <v>21.21912</v>
      </c>
      <c r="S22" s="243">
        <v>-17.41274799</v>
      </c>
      <c r="T22" s="243"/>
      <c r="U22" s="243">
        <v>24.346335860000003</v>
      </c>
      <c r="V22" s="243">
        <v>38.92096</v>
      </c>
      <c r="W22" s="243">
        <v>-14.574624139999997</v>
      </c>
      <c r="X22" s="243"/>
      <c r="Y22" s="243">
        <v>29.939045130000004</v>
      </c>
      <c r="Z22" s="243">
        <v>108.86824000000001</v>
      </c>
      <c r="AA22" s="243">
        <v>-78.92919487</v>
      </c>
    </row>
    <row r="23" spans="2:27" ht="12.75">
      <c r="B23" s="241"/>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row>
    <row r="24" spans="2:27" ht="12.75">
      <c r="B24" s="241"/>
      <c r="C24" s="241" t="s">
        <v>380</v>
      </c>
      <c r="D24" s="241" t="s">
        <v>652</v>
      </c>
      <c r="E24" s="241"/>
      <c r="F24" s="241"/>
      <c r="G24" s="241"/>
      <c r="H24" s="241"/>
      <c r="I24" s="241">
        <v>147.43131632997418</v>
      </c>
      <c r="J24" s="241">
        <v>289.5882774154566</v>
      </c>
      <c r="K24" s="241">
        <v>-142.15696108548244</v>
      </c>
      <c r="L24" s="241"/>
      <c r="M24" s="241">
        <v>125.25865449033438</v>
      </c>
      <c r="N24" s="241">
        <v>329.38040963815797</v>
      </c>
      <c r="O24" s="241">
        <v>-204.1217551478236</v>
      </c>
      <c r="P24" s="241"/>
      <c r="Q24" s="241">
        <v>147.84452472842162</v>
      </c>
      <c r="R24" s="241">
        <v>262.02772425496</v>
      </c>
      <c r="S24" s="241">
        <v>-114.18319952653837</v>
      </c>
      <c r="T24" s="241"/>
      <c r="U24" s="241">
        <v>339.99358503823726</v>
      </c>
      <c r="V24" s="241">
        <v>246.949604494352</v>
      </c>
      <c r="W24" s="241">
        <v>93.04398054388525</v>
      </c>
      <c r="X24" s="241"/>
      <c r="Y24" s="241">
        <v>760.5280805869675</v>
      </c>
      <c r="Z24" s="241">
        <v>1127.9460158029267</v>
      </c>
      <c r="AA24" s="241">
        <v>-367.41793521595923</v>
      </c>
    </row>
    <row r="25" spans="2:27" ht="12.75">
      <c r="B25" s="241"/>
      <c r="C25" s="241"/>
      <c r="D25" s="241"/>
      <c r="E25" s="241" t="s">
        <v>645</v>
      </c>
      <c r="F25" s="241"/>
      <c r="G25" s="241"/>
      <c r="H25" s="241"/>
      <c r="I25" s="241"/>
      <c r="J25" s="241"/>
      <c r="K25" s="241"/>
      <c r="L25" s="241"/>
      <c r="M25" s="241"/>
      <c r="N25" s="241"/>
      <c r="O25" s="241"/>
      <c r="P25" s="241"/>
      <c r="Q25" s="241"/>
      <c r="R25" s="241"/>
      <c r="S25" s="241"/>
      <c r="T25" s="241"/>
      <c r="U25" s="241"/>
      <c r="V25" s="241"/>
      <c r="W25" s="241"/>
      <c r="X25" s="241"/>
      <c r="Y25" s="241"/>
      <c r="Z25" s="241"/>
      <c r="AA25" s="241"/>
    </row>
    <row r="26" spans="2:27" ht="12.75">
      <c r="B26" s="241"/>
      <c r="C26" s="241"/>
      <c r="D26" s="241"/>
      <c r="E26" s="241" t="s">
        <v>653</v>
      </c>
      <c r="F26" s="241"/>
      <c r="G26" s="241"/>
      <c r="H26" s="241"/>
      <c r="I26" s="241">
        <v>62.56877621758383</v>
      </c>
      <c r="J26" s="241">
        <v>92.40916550143999</v>
      </c>
      <c r="K26" s="241">
        <v>-29.840389283856155</v>
      </c>
      <c r="L26" s="241"/>
      <c r="M26" s="241">
        <v>81.18135992328568</v>
      </c>
      <c r="N26" s="241">
        <v>173.095409638158</v>
      </c>
      <c r="O26" s="241">
        <v>-91.91404971487232</v>
      </c>
      <c r="P26" s="241"/>
      <c r="Q26" s="241">
        <v>111.22134328385721</v>
      </c>
      <c r="R26" s="241">
        <v>61.523724254959994</v>
      </c>
      <c r="S26" s="247">
        <v>49.697619028897215</v>
      </c>
      <c r="T26" s="247"/>
      <c r="U26" s="241">
        <v>290.086229991125</v>
      </c>
      <c r="V26" s="241">
        <v>85.999604494352</v>
      </c>
      <c r="W26" s="241">
        <v>204.08662549677297</v>
      </c>
      <c r="X26" s="241"/>
      <c r="Y26" s="241">
        <v>545.0577094158517</v>
      </c>
      <c r="Z26" s="241">
        <v>413.02790388891</v>
      </c>
      <c r="AA26" s="241">
        <v>132.02980552694174</v>
      </c>
    </row>
    <row r="27" spans="2:27" ht="12.75">
      <c r="B27" s="241"/>
      <c r="C27" s="241"/>
      <c r="D27" s="241"/>
      <c r="E27" s="241" t="s">
        <v>74</v>
      </c>
      <c r="F27" s="241"/>
      <c r="G27" s="241"/>
      <c r="H27" s="241"/>
      <c r="I27" s="241">
        <v>84.86254011239035</v>
      </c>
      <c r="J27" s="241">
        <v>197.17911191401663</v>
      </c>
      <c r="K27" s="241">
        <v>-112.31657180162628</v>
      </c>
      <c r="L27" s="241"/>
      <c r="M27" s="241">
        <v>44.077294567048696</v>
      </c>
      <c r="N27" s="241">
        <v>156.285</v>
      </c>
      <c r="O27" s="241">
        <v>-112.2077054329513</v>
      </c>
      <c r="P27" s="241"/>
      <c r="Q27" s="241">
        <v>36.623181444564416</v>
      </c>
      <c r="R27" s="241">
        <v>200.504</v>
      </c>
      <c r="S27" s="241">
        <v>-163.88081855543558</v>
      </c>
      <c r="T27" s="241"/>
      <c r="U27" s="241">
        <v>49.90735504711225</v>
      </c>
      <c r="V27" s="241">
        <v>160.95</v>
      </c>
      <c r="W27" s="241">
        <v>-111.04264495288774</v>
      </c>
      <c r="X27" s="241"/>
      <c r="Y27" s="241">
        <v>215.4703711711157</v>
      </c>
      <c r="Z27" s="241">
        <v>714.9181119140167</v>
      </c>
      <c r="AA27" s="241">
        <v>-499.447740742901</v>
      </c>
    </row>
    <row r="28" spans="2:27" ht="12.75">
      <c r="B28" s="241"/>
      <c r="C28" s="241"/>
      <c r="D28" s="241"/>
      <c r="E28" s="241"/>
      <c r="F28" s="241" t="s">
        <v>654</v>
      </c>
      <c r="G28" s="241"/>
      <c r="H28" s="241"/>
      <c r="I28" s="241">
        <v>82.91779159968962</v>
      </c>
      <c r="J28" s="241">
        <v>197.17911191401663</v>
      </c>
      <c r="K28" s="241">
        <v>-114.26132031432701</v>
      </c>
      <c r="L28" s="241"/>
      <c r="M28" s="241">
        <v>43.535239659554776</v>
      </c>
      <c r="N28" s="241">
        <v>156.285</v>
      </c>
      <c r="O28" s="241">
        <v>-112.74976034044522</v>
      </c>
      <c r="P28" s="241"/>
      <c r="Q28" s="241">
        <v>36.332616187265145</v>
      </c>
      <c r="R28" s="241">
        <v>200.504</v>
      </c>
      <c r="S28" s="241">
        <v>-164.17138381273486</v>
      </c>
      <c r="T28" s="241"/>
      <c r="U28" s="241">
        <v>39.43633432915604</v>
      </c>
      <c r="V28" s="241">
        <v>160.95</v>
      </c>
      <c r="W28" s="241">
        <v>-121.51366567084395</v>
      </c>
      <c r="X28" s="241"/>
      <c r="Y28" s="241">
        <v>202.22198177566557</v>
      </c>
      <c r="Z28" s="241">
        <v>714.9181119140167</v>
      </c>
      <c r="AA28" s="241">
        <v>-512.6961301383511</v>
      </c>
    </row>
    <row r="29" spans="2:27" ht="12.75">
      <c r="B29" s="241"/>
      <c r="C29" s="241"/>
      <c r="D29" s="241"/>
      <c r="E29" s="241"/>
      <c r="F29" s="241" t="s">
        <v>53</v>
      </c>
      <c r="G29" s="241"/>
      <c r="H29" s="241"/>
      <c r="I29" s="241">
        <v>1.94474851270073</v>
      </c>
      <c r="J29" s="241">
        <v>0</v>
      </c>
      <c r="K29" s="241">
        <v>1.94474851270073</v>
      </c>
      <c r="L29" s="241"/>
      <c r="M29" s="241">
        <v>0.5420549074939174</v>
      </c>
      <c r="N29" s="241">
        <v>0</v>
      </c>
      <c r="O29" s="241">
        <v>0.5420549074939174</v>
      </c>
      <c r="P29" s="241"/>
      <c r="Q29" s="241">
        <v>0.2905652572992701</v>
      </c>
      <c r="R29" s="241">
        <v>0</v>
      </c>
      <c r="S29" s="241">
        <v>0.2905652572992701</v>
      </c>
      <c r="T29" s="241"/>
      <c r="U29" s="241">
        <v>10.471020717956204</v>
      </c>
      <c r="V29" s="241">
        <v>0</v>
      </c>
      <c r="W29" s="241">
        <v>10.471020717956204</v>
      </c>
      <c r="X29" s="241"/>
      <c r="Y29" s="241">
        <v>13.248389395450122</v>
      </c>
      <c r="Z29" s="241">
        <v>0</v>
      </c>
      <c r="AA29" s="241">
        <v>13.248389395450122</v>
      </c>
    </row>
    <row r="30" spans="2:27" ht="6.75" customHeight="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row>
    <row r="31" spans="2:27" ht="12.75">
      <c r="B31" s="241"/>
      <c r="C31" s="241" t="s">
        <v>383</v>
      </c>
      <c r="D31" s="241" t="s">
        <v>655</v>
      </c>
      <c r="E31" s="241"/>
      <c r="F31" s="241"/>
      <c r="G31" s="241"/>
      <c r="H31" s="241"/>
      <c r="I31" s="241">
        <v>134.31615714741213</v>
      </c>
      <c r="J31" s="241">
        <v>98.82412799863944</v>
      </c>
      <c r="K31" s="241">
        <v>35.49202914877269</v>
      </c>
      <c r="L31" s="241"/>
      <c r="M31" s="241">
        <v>155.24045005072563</v>
      </c>
      <c r="N31" s="241">
        <v>134.7603360789705</v>
      </c>
      <c r="O31" s="241">
        <v>20.480113971755117</v>
      </c>
      <c r="P31" s="241"/>
      <c r="Q31" s="241">
        <v>158.14137196579244</v>
      </c>
      <c r="R31" s="241">
        <v>153.84066910930898</v>
      </c>
      <c r="S31" s="241">
        <v>4.300702856483468</v>
      </c>
      <c r="T31" s="241"/>
      <c r="U31" s="241">
        <v>167.78245677713534</v>
      </c>
      <c r="V31" s="241">
        <v>188.4704527575515</v>
      </c>
      <c r="W31" s="241">
        <v>-20.68799598041616</v>
      </c>
      <c r="X31" s="241"/>
      <c r="Y31" s="241">
        <v>615.4804359410656</v>
      </c>
      <c r="Z31" s="241">
        <v>575.8955859444704</v>
      </c>
      <c r="AA31" s="241">
        <v>39.58484999659515</v>
      </c>
    </row>
    <row r="32" spans="2:27" ht="12.75">
      <c r="B32" s="243"/>
      <c r="C32" s="243"/>
      <c r="D32" s="243" t="s">
        <v>375</v>
      </c>
      <c r="E32" s="243" t="s">
        <v>656</v>
      </c>
      <c r="F32" s="243"/>
      <c r="G32" s="243"/>
      <c r="H32" s="243"/>
      <c r="I32" s="243">
        <v>3.3981677366668466</v>
      </c>
      <c r="J32" s="243">
        <v>93.52412799863944</v>
      </c>
      <c r="K32" s="243">
        <v>-90.1259602619726</v>
      </c>
      <c r="L32" s="243"/>
      <c r="M32" s="243">
        <v>3.6666767233885285</v>
      </c>
      <c r="N32" s="243">
        <v>127.06033607897052</v>
      </c>
      <c r="O32" s="243">
        <v>-123.39365935558199</v>
      </c>
      <c r="P32" s="243"/>
      <c r="Q32" s="243">
        <v>2.757465872149843</v>
      </c>
      <c r="R32" s="243">
        <v>142.74066910930898</v>
      </c>
      <c r="S32" s="243">
        <v>-139.98320323715913</v>
      </c>
      <c r="T32" s="243"/>
      <c r="U32" s="243">
        <v>2.4630608720995406</v>
      </c>
      <c r="V32" s="243">
        <v>182.0704527575515</v>
      </c>
      <c r="W32" s="243">
        <v>-179.60739188545196</v>
      </c>
      <c r="X32" s="243"/>
      <c r="Y32" s="243">
        <v>12.28537120430476</v>
      </c>
      <c r="Z32" s="243">
        <v>545.3955859444704</v>
      </c>
      <c r="AA32" s="243">
        <v>-533.1102147401657</v>
      </c>
    </row>
    <row r="33" spans="2:27" ht="12.75">
      <c r="B33" s="241"/>
      <c r="C33" s="241"/>
      <c r="D33" s="241"/>
      <c r="E33" s="241"/>
      <c r="F33" s="241" t="s">
        <v>657</v>
      </c>
      <c r="G33" s="241"/>
      <c r="H33" s="241"/>
      <c r="I33" s="241">
        <v>0</v>
      </c>
      <c r="J33" s="241">
        <v>24.926047998639458</v>
      </c>
      <c r="K33" s="241">
        <v>-24.926047998639458</v>
      </c>
      <c r="L33" s="241"/>
      <c r="M33" s="241">
        <v>0</v>
      </c>
      <c r="N33" s="241">
        <v>23.47610007897053</v>
      </c>
      <c r="O33" s="241">
        <v>-23.47610007897053</v>
      </c>
      <c r="P33" s="241"/>
      <c r="Q33" s="241">
        <v>0</v>
      </c>
      <c r="R33" s="241">
        <v>37.51762910930899</v>
      </c>
      <c r="S33" s="241">
        <v>-37.51762910930899</v>
      </c>
      <c r="T33" s="241"/>
      <c r="U33" s="241">
        <v>0</v>
      </c>
      <c r="V33" s="241">
        <v>33.6685523575515</v>
      </c>
      <c r="W33" s="241">
        <v>-33.6685523575515</v>
      </c>
      <c r="X33" s="241"/>
      <c r="Y33" s="241">
        <v>0</v>
      </c>
      <c r="Z33" s="241">
        <v>119.58832954447048</v>
      </c>
      <c r="AA33" s="241">
        <v>-119.58832954447048</v>
      </c>
    </row>
    <row r="34" spans="2:27" ht="12.75">
      <c r="B34" s="241"/>
      <c r="C34" s="241"/>
      <c r="D34" s="241"/>
      <c r="E34" s="241"/>
      <c r="F34" s="241"/>
      <c r="G34" s="241" t="s">
        <v>76</v>
      </c>
      <c r="H34" s="241"/>
      <c r="I34" s="241">
        <v>0</v>
      </c>
      <c r="J34" s="241">
        <v>0.01</v>
      </c>
      <c r="K34" s="241">
        <v>-0.01</v>
      </c>
      <c r="L34" s="241"/>
      <c r="M34" s="241">
        <v>0</v>
      </c>
      <c r="N34" s="241">
        <v>0</v>
      </c>
      <c r="O34" s="241">
        <v>0</v>
      </c>
      <c r="P34" s="241"/>
      <c r="Q34" s="241">
        <v>0</v>
      </c>
      <c r="R34" s="241">
        <v>0.008</v>
      </c>
      <c r="S34" s="241">
        <v>-0.008</v>
      </c>
      <c r="T34" s="241"/>
      <c r="U34" s="241">
        <v>0</v>
      </c>
      <c r="V34" s="241">
        <v>0</v>
      </c>
      <c r="W34" s="241">
        <v>0</v>
      </c>
      <c r="X34" s="241"/>
      <c r="Y34" s="241">
        <v>0</v>
      </c>
      <c r="Z34" s="241">
        <v>0.018000000000000002</v>
      </c>
      <c r="AA34" s="241">
        <v>-0.018000000000000002</v>
      </c>
    </row>
    <row r="35" spans="2:27" ht="12.75">
      <c r="B35" s="241"/>
      <c r="C35" s="241"/>
      <c r="D35" s="241"/>
      <c r="E35" s="241"/>
      <c r="F35" s="241"/>
      <c r="G35" s="241" t="s">
        <v>658</v>
      </c>
      <c r="H35" s="241"/>
      <c r="I35" s="241">
        <v>0</v>
      </c>
      <c r="J35" s="241">
        <v>24.916047998639456</v>
      </c>
      <c r="K35" s="241">
        <v>-24.916047998639456</v>
      </c>
      <c r="L35" s="241"/>
      <c r="M35" s="241">
        <v>0</v>
      </c>
      <c r="N35" s="241">
        <v>23.47610007897053</v>
      </c>
      <c r="O35" s="241">
        <v>-23.47610007897053</v>
      </c>
      <c r="P35" s="241"/>
      <c r="Q35" s="241">
        <v>0</v>
      </c>
      <c r="R35" s="241">
        <v>37.50962910930899</v>
      </c>
      <c r="S35" s="241">
        <v>-37.50962910930899</v>
      </c>
      <c r="T35" s="241"/>
      <c r="U35" s="241">
        <v>0</v>
      </c>
      <c r="V35" s="241">
        <v>33.6685523575515</v>
      </c>
      <c r="W35" s="241">
        <v>-33.6685523575515</v>
      </c>
      <c r="X35" s="241"/>
      <c r="Y35" s="241">
        <v>0</v>
      </c>
      <c r="Z35" s="241">
        <v>119.57032954447048</v>
      </c>
      <c r="AA35" s="241">
        <v>-119.57032954447048</v>
      </c>
    </row>
    <row r="36" spans="2:27" ht="12.75">
      <c r="B36" s="241"/>
      <c r="C36" s="241"/>
      <c r="D36" s="241"/>
      <c r="E36" s="241"/>
      <c r="F36" s="241"/>
      <c r="G36" s="241"/>
      <c r="H36" s="241" t="s">
        <v>77</v>
      </c>
      <c r="I36" s="241">
        <v>0</v>
      </c>
      <c r="J36" s="241">
        <v>11.641196334503391</v>
      </c>
      <c r="K36" s="241">
        <v>-11.641196334503391</v>
      </c>
      <c r="L36" s="241"/>
      <c r="M36" s="241">
        <v>0</v>
      </c>
      <c r="N36" s="241">
        <v>9.647018894958768</v>
      </c>
      <c r="O36" s="241">
        <v>-9.647018894958768</v>
      </c>
      <c r="P36" s="241"/>
      <c r="Q36" s="241">
        <v>0</v>
      </c>
      <c r="R36" s="241">
        <v>14.527582678726521</v>
      </c>
      <c r="S36" s="241">
        <v>-14.527582678726521</v>
      </c>
      <c r="T36" s="241"/>
      <c r="U36" s="241">
        <v>0</v>
      </c>
      <c r="V36" s="241">
        <v>12.53208315675546</v>
      </c>
      <c r="W36" s="241">
        <v>-12.53208315675546</v>
      </c>
      <c r="X36" s="241"/>
      <c r="Y36" s="241">
        <v>0</v>
      </c>
      <c r="Z36" s="241">
        <v>48.34788106494415</v>
      </c>
      <c r="AA36" s="241">
        <v>-48.34788106494415</v>
      </c>
    </row>
    <row r="37" spans="2:27" ht="12.75">
      <c r="B37" s="241"/>
      <c r="C37" s="241"/>
      <c r="D37" s="241"/>
      <c r="E37" s="241"/>
      <c r="F37" s="241"/>
      <c r="G37" s="241"/>
      <c r="H37" s="241" t="s">
        <v>53</v>
      </c>
      <c r="I37" s="241">
        <v>0</v>
      </c>
      <c r="J37" s="241">
        <v>13.274851664136065</v>
      </c>
      <c r="K37" s="241">
        <v>-13.274851664136065</v>
      </c>
      <c r="L37" s="241"/>
      <c r="M37" s="241">
        <v>0</v>
      </c>
      <c r="N37" s="241">
        <v>13.829081184011761</v>
      </c>
      <c r="O37" s="241">
        <v>-13.829081184011761</v>
      </c>
      <c r="P37" s="241"/>
      <c r="Q37" s="241">
        <v>0</v>
      </c>
      <c r="R37" s="241">
        <v>22.98204643058247</v>
      </c>
      <c r="S37" s="241">
        <v>-22.98204643058247</v>
      </c>
      <c r="T37" s="241"/>
      <c r="U37" s="241">
        <v>0</v>
      </c>
      <c r="V37" s="241">
        <v>21.136469200796036</v>
      </c>
      <c r="W37" s="241">
        <v>-21.136469200796036</v>
      </c>
      <c r="X37" s="241"/>
      <c r="Y37" s="241">
        <v>0</v>
      </c>
      <c r="Z37" s="241">
        <v>71.22244847952634</v>
      </c>
      <c r="AA37" s="241">
        <v>-71.22244847952634</v>
      </c>
    </row>
    <row r="38" spans="2:27" ht="12.75">
      <c r="B38" s="241"/>
      <c r="C38" s="241"/>
      <c r="D38" s="241"/>
      <c r="E38" s="241"/>
      <c r="F38" s="241" t="s">
        <v>659</v>
      </c>
      <c r="G38" s="241"/>
      <c r="H38" s="241"/>
      <c r="I38" s="241">
        <v>3.3981677366668466</v>
      </c>
      <c r="J38" s="241">
        <v>9.880360000000001</v>
      </c>
      <c r="K38" s="241">
        <v>-6.482192263333155</v>
      </c>
      <c r="L38" s="241"/>
      <c r="M38" s="241">
        <v>3.6666767233885285</v>
      </c>
      <c r="N38" s="241">
        <v>19.45564</v>
      </c>
      <c r="O38" s="241">
        <v>-15.78896327661147</v>
      </c>
      <c r="P38" s="241"/>
      <c r="Q38" s="241">
        <v>2.757465872149843</v>
      </c>
      <c r="R38" s="241">
        <v>25.27512</v>
      </c>
      <c r="S38" s="241">
        <v>-22.517654127850157</v>
      </c>
      <c r="T38" s="241"/>
      <c r="U38" s="241">
        <v>2.4630608720995406</v>
      </c>
      <c r="V38" s="241">
        <v>35.63664</v>
      </c>
      <c r="W38" s="241">
        <v>-33.17357912790046</v>
      </c>
      <c r="X38" s="241"/>
      <c r="Y38" s="241">
        <v>12.28537120430476</v>
      </c>
      <c r="Z38" s="241">
        <v>90.24776</v>
      </c>
      <c r="AA38" s="241">
        <v>-77.96238879569523</v>
      </c>
    </row>
    <row r="39" spans="2:27" ht="12.75">
      <c r="B39" s="241"/>
      <c r="C39" s="241"/>
      <c r="D39" s="241"/>
      <c r="E39" s="241"/>
      <c r="F39" s="241"/>
      <c r="G39" s="241" t="s">
        <v>78</v>
      </c>
      <c r="H39" s="241"/>
      <c r="I39" s="241">
        <v>0</v>
      </c>
      <c r="J39" s="241">
        <v>0.069</v>
      </c>
      <c r="K39" s="241">
        <v>-0.069</v>
      </c>
      <c r="L39" s="241"/>
      <c r="M39" s="241">
        <v>0</v>
      </c>
      <c r="N39" s="241">
        <v>0.069</v>
      </c>
      <c r="O39" s="241">
        <v>-0.069</v>
      </c>
      <c r="P39" s="241"/>
      <c r="Q39" s="241">
        <v>0</v>
      </c>
      <c r="R39" s="241">
        <v>0</v>
      </c>
      <c r="S39" s="241">
        <v>0</v>
      </c>
      <c r="T39" s="241"/>
      <c r="U39" s="241">
        <v>0</v>
      </c>
      <c r="V39" s="241">
        <v>0</v>
      </c>
      <c r="W39" s="241">
        <v>0</v>
      </c>
      <c r="X39" s="241"/>
      <c r="Y39" s="241">
        <v>0</v>
      </c>
      <c r="Z39" s="241">
        <v>0.138</v>
      </c>
      <c r="AA39" s="241">
        <v>-0.138</v>
      </c>
    </row>
    <row r="40" spans="2:27" ht="12.75">
      <c r="B40" s="241"/>
      <c r="C40" s="241"/>
      <c r="D40" s="241"/>
      <c r="E40" s="241"/>
      <c r="F40" s="241"/>
      <c r="G40" s="241" t="s">
        <v>45</v>
      </c>
      <c r="H40" s="241"/>
      <c r="I40" s="241">
        <v>3.3981677366668466</v>
      </c>
      <c r="J40" s="241">
        <v>9.81136</v>
      </c>
      <c r="K40" s="241">
        <v>-6.413192263333154</v>
      </c>
      <c r="L40" s="241"/>
      <c r="M40" s="241">
        <v>3.6666767233885285</v>
      </c>
      <c r="N40" s="241">
        <v>19.38664</v>
      </c>
      <c r="O40" s="241">
        <v>-15.719963276611471</v>
      </c>
      <c r="P40" s="241"/>
      <c r="Q40" s="241">
        <v>2.757465872149843</v>
      </c>
      <c r="R40" s="241">
        <v>25.27512</v>
      </c>
      <c r="S40" s="241">
        <v>-22.517654127850157</v>
      </c>
      <c r="T40" s="241"/>
      <c r="U40" s="241">
        <v>2.4630608720995406</v>
      </c>
      <c r="V40" s="241">
        <v>35.63664</v>
      </c>
      <c r="W40" s="241">
        <v>-33.17357912790046</v>
      </c>
      <c r="X40" s="241"/>
      <c r="Y40" s="241">
        <v>12.28537120430476</v>
      </c>
      <c r="Z40" s="241">
        <v>90.10976</v>
      </c>
      <c r="AA40" s="241">
        <v>-77.82438879569523</v>
      </c>
    </row>
    <row r="41" spans="2:27" ht="12.75">
      <c r="B41" s="241"/>
      <c r="C41" s="241"/>
      <c r="D41" s="241"/>
      <c r="E41" s="241"/>
      <c r="F41" s="241" t="s">
        <v>660</v>
      </c>
      <c r="G41" s="241"/>
      <c r="H41" s="241"/>
      <c r="I41" s="241">
        <v>0</v>
      </c>
      <c r="J41" s="241">
        <v>58.71771999999999</v>
      </c>
      <c r="K41" s="241">
        <v>-58.71771999999999</v>
      </c>
      <c r="L41" s="241"/>
      <c r="M41" s="241">
        <v>0</v>
      </c>
      <c r="N41" s="241">
        <v>84.128596</v>
      </c>
      <c r="O41" s="241">
        <v>-84.128596</v>
      </c>
      <c r="P41" s="241"/>
      <c r="Q41" s="241">
        <v>0</v>
      </c>
      <c r="R41" s="241">
        <v>79.94792</v>
      </c>
      <c r="S41" s="241">
        <v>-79.94792</v>
      </c>
      <c r="T41" s="241"/>
      <c r="U41" s="241">
        <v>0</v>
      </c>
      <c r="V41" s="241">
        <v>112.76526039999999</v>
      </c>
      <c r="W41" s="241">
        <v>-112.76526039999999</v>
      </c>
      <c r="X41" s="241"/>
      <c r="Y41" s="241">
        <v>0</v>
      </c>
      <c r="Z41" s="241">
        <v>335.5594964</v>
      </c>
      <c r="AA41" s="241">
        <v>-335.5594964</v>
      </c>
    </row>
    <row r="42" spans="2:27" ht="12.75">
      <c r="B42" s="243"/>
      <c r="C42" s="243"/>
      <c r="D42" s="243" t="s">
        <v>379</v>
      </c>
      <c r="E42" s="243" t="s">
        <v>661</v>
      </c>
      <c r="F42" s="243"/>
      <c r="G42" s="243"/>
      <c r="H42" s="243"/>
      <c r="I42" s="243">
        <v>130.9179894107453</v>
      </c>
      <c r="J42" s="243">
        <v>5.3</v>
      </c>
      <c r="K42" s="243">
        <v>125.6179894107453</v>
      </c>
      <c r="L42" s="243"/>
      <c r="M42" s="243">
        <v>151.5737733273371</v>
      </c>
      <c r="N42" s="243">
        <v>7.7</v>
      </c>
      <c r="O42" s="243">
        <v>143.87377332733712</v>
      </c>
      <c r="P42" s="243"/>
      <c r="Q42" s="243">
        <v>155.3839060936426</v>
      </c>
      <c r="R42" s="243">
        <v>11.1</v>
      </c>
      <c r="S42" s="243">
        <v>144.2839060936426</v>
      </c>
      <c r="T42" s="243"/>
      <c r="U42" s="243">
        <v>165.3193959050358</v>
      </c>
      <c r="V42" s="243">
        <v>6.4</v>
      </c>
      <c r="W42" s="243">
        <v>158.9193959050358</v>
      </c>
      <c r="X42" s="243"/>
      <c r="Y42" s="243">
        <v>603.1950647367609</v>
      </c>
      <c r="Z42" s="243">
        <v>30.5</v>
      </c>
      <c r="AA42" s="243">
        <v>572.6950647367609</v>
      </c>
    </row>
    <row r="43" spans="2:27" ht="12.75">
      <c r="B43" s="241"/>
      <c r="C43" s="241"/>
      <c r="D43" s="241"/>
      <c r="E43" s="241"/>
      <c r="F43" s="241" t="s">
        <v>657</v>
      </c>
      <c r="G43" s="241"/>
      <c r="H43" s="241"/>
      <c r="I43" s="241">
        <v>102.96978473333333</v>
      </c>
      <c r="J43" s="241">
        <v>2.1</v>
      </c>
      <c r="K43" s="241">
        <v>100.86978473333333</v>
      </c>
      <c r="L43" s="241"/>
      <c r="M43" s="241">
        <v>116.58186109166667</v>
      </c>
      <c r="N43" s="241">
        <v>2.7</v>
      </c>
      <c r="O43" s="241">
        <v>113.88186109166666</v>
      </c>
      <c r="P43" s="241"/>
      <c r="Q43" s="241">
        <v>119.90449253333333</v>
      </c>
      <c r="R43" s="241">
        <v>4.9</v>
      </c>
      <c r="S43" s="241">
        <v>115.00449253333332</v>
      </c>
      <c r="T43" s="241"/>
      <c r="U43" s="241">
        <v>124.43403004166666</v>
      </c>
      <c r="V43" s="241">
        <v>4.9</v>
      </c>
      <c r="W43" s="241">
        <v>119.53403004166665</v>
      </c>
      <c r="X43" s="241"/>
      <c r="Y43" s="241">
        <v>463.8901684</v>
      </c>
      <c r="Z43" s="241">
        <v>14.6</v>
      </c>
      <c r="AA43" s="241">
        <v>449.29016839999997</v>
      </c>
    </row>
    <row r="44" spans="2:27" ht="12.75">
      <c r="B44" s="241"/>
      <c r="C44" s="241"/>
      <c r="D44" s="241"/>
      <c r="E44" s="241"/>
      <c r="F44" s="241"/>
      <c r="G44" s="241" t="s">
        <v>76</v>
      </c>
      <c r="H44" s="241"/>
      <c r="I44" s="241">
        <v>102</v>
      </c>
      <c r="J44" s="241">
        <v>1.1</v>
      </c>
      <c r="K44" s="241">
        <v>100.9</v>
      </c>
      <c r="L44" s="241"/>
      <c r="M44" s="241">
        <v>114.5</v>
      </c>
      <c r="N44" s="241">
        <v>1</v>
      </c>
      <c r="O44" s="241">
        <v>113.5</v>
      </c>
      <c r="P44" s="241"/>
      <c r="Q44" s="241">
        <v>118.8</v>
      </c>
      <c r="R44" s="241">
        <v>1.3</v>
      </c>
      <c r="S44" s="241">
        <v>117.5</v>
      </c>
      <c r="T44" s="241"/>
      <c r="U44" s="241">
        <v>120</v>
      </c>
      <c r="V44" s="241">
        <v>1.3</v>
      </c>
      <c r="W44" s="241">
        <v>118.7</v>
      </c>
      <c r="X44" s="241"/>
      <c r="Y44" s="241">
        <v>455.3</v>
      </c>
      <c r="Z44" s="241">
        <v>4.7</v>
      </c>
      <c r="AA44" s="241">
        <v>450.6</v>
      </c>
    </row>
    <row r="45" spans="2:27" ht="12.75">
      <c r="B45" s="241"/>
      <c r="C45" s="241"/>
      <c r="D45" s="241"/>
      <c r="E45" s="241"/>
      <c r="F45" s="241"/>
      <c r="G45" s="241" t="s">
        <v>658</v>
      </c>
      <c r="H45" s="241"/>
      <c r="I45" s="241">
        <v>0.9697847333333334</v>
      </c>
      <c r="J45" s="241">
        <v>1</v>
      </c>
      <c r="K45" s="241">
        <v>-0.03021526666666663</v>
      </c>
      <c r="L45" s="241"/>
      <c r="M45" s="241">
        <v>2.081861091666667</v>
      </c>
      <c r="N45" s="241">
        <v>1.7</v>
      </c>
      <c r="O45" s="241">
        <v>0.38186109166666715</v>
      </c>
      <c r="P45" s="241"/>
      <c r="Q45" s="241">
        <v>1.1044925333333333</v>
      </c>
      <c r="R45" s="241">
        <v>3.6</v>
      </c>
      <c r="S45" s="241">
        <v>-2.495507466666667</v>
      </c>
      <c r="T45" s="241"/>
      <c r="U45" s="241">
        <v>4.4340300416666665</v>
      </c>
      <c r="V45" s="241">
        <v>3.6</v>
      </c>
      <c r="W45" s="241">
        <v>0.8340300416666664</v>
      </c>
      <c r="X45" s="241"/>
      <c r="Y45" s="241">
        <v>8.5901684</v>
      </c>
      <c r="Z45" s="241">
        <v>9.9</v>
      </c>
      <c r="AA45" s="241">
        <v>-1.3098316000000008</v>
      </c>
    </row>
    <row r="46" spans="2:27" ht="12.75">
      <c r="B46" s="241"/>
      <c r="C46" s="241"/>
      <c r="D46" s="241"/>
      <c r="E46" s="241"/>
      <c r="F46" s="241"/>
      <c r="G46" s="241"/>
      <c r="H46" s="241" t="s">
        <v>77</v>
      </c>
      <c r="I46" s="241">
        <v>0</v>
      </c>
      <c r="J46" s="241">
        <v>0</v>
      </c>
      <c r="K46" s="241">
        <v>0</v>
      </c>
      <c r="L46" s="241"/>
      <c r="M46" s="241">
        <v>0</v>
      </c>
      <c r="N46" s="241">
        <v>0</v>
      </c>
      <c r="O46" s="241">
        <v>0</v>
      </c>
      <c r="P46" s="241"/>
      <c r="Q46" s="241">
        <v>0</v>
      </c>
      <c r="R46" s="241">
        <v>0</v>
      </c>
      <c r="S46" s="241">
        <v>0</v>
      </c>
      <c r="T46" s="241"/>
      <c r="U46" s="241">
        <v>0</v>
      </c>
      <c r="V46" s="241">
        <v>0</v>
      </c>
      <c r="W46" s="241">
        <v>0</v>
      </c>
      <c r="X46" s="241"/>
      <c r="Y46" s="241">
        <v>0</v>
      </c>
      <c r="Z46" s="241">
        <v>0</v>
      </c>
      <c r="AA46" s="241">
        <v>0</v>
      </c>
    </row>
    <row r="47" spans="2:27" ht="12.75">
      <c r="B47" s="241"/>
      <c r="C47" s="241"/>
      <c r="D47" s="241"/>
      <c r="E47" s="241"/>
      <c r="F47" s="241"/>
      <c r="G47" s="241"/>
      <c r="H47" s="241" t="s">
        <v>53</v>
      </c>
      <c r="I47" s="241">
        <v>0.9697847333333334</v>
      </c>
      <c r="J47" s="241">
        <v>1</v>
      </c>
      <c r="K47" s="241">
        <v>-0.03021526666666663</v>
      </c>
      <c r="L47" s="241"/>
      <c r="M47" s="241">
        <v>2.081861091666667</v>
      </c>
      <c r="N47" s="241">
        <v>1.7</v>
      </c>
      <c r="O47" s="241">
        <v>0.38186109166666715</v>
      </c>
      <c r="P47" s="241"/>
      <c r="Q47" s="241">
        <v>1.1044925333333333</v>
      </c>
      <c r="R47" s="241">
        <v>3.6</v>
      </c>
      <c r="S47" s="241">
        <v>-2.495507466666667</v>
      </c>
      <c r="T47" s="241"/>
      <c r="U47" s="241">
        <v>4.4340300416666665</v>
      </c>
      <c r="V47" s="241">
        <v>3.6</v>
      </c>
      <c r="W47" s="241">
        <v>0.8340300416666664</v>
      </c>
      <c r="X47" s="241"/>
      <c r="Y47" s="241">
        <v>8.5901684</v>
      </c>
      <c r="Z47" s="241">
        <v>9.9</v>
      </c>
      <c r="AA47" s="241">
        <v>-1.3098316000000008</v>
      </c>
    </row>
    <row r="48" spans="2:27" ht="12.75">
      <c r="B48" s="241"/>
      <c r="C48" s="241"/>
      <c r="D48" s="241"/>
      <c r="E48" s="241"/>
      <c r="F48" s="241" t="s">
        <v>659</v>
      </c>
      <c r="G48" s="241"/>
      <c r="H48" s="241"/>
      <c r="I48" s="241">
        <v>11.05187517741197</v>
      </c>
      <c r="J48" s="241">
        <v>1.2</v>
      </c>
      <c r="K48" s="241">
        <v>9.851875177411971</v>
      </c>
      <c r="L48" s="241"/>
      <c r="M48" s="241">
        <v>11.557646819003768</v>
      </c>
      <c r="N48" s="241">
        <v>1</v>
      </c>
      <c r="O48" s="241">
        <v>10.557646819003768</v>
      </c>
      <c r="P48" s="241"/>
      <c r="Q48" s="241">
        <v>9.717247335309283</v>
      </c>
      <c r="R48" s="241">
        <v>1.3</v>
      </c>
      <c r="S48" s="241">
        <v>8.417247335309282</v>
      </c>
      <c r="T48" s="241"/>
      <c r="U48" s="241">
        <v>9.24445031224978</v>
      </c>
      <c r="V48" s="241">
        <v>0.1</v>
      </c>
      <c r="W48" s="241">
        <v>9.14445031224978</v>
      </c>
      <c r="X48" s="241"/>
      <c r="Y48" s="241">
        <v>41.5712196439748</v>
      </c>
      <c r="Z48" s="241">
        <v>3.6</v>
      </c>
      <c r="AA48" s="241">
        <v>37.9712196439748</v>
      </c>
    </row>
    <row r="49" spans="2:27" ht="12.75">
      <c r="B49" s="241"/>
      <c r="C49" s="241"/>
      <c r="D49" s="241"/>
      <c r="E49" s="241"/>
      <c r="F49" s="241"/>
      <c r="G49" s="241" t="s">
        <v>78</v>
      </c>
      <c r="H49" s="241"/>
      <c r="I49" s="241">
        <v>0</v>
      </c>
      <c r="J49" s="241">
        <v>0</v>
      </c>
      <c r="K49" s="241">
        <v>0</v>
      </c>
      <c r="L49" s="241"/>
      <c r="M49" s="241">
        <v>0</v>
      </c>
      <c r="N49" s="241">
        <v>0</v>
      </c>
      <c r="O49" s="241">
        <v>0</v>
      </c>
      <c r="P49" s="241"/>
      <c r="Q49" s="241">
        <v>0</v>
      </c>
      <c r="R49" s="241">
        <v>0</v>
      </c>
      <c r="S49" s="241">
        <v>0</v>
      </c>
      <c r="T49" s="241"/>
      <c r="U49" s="241">
        <v>0</v>
      </c>
      <c r="V49" s="241">
        <v>0</v>
      </c>
      <c r="W49" s="241">
        <v>0</v>
      </c>
      <c r="X49" s="241"/>
      <c r="Y49" s="241">
        <v>0</v>
      </c>
      <c r="Z49" s="241">
        <v>0</v>
      </c>
      <c r="AA49" s="241">
        <v>0</v>
      </c>
    </row>
    <row r="50" spans="2:27" ht="12.75">
      <c r="B50" s="241"/>
      <c r="C50" s="241"/>
      <c r="D50" s="241"/>
      <c r="E50" s="241"/>
      <c r="F50" s="241"/>
      <c r="G50" s="241" t="s">
        <v>45</v>
      </c>
      <c r="H50" s="241"/>
      <c r="I50" s="241">
        <v>11.05187517741197</v>
      </c>
      <c r="J50" s="241">
        <v>1.2</v>
      </c>
      <c r="K50" s="241">
        <v>9.851875177411971</v>
      </c>
      <c r="L50" s="241"/>
      <c r="M50" s="241">
        <v>11.557646819003768</v>
      </c>
      <c r="N50" s="241">
        <v>1</v>
      </c>
      <c r="O50" s="241">
        <v>10.557646819003768</v>
      </c>
      <c r="P50" s="241"/>
      <c r="Q50" s="241">
        <v>9.717247335309283</v>
      </c>
      <c r="R50" s="241">
        <v>1.3</v>
      </c>
      <c r="S50" s="241">
        <v>8.417247335309282</v>
      </c>
      <c r="T50" s="241"/>
      <c r="U50" s="241">
        <v>9.24445031224978</v>
      </c>
      <c r="V50" s="241">
        <v>0.1</v>
      </c>
      <c r="W50" s="241">
        <v>9.14445031224978</v>
      </c>
      <c r="X50" s="241"/>
      <c r="Y50" s="241">
        <v>41.5712196439748</v>
      </c>
      <c r="Z50" s="241">
        <v>3.6</v>
      </c>
      <c r="AA50" s="241">
        <v>37.9712196439748</v>
      </c>
    </row>
    <row r="51" spans="2:27" ht="12.75">
      <c r="B51" s="241"/>
      <c r="C51" s="241"/>
      <c r="D51" s="241"/>
      <c r="E51" s="241"/>
      <c r="F51" s="241" t="s">
        <v>660</v>
      </c>
      <c r="G51" s="241"/>
      <c r="H51" s="241"/>
      <c r="I51" s="241">
        <v>16.8963295</v>
      </c>
      <c r="J51" s="241">
        <v>2</v>
      </c>
      <c r="K51" s="241">
        <v>14.8963295</v>
      </c>
      <c r="L51" s="241"/>
      <c r="M51" s="241">
        <v>23.43426541666667</v>
      </c>
      <c r="N51" s="241">
        <v>4</v>
      </c>
      <c r="O51" s="241">
        <v>19.43426541666667</v>
      </c>
      <c r="P51" s="241"/>
      <c r="Q51" s="241">
        <v>25.762166224999994</v>
      </c>
      <c r="R51" s="241">
        <v>4.9</v>
      </c>
      <c r="S51" s="241">
        <v>20.862166224999996</v>
      </c>
      <c r="T51" s="241"/>
      <c r="U51" s="241">
        <v>31.640915551119377</v>
      </c>
      <c r="V51" s="241">
        <v>1.4</v>
      </c>
      <c r="W51" s="241">
        <v>30.24091555111938</v>
      </c>
      <c r="X51" s="241"/>
      <c r="Y51" s="241">
        <v>97.73367669278605</v>
      </c>
      <c r="Z51" s="241">
        <v>12.3</v>
      </c>
      <c r="AA51" s="241">
        <v>85.43367669278605</v>
      </c>
    </row>
    <row r="52" spans="9:27" s="239" customFormat="1" ht="12.75">
      <c r="I52" s="241"/>
      <c r="J52" s="241"/>
      <c r="K52" s="241"/>
      <c r="M52" s="241"/>
      <c r="N52" s="241"/>
      <c r="O52" s="241"/>
      <c r="P52" s="241"/>
      <c r="Q52" s="241"/>
      <c r="R52" s="241"/>
      <c r="S52" s="241"/>
      <c r="U52" s="241"/>
      <c r="V52" s="241"/>
      <c r="W52" s="241"/>
      <c r="Y52" s="241"/>
      <c r="Z52" s="241"/>
      <c r="AA52" s="241"/>
    </row>
    <row r="53" spans="2:27" s="239" customFormat="1" ht="12.75">
      <c r="B53" s="244"/>
      <c r="C53" s="244"/>
      <c r="D53" s="244"/>
      <c r="E53" s="244"/>
      <c r="F53" s="244"/>
      <c r="G53" s="244"/>
      <c r="H53" s="244"/>
      <c r="I53" s="242"/>
      <c r="J53" s="242"/>
      <c r="K53" s="242"/>
      <c r="L53" s="244"/>
      <c r="M53" s="242"/>
      <c r="N53" s="242"/>
      <c r="O53" s="242"/>
      <c r="P53" s="242"/>
      <c r="Q53" s="242"/>
      <c r="R53" s="242"/>
      <c r="S53" s="242"/>
      <c r="T53" s="244"/>
      <c r="U53" s="242"/>
      <c r="V53" s="242"/>
      <c r="W53" s="242"/>
      <c r="X53" s="244"/>
      <c r="Y53" s="242"/>
      <c r="Z53" s="242"/>
      <c r="AA53" s="242"/>
    </row>
    <row r="54" spans="2:27" s="239" customFormat="1" ht="12.75">
      <c r="B54" s="245"/>
      <c r="C54" s="245"/>
      <c r="D54" s="245"/>
      <c r="E54" s="245"/>
      <c r="F54" s="245"/>
      <c r="G54" s="245"/>
      <c r="H54" s="245"/>
      <c r="I54" s="246"/>
      <c r="J54" s="246"/>
      <c r="K54" s="246"/>
      <c r="L54" s="245"/>
      <c r="M54" s="246"/>
      <c r="N54" s="246"/>
      <c r="O54" s="246"/>
      <c r="P54" s="246"/>
      <c r="Q54" s="246"/>
      <c r="R54" s="246"/>
      <c r="S54" s="246"/>
      <c r="T54" s="245"/>
      <c r="U54" s="246"/>
      <c r="V54" s="246"/>
      <c r="W54" s="246"/>
      <c r="X54" s="245"/>
      <c r="Y54" s="246"/>
      <c r="Z54" s="246"/>
      <c r="AA54" s="246"/>
    </row>
    <row r="55" spans="9:27" s="239" customFormat="1" ht="12.75">
      <c r="I55" s="241"/>
      <c r="J55" s="241"/>
      <c r="K55" s="241"/>
      <c r="M55" s="241"/>
      <c r="N55" s="241"/>
      <c r="O55" s="241"/>
      <c r="P55" s="241"/>
      <c r="Q55" s="241"/>
      <c r="R55" s="241"/>
      <c r="S55" s="241"/>
      <c r="U55" s="241"/>
      <c r="V55" s="241"/>
      <c r="W55" s="241"/>
      <c r="Y55" s="241"/>
      <c r="Z55" s="241"/>
      <c r="AA55" s="241"/>
    </row>
    <row r="56" spans="2:27" s="239" customFormat="1" ht="12.75">
      <c r="B56" s="241" t="str">
        <f>"(1)"</f>
        <v>(1)</v>
      </c>
      <c r="C56" s="241" t="s">
        <v>79</v>
      </c>
      <c r="I56" s="241"/>
      <c r="J56" s="241"/>
      <c r="K56" s="241"/>
      <c r="M56" s="241"/>
      <c r="N56" s="241"/>
      <c r="O56" s="241"/>
      <c r="P56" s="241"/>
      <c r="Q56" s="241"/>
      <c r="R56" s="241"/>
      <c r="S56" s="241"/>
      <c r="U56" s="241"/>
      <c r="V56" s="241"/>
      <c r="W56" s="241"/>
      <c r="Y56" s="241"/>
      <c r="Z56" s="241"/>
      <c r="AA56" s="241"/>
    </row>
    <row r="57" spans="2:27" s="239" customFormat="1" ht="12.75">
      <c r="B57" s="241"/>
      <c r="C57" s="241"/>
      <c r="I57" s="241"/>
      <c r="J57" s="241"/>
      <c r="K57" s="241"/>
      <c r="M57" s="241"/>
      <c r="N57" s="241"/>
      <c r="O57" s="241"/>
      <c r="P57" s="241"/>
      <c r="Q57" s="241"/>
      <c r="R57" s="241"/>
      <c r="S57" s="241"/>
      <c r="U57" s="241"/>
      <c r="V57" s="241"/>
      <c r="W57" s="241"/>
      <c r="Y57" s="241"/>
      <c r="Z57" s="241"/>
      <c r="AA57" s="241"/>
    </row>
    <row r="58" spans="2:27" s="239" customFormat="1" ht="12" customHeight="1">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row>
    <row r="59" spans="2:27" s="239" customFormat="1" ht="12" customHeight="1">
      <c r="B59" s="242"/>
      <c r="C59" s="242"/>
      <c r="D59" s="242"/>
      <c r="E59" s="242"/>
      <c r="F59" s="242"/>
      <c r="G59" s="242"/>
      <c r="H59" s="242"/>
      <c r="I59" s="376" t="s">
        <v>460</v>
      </c>
      <c r="J59" s="376"/>
      <c r="K59" s="376"/>
      <c r="L59" s="376"/>
      <c r="M59" s="376"/>
      <c r="N59" s="376"/>
      <c r="O59" s="376"/>
      <c r="P59" s="376"/>
      <c r="Q59" s="376"/>
      <c r="R59" s="376"/>
      <c r="S59" s="376"/>
      <c r="T59" s="376"/>
      <c r="U59" s="376"/>
      <c r="V59" s="376"/>
      <c r="W59" s="376"/>
      <c r="X59" s="189"/>
      <c r="Y59" s="373" t="s">
        <v>455</v>
      </c>
      <c r="Z59" s="373"/>
      <c r="AA59" s="373"/>
    </row>
    <row r="60" spans="2:27" s="239" customFormat="1" ht="12" customHeight="1">
      <c r="B60" s="94" t="s">
        <v>1</v>
      </c>
      <c r="C60" s="241"/>
      <c r="E60" s="241"/>
      <c r="F60" s="241"/>
      <c r="G60" s="241"/>
      <c r="H60" s="241"/>
      <c r="I60" s="375" t="s">
        <v>456</v>
      </c>
      <c r="J60" s="375"/>
      <c r="K60" s="375"/>
      <c r="L60" s="178"/>
      <c r="M60" s="375" t="s">
        <v>351</v>
      </c>
      <c r="N60" s="375"/>
      <c r="O60" s="375"/>
      <c r="P60" s="178"/>
      <c r="Q60" s="375" t="s">
        <v>461</v>
      </c>
      <c r="R60" s="375"/>
      <c r="S60" s="375"/>
      <c r="T60" s="178"/>
      <c r="U60" s="375" t="s">
        <v>462</v>
      </c>
      <c r="V60" s="375"/>
      <c r="W60" s="375"/>
      <c r="X60" s="180"/>
      <c r="Y60" s="194" t="s">
        <v>339</v>
      </c>
      <c r="Z60" s="194" t="s">
        <v>340</v>
      </c>
      <c r="AA60" s="194" t="s">
        <v>116</v>
      </c>
    </row>
    <row r="61" spans="2:27" s="239" customFormat="1" ht="12" customHeight="1">
      <c r="B61" s="241"/>
      <c r="C61" s="241"/>
      <c r="D61" s="241"/>
      <c r="E61" s="241"/>
      <c r="F61" s="241"/>
      <c r="G61" s="241"/>
      <c r="H61" s="241"/>
      <c r="I61" s="195" t="s">
        <v>339</v>
      </c>
      <c r="J61" s="195" t="s">
        <v>340</v>
      </c>
      <c r="K61" s="195" t="s">
        <v>116</v>
      </c>
      <c r="L61" s="185"/>
      <c r="M61" s="195" t="s">
        <v>339</v>
      </c>
      <c r="N61" s="195" t="s">
        <v>340</v>
      </c>
      <c r="O61" s="195" t="s">
        <v>116</v>
      </c>
      <c r="P61" s="185"/>
      <c r="Q61" s="195" t="s">
        <v>339</v>
      </c>
      <c r="R61" s="195" t="s">
        <v>340</v>
      </c>
      <c r="S61" s="195" t="s">
        <v>116</v>
      </c>
      <c r="T61" s="185"/>
      <c r="U61" s="195" t="s">
        <v>339</v>
      </c>
      <c r="V61" s="195" t="s">
        <v>340</v>
      </c>
      <c r="W61" s="195" t="s">
        <v>116</v>
      </c>
      <c r="X61" s="185"/>
      <c r="Y61" s="180"/>
      <c r="Z61" s="180"/>
      <c r="AA61" s="180"/>
    </row>
    <row r="62" spans="2:27" s="239" customFormat="1" ht="12" customHeight="1">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196"/>
      <c r="Z62" s="196"/>
      <c r="AA62" s="196"/>
    </row>
    <row r="63" spans="2:27" s="239" customFormat="1" ht="12" customHeight="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row>
    <row r="64" spans="2:27" ht="12.75">
      <c r="B64" s="241"/>
      <c r="C64" s="241" t="s">
        <v>80</v>
      </c>
      <c r="D64" s="241"/>
      <c r="E64" s="241"/>
      <c r="F64" s="241"/>
      <c r="I64" s="241"/>
      <c r="J64" s="241">
        <v>171.67522137528</v>
      </c>
      <c r="K64" s="241">
        <v>-171.67522137528</v>
      </c>
      <c r="L64" s="241"/>
      <c r="M64" s="241"/>
      <c r="N64" s="241">
        <v>205.240553342198</v>
      </c>
      <c r="O64" s="241">
        <v>-205.240553342198</v>
      </c>
      <c r="P64" s="241"/>
      <c r="Q64" s="241"/>
      <c r="R64" s="241">
        <v>188.38818695726002</v>
      </c>
      <c r="S64" s="241">
        <v>-188.38818695726002</v>
      </c>
      <c r="T64" s="241"/>
      <c r="U64" s="241"/>
      <c r="V64" s="241">
        <v>505.63831534679196</v>
      </c>
      <c r="W64" s="241">
        <v>-505.63831534679196</v>
      </c>
      <c r="X64" s="241"/>
      <c r="Y64" s="241"/>
      <c r="Z64" s="241">
        <v>1070.9422770215301</v>
      </c>
      <c r="AA64" s="241">
        <v>-1070.9422770215301</v>
      </c>
    </row>
    <row r="65" spans="2:27" ht="12.75">
      <c r="B65" s="241"/>
      <c r="C65" s="241"/>
      <c r="D65" s="241" t="s">
        <v>662</v>
      </c>
      <c r="E65" s="241"/>
      <c r="F65" s="241"/>
      <c r="I65" s="241"/>
      <c r="J65" s="241">
        <v>154.78229555384</v>
      </c>
      <c r="K65" s="241">
        <v>-154.78229555384</v>
      </c>
      <c r="L65" s="241"/>
      <c r="M65" s="241"/>
      <c r="N65" s="241">
        <v>164.66517505404</v>
      </c>
      <c r="O65" s="241">
        <v>-164.66517505404</v>
      </c>
      <c r="P65" s="241"/>
      <c r="Q65" s="241"/>
      <c r="R65" s="241">
        <v>175.6851563223</v>
      </c>
      <c r="S65" s="241">
        <v>-175.6851563223</v>
      </c>
      <c r="T65" s="241"/>
      <c r="U65" s="241"/>
      <c r="V65" s="241">
        <v>488.51649482244</v>
      </c>
      <c r="W65" s="241">
        <v>-488.51649482244</v>
      </c>
      <c r="X65" s="241"/>
      <c r="Y65" s="241"/>
      <c r="Z65" s="241">
        <v>983.64912175262</v>
      </c>
      <c r="AA65" s="241">
        <v>-983.64912175262</v>
      </c>
    </row>
    <row r="66" spans="2:27" ht="12.75">
      <c r="B66" s="241"/>
      <c r="C66" s="241"/>
      <c r="D66" s="241" t="s">
        <v>663</v>
      </c>
      <c r="E66" s="241"/>
      <c r="F66" s="241"/>
      <c r="I66" s="241"/>
      <c r="J66" s="241">
        <v>16.892925821440002</v>
      </c>
      <c r="K66" s="241">
        <v>-16.892925821440002</v>
      </c>
      <c r="L66" s="241"/>
      <c r="M66" s="241"/>
      <c r="N66" s="241">
        <v>40.57537828815802</v>
      </c>
      <c r="O66" s="241">
        <v>-40.57537828815802</v>
      </c>
      <c r="P66" s="241"/>
      <c r="Q66" s="241"/>
      <c r="R66" s="241">
        <v>12.703030634960015</v>
      </c>
      <c r="S66" s="241">
        <v>-12.703030634960015</v>
      </c>
      <c r="T66" s="241"/>
      <c r="U66" s="241"/>
      <c r="V66" s="241">
        <v>17.12182052435196</v>
      </c>
      <c r="W66" s="241">
        <v>-17.12182052435196</v>
      </c>
      <c r="X66" s="241"/>
      <c r="Y66" s="241"/>
      <c r="Z66" s="241">
        <v>87.29315526891</v>
      </c>
      <c r="AA66" s="241">
        <v>-87.29315526891</v>
      </c>
    </row>
    <row r="67" spans="2:27" s="239" customFormat="1" ht="12.75">
      <c r="B67" s="241"/>
      <c r="C67" s="241"/>
      <c r="D67" s="241"/>
      <c r="E67" s="241"/>
      <c r="F67" s="241"/>
      <c r="I67" s="241"/>
      <c r="J67" s="241"/>
      <c r="K67" s="241"/>
      <c r="M67" s="241"/>
      <c r="N67" s="241"/>
      <c r="O67" s="241"/>
      <c r="P67" s="241"/>
      <c r="Q67" s="241"/>
      <c r="R67" s="241"/>
      <c r="S67" s="241"/>
      <c r="U67" s="241"/>
      <c r="V67" s="241"/>
      <c r="W67" s="241"/>
      <c r="Y67" s="241"/>
      <c r="Z67" s="241"/>
      <c r="AA67" s="241"/>
    </row>
    <row r="68" spans="2:27" s="239" customFormat="1" ht="12.75">
      <c r="B68" s="241"/>
      <c r="C68" s="241"/>
      <c r="D68" s="241"/>
      <c r="E68" s="241"/>
      <c r="F68" s="241"/>
      <c r="I68" s="241"/>
      <c r="J68" s="241"/>
      <c r="K68" s="241"/>
      <c r="M68" s="241"/>
      <c r="N68" s="241"/>
      <c r="O68" s="241"/>
      <c r="P68" s="241"/>
      <c r="Q68" s="241"/>
      <c r="R68" s="241"/>
      <c r="S68" s="241"/>
      <c r="U68" s="241"/>
      <c r="V68" s="241"/>
      <c r="W68" s="241"/>
      <c r="Y68" s="241"/>
      <c r="Z68" s="241"/>
      <c r="AA68" s="241"/>
    </row>
    <row r="69" spans="9:27" s="239" customFormat="1" ht="8.25" customHeight="1">
      <c r="I69" s="241"/>
      <c r="J69" s="241"/>
      <c r="K69" s="241"/>
      <c r="M69" s="241"/>
      <c r="N69" s="241"/>
      <c r="O69" s="241"/>
      <c r="P69" s="241"/>
      <c r="Q69" s="241"/>
      <c r="R69" s="241"/>
      <c r="S69" s="241"/>
      <c r="U69" s="241"/>
      <c r="V69" s="241"/>
      <c r="W69" s="241"/>
      <c r="Y69" s="241"/>
      <c r="Z69" s="241"/>
      <c r="AA69" s="241"/>
    </row>
    <row r="70" spans="2:27" s="239" customFormat="1" ht="12.75">
      <c r="B70" s="241" t="str">
        <f>"(2)"</f>
        <v>(2)</v>
      </c>
      <c r="C70" s="241" t="s">
        <v>81</v>
      </c>
      <c r="I70" s="241"/>
      <c r="J70" s="241"/>
      <c r="K70" s="241"/>
      <c r="M70" s="241"/>
      <c r="N70" s="241"/>
      <c r="O70" s="241"/>
      <c r="P70" s="241"/>
      <c r="Q70" s="241"/>
      <c r="R70" s="241"/>
      <c r="S70" s="241"/>
      <c r="U70" s="241"/>
      <c r="V70" s="241"/>
      <c r="W70" s="241"/>
      <c r="Y70" s="241"/>
      <c r="Z70" s="241"/>
      <c r="AA70" s="241"/>
    </row>
    <row r="71" spans="2:27" s="239" customFormat="1" ht="12" customHeight="1">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row>
    <row r="72" spans="2:27" s="239" customFormat="1" ht="12" customHeight="1">
      <c r="B72" s="242"/>
      <c r="C72" s="242"/>
      <c r="D72" s="242"/>
      <c r="E72" s="242"/>
      <c r="F72" s="242"/>
      <c r="G72" s="242"/>
      <c r="H72" s="242"/>
      <c r="I72" s="376" t="s">
        <v>460</v>
      </c>
      <c r="J72" s="376"/>
      <c r="K72" s="376"/>
      <c r="L72" s="376"/>
      <c r="M72" s="376"/>
      <c r="N72" s="376"/>
      <c r="O72" s="376"/>
      <c r="P72" s="376"/>
      <c r="Q72" s="376"/>
      <c r="R72" s="376"/>
      <c r="S72" s="376"/>
      <c r="T72" s="376"/>
      <c r="U72" s="376"/>
      <c r="V72" s="376"/>
      <c r="W72" s="376"/>
      <c r="X72" s="189"/>
      <c r="Y72" s="373" t="s">
        <v>455</v>
      </c>
      <c r="Z72" s="373"/>
      <c r="AA72" s="373"/>
    </row>
    <row r="73" spans="2:27" s="239" customFormat="1" ht="12" customHeight="1">
      <c r="B73" s="94" t="s">
        <v>1</v>
      </c>
      <c r="C73" s="241"/>
      <c r="E73" s="241"/>
      <c r="F73" s="241"/>
      <c r="G73" s="241"/>
      <c r="H73" s="241"/>
      <c r="I73" s="375" t="s">
        <v>456</v>
      </c>
      <c r="J73" s="375"/>
      <c r="K73" s="375"/>
      <c r="L73" s="178"/>
      <c r="M73" s="375" t="s">
        <v>351</v>
      </c>
      <c r="N73" s="375"/>
      <c r="O73" s="375"/>
      <c r="P73" s="178"/>
      <c r="Q73" s="375" t="s">
        <v>461</v>
      </c>
      <c r="R73" s="375"/>
      <c r="S73" s="375"/>
      <c r="T73" s="178"/>
      <c r="U73" s="375" t="s">
        <v>462</v>
      </c>
      <c r="V73" s="375"/>
      <c r="W73" s="375"/>
      <c r="X73" s="180"/>
      <c r="Y73" s="194" t="s">
        <v>339</v>
      </c>
      <c r="Z73" s="194" t="s">
        <v>340</v>
      </c>
      <c r="AA73" s="194" t="s">
        <v>116</v>
      </c>
    </row>
    <row r="74" spans="2:27" s="239" customFormat="1" ht="12" customHeight="1">
      <c r="B74" s="241"/>
      <c r="C74" s="241"/>
      <c r="D74" s="241"/>
      <c r="E74" s="241"/>
      <c r="F74" s="241"/>
      <c r="G74" s="241"/>
      <c r="H74" s="241"/>
      <c r="I74" s="195" t="s">
        <v>339</v>
      </c>
      <c r="J74" s="195" t="s">
        <v>340</v>
      </c>
      <c r="K74" s="195" t="s">
        <v>116</v>
      </c>
      <c r="L74" s="185"/>
      <c r="M74" s="195" t="s">
        <v>339</v>
      </c>
      <c r="N74" s="195" t="s">
        <v>340</v>
      </c>
      <c r="O74" s="195" t="s">
        <v>116</v>
      </c>
      <c r="P74" s="185"/>
      <c r="Q74" s="195" t="s">
        <v>339</v>
      </c>
      <c r="R74" s="195" t="s">
        <v>340</v>
      </c>
      <c r="S74" s="195" t="s">
        <v>116</v>
      </c>
      <c r="T74" s="185"/>
      <c r="U74" s="195" t="s">
        <v>339</v>
      </c>
      <c r="V74" s="195" t="s">
        <v>340</v>
      </c>
      <c r="W74" s="195" t="s">
        <v>116</v>
      </c>
      <c r="X74" s="185"/>
      <c r="Y74" s="180"/>
      <c r="Z74" s="180"/>
      <c r="AA74" s="180"/>
    </row>
    <row r="75" spans="2:27" s="239" customFormat="1" ht="12" customHeight="1">
      <c r="B75" s="240"/>
      <c r="C75" s="240"/>
      <c r="D75" s="240"/>
      <c r="E75" s="240"/>
      <c r="F75" s="240"/>
      <c r="G75" s="240"/>
      <c r="H75" s="240"/>
      <c r="I75" s="240"/>
      <c r="J75" s="240"/>
      <c r="K75" s="240"/>
      <c r="L75" s="240"/>
      <c r="M75" s="240"/>
      <c r="N75" s="240"/>
      <c r="O75" s="240"/>
      <c r="P75" s="240"/>
      <c r="Q75" s="240"/>
      <c r="R75" s="240"/>
      <c r="S75" s="240"/>
      <c r="T75" s="240"/>
      <c r="U75" s="240"/>
      <c r="V75" s="240"/>
      <c r="W75" s="240"/>
      <c r="X75" s="240"/>
      <c r="Y75" s="196"/>
      <c r="Z75" s="196"/>
      <c r="AA75" s="196"/>
    </row>
    <row r="76" spans="2:27" s="239" customFormat="1" ht="12" customHeight="1">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row>
    <row r="77" spans="2:27" ht="12.75">
      <c r="B77" s="241"/>
      <c r="C77" s="241" t="s">
        <v>80</v>
      </c>
      <c r="D77" s="241"/>
      <c r="E77" s="241"/>
      <c r="F77" s="241"/>
      <c r="I77" s="241"/>
      <c r="J77" s="241">
        <v>17.5</v>
      </c>
      <c r="K77" s="241">
        <v>-17.5</v>
      </c>
      <c r="L77" s="241"/>
      <c r="M77" s="241"/>
      <c r="N77" s="241">
        <v>10.7</v>
      </c>
      <c r="O77" s="241">
        <v>-10.7</v>
      </c>
      <c r="P77" s="241"/>
      <c r="Q77" s="241"/>
      <c r="R77" s="241">
        <v>12.6</v>
      </c>
      <c r="S77" s="241">
        <v>-12.6</v>
      </c>
      <c r="T77" s="241"/>
      <c r="U77" s="241"/>
      <c r="V77" s="241">
        <v>11.7</v>
      </c>
      <c r="W77" s="241">
        <v>-11.7</v>
      </c>
      <c r="X77" s="241"/>
      <c r="Y77" s="241"/>
      <c r="Z77" s="241">
        <v>52.5</v>
      </c>
      <c r="AA77" s="241">
        <v>-52.5</v>
      </c>
    </row>
    <row r="78" spans="2:27" ht="12.75">
      <c r="B78" s="241"/>
      <c r="C78" s="241"/>
      <c r="D78" s="241" t="s">
        <v>657</v>
      </c>
      <c r="E78" s="241"/>
      <c r="F78" s="241"/>
      <c r="I78" s="241"/>
      <c r="J78" s="241">
        <v>9.42634637149448</v>
      </c>
      <c r="K78" s="241">
        <v>-9.42634637149448</v>
      </c>
      <c r="L78" s="241"/>
      <c r="M78" s="241"/>
      <c r="N78" s="241">
        <v>3.7510661438515176</v>
      </c>
      <c r="O78" s="241">
        <v>-3.7510661438515176</v>
      </c>
      <c r="P78" s="241"/>
      <c r="Q78" s="241"/>
      <c r="R78" s="241">
        <v>4.44776486271471</v>
      </c>
      <c r="S78" s="241">
        <v>-4.44776486271471</v>
      </c>
      <c r="T78" s="241"/>
      <c r="U78" s="241"/>
      <c r="V78" s="241">
        <v>4.1174665921436056</v>
      </c>
      <c r="W78" s="241">
        <v>-4.1174665921436056</v>
      </c>
      <c r="X78" s="241"/>
      <c r="Y78" s="241"/>
      <c r="Z78" s="241">
        <v>21.742643970204313</v>
      </c>
      <c r="AA78" s="241">
        <v>-21.742643970204313</v>
      </c>
    </row>
    <row r="79" spans="2:27" ht="12.75">
      <c r="B79" s="241"/>
      <c r="C79" s="241"/>
      <c r="D79" s="241" t="s">
        <v>659</v>
      </c>
      <c r="E79" s="241"/>
      <c r="F79" s="241"/>
      <c r="I79" s="241"/>
      <c r="J79" s="241">
        <v>1.8677957575757578</v>
      </c>
      <c r="K79" s="241">
        <v>-1.8677957575757578</v>
      </c>
      <c r="L79" s="241"/>
      <c r="M79" s="241"/>
      <c r="N79" s="241">
        <v>1.46372</v>
      </c>
      <c r="O79" s="241">
        <v>-1.46372</v>
      </c>
      <c r="P79" s="241"/>
      <c r="Q79" s="241"/>
      <c r="R79" s="241">
        <v>1.83136</v>
      </c>
      <c r="S79" s="241">
        <v>-1.83136</v>
      </c>
      <c r="T79" s="241"/>
      <c r="U79" s="241"/>
      <c r="V79" s="241">
        <v>1.924</v>
      </c>
      <c r="W79" s="241">
        <v>-1.924</v>
      </c>
      <c r="X79" s="241"/>
      <c r="Y79" s="241"/>
      <c r="Z79" s="241">
        <v>7.086875757575758</v>
      </c>
      <c r="AA79" s="241">
        <v>-7.086875757575758</v>
      </c>
    </row>
    <row r="80" spans="2:27" ht="12.75">
      <c r="B80" s="241"/>
      <c r="C80" s="241"/>
      <c r="D80" s="241" t="s">
        <v>660</v>
      </c>
      <c r="E80" s="241"/>
      <c r="F80" s="241"/>
      <c r="I80" s="241"/>
      <c r="J80" s="241">
        <v>6.205857870929763</v>
      </c>
      <c r="K80" s="241">
        <v>-6.205857870929763</v>
      </c>
      <c r="L80" s="241"/>
      <c r="M80" s="241"/>
      <c r="N80" s="241">
        <v>5.485213856148482</v>
      </c>
      <c r="O80" s="241">
        <v>-5.485213856148482</v>
      </c>
      <c r="P80" s="241"/>
      <c r="Q80" s="241"/>
      <c r="R80" s="241">
        <v>6.320875137285291</v>
      </c>
      <c r="S80" s="241">
        <v>-6.320875137285291</v>
      </c>
      <c r="T80" s="241"/>
      <c r="U80" s="241"/>
      <c r="V80" s="241">
        <v>5.658533407856394</v>
      </c>
      <c r="W80" s="241">
        <v>-5.658533407856394</v>
      </c>
      <c r="X80" s="241"/>
      <c r="Y80" s="241"/>
      <c r="Z80" s="241">
        <v>23.670480272219933</v>
      </c>
      <c r="AA80" s="241">
        <v>-23.670480272219933</v>
      </c>
    </row>
  </sheetData>
  <mergeCells count="18">
    <mergeCell ref="I5:W5"/>
    <mergeCell ref="Y5:AA5"/>
    <mergeCell ref="I6:K6"/>
    <mergeCell ref="M6:O6"/>
    <mergeCell ref="Q6:S6"/>
    <mergeCell ref="U6:W6"/>
    <mergeCell ref="Y59:AA59"/>
    <mergeCell ref="I60:K60"/>
    <mergeCell ref="M60:O60"/>
    <mergeCell ref="Q60:S60"/>
    <mergeCell ref="U60:W60"/>
    <mergeCell ref="I59:W59"/>
    <mergeCell ref="Y72:AA72"/>
    <mergeCell ref="I73:K73"/>
    <mergeCell ref="M73:O73"/>
    <mergeCell ref="Q73:S73"/>
    <mergeCell ref="U73:W73"/>
    <mergeCell ref="I72:W72"/>
  </mergeCells>
  <printOptions horizontalCentered="1"/>
  <pageMargins left="0.15748031496062992" right="0.15748031496062992" top="0.53" bottom="0.35433070866141736" header="0.39" footer="0"/>
  <pageSetup fitToHeight="1" fitToWidth="1" horizontalDpi="300" verticalDpi="300" orientation="landscape" scale="57" r:id="rId1"/>
  <rowBreaks count="1" manualBreakCount="1">
    <brk id="53" max="255" man="1"/>
  </rowBreaks>
</worksheet>
</file>

<file path=xl/worksheets/sheet11.xml><?xml version="1.0" encoding="utf-8"?>
<worksheet xmlns="http://schemas.openxmlformats.org/spreadsheetml/2006/main" xmlns:r="http://schemas.openxmlformats.org/officeDocument/2006/relationships">
  <dimension ref="A2:W27"/>
  <sheetViews>
    <sheetView zoomScale="75" zoomScaleNormal="75" zoomScaleSheetLayoutView="75" workbookViewId="0" topLeftCell="A1">
      <selection activeCell="A1" sqref="A1"/>
    </sheetView>
  </sheetViews>
  <sheetFormatPr defaultColWidth="11.421875" defaultRowHeight="12.75"/>
  <cols>
    <col min="1" max="1" width="4.140625" style="168" customWidth="1"/>
    <col min="2" max="3" width="2.7109375" style="168" customWidth="1"/>
    <col min="4" max="4" width="39.421875" style="168" customWidth="1"/>
    <col min="5" max="7" width="7.7109375" style="168" customWidth="1"/>
    <col min="8" max="8" width="1.7109375" style="168" customWidth="1"/>
    <col min="9" max="11" width="7.7109375" style="168" customWidth="1"/>
    <col min="12" max="12" width="1.7109375" style="168" customWidth="1"/>
    <col min="13" max="15" width="7.7109375" style="168" customWidth="1"/>
    <col min="16" max="16" width="1.7109375" style="168" customWidth="1"/>
    <col min="17" max="19" width="7.7109375" style="168" customWidth="1"/>
    <col min="20" max="20" width="1.7109375" style="168" customWidth="1"/>
    <col min="21" max="23" width="7.7109375" style="168" customWidth="1"/>
    <col min="24" max="16384" width="11.421875" style="25" customWidth="1"/>
  </cols>
  <sheetData>
    <row r="1" s="168" customFormat="1" ht="12.75"/>
    <row r="2" spans="2:23" s="168" customFormat="1" ht="12.75">
      <c r="B2" s="268" t="s">
        <v>671</v>
      </c>
      <c r="C2" s="232"/>
      <c r="D2" s="187"/>
      <c r="E2" s="187"/>
      <c r="F2" s="187"/>
      <c r="G2" s="187"/>
      <c r="H2" s="187"/>
      <c r="I2" s="187"/>
      <c r="J2" s="187"/>
      <c r="K2" s="187"/>
      <c r="L2" s="187"/>
      <c r="M2" s="187"/>
      <c r="N2" s="187"/>
      <c r="O2" s="187"/>
      <c r="P2" s="187"/>
      <c r="Q2" s="187"/>
      <c r="R2" s="187"/>
      <c r="S2" s="187"/>
      <c r="T2" s="187"/>
      <c r="U2" s="187"/>
      <c r="V2" s="187"/>
      <c r="W2" s="187"/>
    </row>
    <row r="3" spans="2:23" s="168" customFormat="1" ht="12.75">
      <c r="B3" s="198" t="s">
        <v>0</v>
      </c>
      <c r="C3" s="187"/>
      <c r="D3" s="187"/>
      <c r="E3" s="187"/>
      <c r="F3" s="187"/>
      <c r="G3" s="187"/>
      <c r="H3" s="187"/>
      <c r="I3" s="187"/>
      <c r="J3" s="187"/>
      <c r="K3" s="187"/>
      <c r="L3" s="187"/>
      <c r="M3" s="187"/>
      <c r="N3" s="187"/>
      <c r="O3" s="187"/>
      <c r="P3" s="187"/>
      <c r="Q3" s="187"/>
      <c r="R3" s="187"/>
      <c r="S3" s="187"/>
      <c r="T3" s="187"/>
      <c r="U3" s="187"/>
      <c r="V3" s="187"/>
      <c r="W3" s="187"/>
    </row>
    <row r="4" spans="2:23" s="168" customFormat="1" ht="12.75">
      <c r="B4" s="180"/>
      <c r="C4" s="180"/>
      <c r="D4" s="180"/>
      <c r="E4" s="180"/>
      <c r="F4" s="180"/>
      <c r="G4" s="180"/>
      <c r="H4" s="180"/>
      <c r="I4" s="180"/>
      <c r="J4" s="180"/>
      <c r="K4" s="180"/>
      <c r="L4" s="180"/>
      <c r="M4" s="180"/>
      <c r="N4" s="180"/>
      <c r="O4" s="180"/>
      <c r="P4" s="180"/>
      <c r="Q4" s="180"/>
      <c r="R4" s="180"/>
      <c r="S4" s="180"/>
      <c r="T4" s="180"/>
      <c r="U4" s="180"/>
      <c r="V4" s="180"/>
      <c r="W4" s="180"/>
    </row>
    <row r="5" spans="2:23" s="168" customFormat="1" ht="12.75">
      <c r="B5" s="189"/>
      <c r="C5" s="189"/>
      <c r="D5" s="189"/>
      <c r="E5" s="189"/>
      <c r="F5" s="189"/>
      <c r="G5" s="189"/>
      <c r="H5" s="189"/>
      <c r="I5" s="189"/>
      <c r="J5" s="189"/>
      <c r="K5" s="189"/>
      <c r="L5" s="189"/>
      <c r="M5" s="189"/>
      <c r="N5" s="189"/>
      <c r="O5" s="189"/>
      <c r="P5" s="189"/>
      <c r="Q5" s="189"/>
      <c r="R5" s="189"/>
      <c r="S5" s="189"/>
      <c r="T5" s="189"/>
      <c r="U5" s="189"/>
      <c r="V5" s="189"/>
      <c r="W5" s="189"/>
    </row>
    <row r="6" spans="2:23" s="168" customFormat="1" ht="12.75">
      <c r="B6" s="184"/>
      <c r="C6" s="184"/>
      <c r="D6" s="184"/>
      <c r="E6" s="248" t="s">
        <v>460</v>
      </c>
      <c r="F6" s="248"/>
      <c r="G6" s="248"/>
      <c r="H6" s="248"/>
      <c r="I6" s="249"/>
      <c r="J6" s="249"/>
      <c r="K6" s="249"/>
      <c r="L6" s="249"/>
      <c r="M6" s="249"/>
      <c r="N6" s="249"/>
      <c r="O6" s="249"/>
      <c r="P6" s="249"/>
      <c r="Q6" s="249"/>
      <c r="R6" s="249"/>
      <c r="S6" s="249"/>
      <c r="T6" s="184"/>
      <c r="U6" s="248" t="s">
        <v>455</v>
      </c>
      <c r="V6" s="249"/>
      <c r="W6" s="249"/>
    </row>
    <row r="7" spans="2:23" s="168" customFormat="1" ht="12.75">
      <c r="B7" s="94" t="s">
        <v>1</v>
      </c>
      <c r="C7" s="173"/>
      <c r="D7" s="184"/>
      <c r="E7" s="250" t="s">
        <v>456</v>
      </c>
      <c r="F7" s="250"/>
      <c r="G7" s="250"/>
      <c r="H7" s="178"/>
      <c r="I7" s="250" t="s">
        <v>351</v>
      </c>
      <c r="J7" s="250"/>
      <c r="K7" s="250"/>
      <c r="L7" s="178"/>
      <c r="M7" s="250" t="s">
        <v>461</v>
      </c>
      <c r="N7" s="250"/>
      <c r="O7" s="250"/>
      <c r="P7" s="178"/>
      <c r="Q7" s="250" t="s">
        <v>462</v>
      </c>
      <c r="R7" s="250"/>
      <c r="S7" s="250"/>
      <c r="T7" s="178"/>
      <c r="U7" s="251" t="s">
        <v>339</v>
      </c>
      <c r="V7" s="251" t="s">
        <v>340</v>
      </c>
      <c r="W7" s="251" t="s">
        <v>116</v>
      </c>
    </row>
    <row r="8" spans="2:23" s="168" customFormat="1" ht="12.75">
      <c r="B8" s="184"/>
      <c r="C8" s="184"/>
      <c r="D8" s="184"/>
      <c r="E8" s="252" t="s">
        <v>339</v>
      </c>
      <c r="F8" s="252" t="s">
        <v>340</v>
      </c>
      <c r="G8" s="252" t="s">
        <v>116</v>
      </c>
      <c r="H8" s="180"/>
      <c r="I8" s="252" t="s">
        <v>339</v>
      </c>
      <c r="J8" s="252" t="s">
        <v>340</v>
      </c>
      <c r="K8" s="252" t="s">
        <v>116</v>
      </c>
      <c r="L8" s="180"/>
      <c r="M8" s="252" t="s">
        <v>339</v>
      </c>
      <c r="N8" s="252" t="s">
        <v>340</v>
      </c>
      <c r="O8" s="252" t="s">
        <v>116</v>
      </c>
      <c r="P8" s="180"/>
      <c r="Q8" s="252" t="s">
        <v>339</v>
      </c>
      <c r="R8" s="252" t="s">
        <v>340</v>
      </c>
      <c r="S8" s="252" t="s">
        <v>116</v>
      </c>
      <c r="T8" s="180"/>
      <c r="U8" s="222"/>
      <c r="V8" s="222"/>
      <c r="W8" s="222"/>
    </row>
    <row r="9" spans="2:23" s="168" customFormat="1" ht="12.75">
      <c r="B9" s="196"/>
      <c r="C9" s="196"/>
      <c r="D9" s="196"/>
      <c r="E9" s="196"/>
      <c r="F9" s="196"/>
      <c r="G9" s="196"/>
      <c r="H9" s="196"/>
      <c r="I9" s="196"/>
      <c r="J9" s="196"/>
      <c r="K9" s="196"/>
      <c r="L9" s="196"/>
      <c r="M9" s="196"/>
      <c r="N9" s="196"/>
      <c r="O9" s="196"/>
      <c r="P9" s="196"/>
      <c r="Q9" s="196"/>
      <c r="R9" s="196"/>
      <c r="S9" s="196"/>
      <c r="T9" s="196"/>
      <c r="U9" s="196"/>
      <c r="V9" s="196"/>
      <c r="W9" s="184"/>
    </row>
    <row r="10" spans="2:23" s="168" customFormat="1" ht="12.75">
      <c r="B10" s="180"/>
      <c r="C10" s="180"/>
      <c r="D10" s="180"/>
      <c r="E10" s="180"/>
      <c r="F10" s="180"/>
      <c r="G10" s="180"/>
      <c r="H10" s="180"/>
      <c r="I10" s="180"/>
      <c r="J10" s="180"/>
      <c r="K10" s="180"/>
      <c r="L10" s="180"/>
      <c r="M10" s="180"/>
      <c r="N10" s="180"/>
      <c r="O10" s="180"/>
      <c r="P10" s="180"/>
      <c r="Q10" s="180"/>
      <c r="R10" s="180"/>
      <c r="S10" s="180"/>
      <c r="T10" s="180"/>
      <c r="U10" s="180"/>
      <c r="V10" s="180"/>
      <c r="W10" s="189"/>
    </row>
    <row r="11" spans="2:23" s="168" customFormat="1" ht="12.75">
      <c r="B11" s="180"/>
      <c r="C11" s="180"/>
      <c r="D11" s="180"/>
      <c r="E11" s="180"/>
      <c r="F11" s="180"/>
      <c r="G11" s="180"/>
      <c r="H11" s="180"/>
      <c r="I11" s="180"/>
      <c r="J11" s="180"/>
      <c r="K11" s="180"/>
      <c r="L11" s="180"/>
      <c r="M11" s="180"/>
      <c r="N11" s="180"/>
      <c r="O11" s="180"/>
      <c r="P11" s="180"/>
      <c r="Q11" s="180"/>
      <c r="R11" s="180"/>
      <c r="S11" s="180"/>
      <c r="T11" s="180"/>
      <c r="U11" s="180"/>
      <c r="V11" s="180"/>
      <c r="W11" s="184"/>
    </row>
    <row r="12" spans="2:23" s="168" customFormat="1" ht="12.75">
      <c r="B12" s="197" t="s">
        <v>371</v>
      </c>
      <c r="C12" s="178" t="s">
        <v>100</v>
      </c>
      <c r="D12" s="178"/>
      <c r="E12" s="178">
        <v>248.00022137527998</v>
      </c>
      <c r="F12" s="178">
        <v>15.589857143005995</v>
      </c>
      <c r="G12" s="178">
        <v>232.410364232274</v>
      </c>
      <c r="H12" s="178"/>
      <c r="I12" s="178">
        <v>281.86555334219804</v>
      </c>
      <c r="J12" s="178">
        <v>16.690983390665522</v>
      </c>
      <c r="K12" s="178">
        <v>265.17456995153253</v>
      </c>
      <c r="L12" s="178"/>
      <c r="M12" s="178">
        <v>263.31318695726003</v>
      </c>
      <c r="N12" s="178">
        <v>15.28721282159201</v>
      </c>
      <c r="O12" s="178">
        <v>248.02597413566798</v>
      </c>
      <c r="P12" s="178"/>
      <c r="Q12" s="178">
        <v>595.7633153467921</v>
      </c>
      <c r="R12" s="178">
        <v>16.48211517725331</v>
      </c>
      <c r="S12" s="178">
        <v>579.2812001695388</v>
      </c>
      <c r="T12" s="178"/>
      <c r="U12" s="178">
        <v>1388.9422770215301</v>
      </c>
      <c r="V12" s="178">
        <v>64.05016853251684</v>
      </c>
      <c r="W12" s="191">
        <v>1324.8921084890133</v>
      </c>
    </row>
    <row r="13" spans="2:23" s="168" customFormat="1" ht="12.75">
      <c r="B13" s="185"/>
      <c r="C13" s="180"/>
      <c r="D13" s="180"/>
      <c r="E13" s="180"/>
      <c r="F13" s="180"/>
      <c r="G13" s="180"/>
      <c r="H13" s="180"/>
      <c r="I13" s="180"/>
      <c r="J13" s="180"/>
      <c r="K13" s="180"/>
      <c r="L13" s="180"/>
      <c r="M13" s="180"/>
      <c r="N13" s="180"/>
      <c r="O13" s="180"/>
      <c r="P13" s="180"/>
      <c r="Q13" s="180"/>
      <c r="R13" s="180"/>
      <c r="S13" s="180"/>
      <c r="T13" s="180"/>
      <c r="U13" s="180"/>
      <c r="V13" s="180"/>
      <c r="W13" s="184"/>
    </row>
    <row r="14" spans="2:23" s="168" customFormat="1" ht="12.75">
      <c r="B14" s="185"/>
      <c r="C14" s="180"/>
      <c r="D14" s="180" t="s">
        <v>46</v>
      </c>
      <c r="E14" s="180">
        <v>244.37522137527998</v>
      </c>
      <c r="F14" s="180">
        <v>0.13985714300599583</v>
      </c>
      <c r="G14" s="180">
        <v>244.23536423227398</v>
      </c>
      <c r="H14" s="180"/>
      <c r="I14" s="180">
        <v>278.24055334219804</v>
      </c>
      <c r="J14" s="180">
        <v>1.4409833906655207</v>
      </c>
      <c r="K14" s="180">
        <v>276.79956995153253</v>
      </c>
      <c r="L14" s="180"/>
      <c r="M14" s="180">
        <v>259.68818695726003</v>
      </c>
      <c r="N14" s="180">
        <v>0.23721282159201046</v>
      </c>
      <c r="O14" s="180">
        <v>259.450974135668</v>
      </c>
      <c r="P14" s="180"/>
      <c r="Q14" s="180">
        <v>592.1383153467921</v>
      </c>
      <c r="R14" s="180">
        <v>0.2321151772533106</v>
      </c>
      <c r="S14" s="180">
        <v>591.9062001695388</v>
      </c>
      <c r="T14" s="180"/>
      <c r="U14" s="180">
        <v>1374.4422770215301</v>
      </c>
      <c r="V14" s="180">
        <v>2.0501685325168375</v>
      </c>
      <c r="W14" s="184">
        <v>1372.3921084890133</v>
      </c>
    </row>
    <row r="15" spans="2:23" s="168" customFormat="1" ht="12.75">
      <c r="B15" s="185"/>
      <c r="C15" s="180"/>
      <c r="D15" s="180"/>
      <c r="E15" s="180"/>
      <c r="F15" s="180"/>
      <c r="G15" s="180"/>
      <c r="H15" s="180"/>
      <c r="I15" s="180"/>
      <c r="J15" s="180"/>
      <c r="K15" s="180"/>
      <c r="L15" s="180"/>
      <c r="M15" s="180"/>
      <c r="N15" s="180"/>
      <c r="O15" s="180"/>
      <c r="P15" s="180"/>
      <c r="Q15" s="180"/>
      <c r="R15" s="180"/>
      <c r="S15" s="180"/>
      <c r="T15" s="180"/>
      <c r="U15" s="180"/>
      <c r="V15" s="180"/>
      <c r="W15" s="184"/>
    </row>
    <row r="16" spans="2:23" s="168" customFormat="1" ht="12.75">
      <c r="B16" s="185"/>
      <c r="C16" s="180"/>
      <c r="D16" s="180" t="s">
        <v>47</v>
      </c>
      <c r="E16" s="180">
        <v>3.625</v>
      </c>
      <c r="F16" s="180">
        <v>15.45</v>
      </c>
      <c r="G16" s="180">
        <v>-11.825</v>
      </c>
      <c r="H16" s="180"/>
      <c r="I16" s="180">
        <v>3.625</v>
      </c>
      <c r="J16" s="180">
        <v>15.25</v>
      </c>
      <c r="K16" s="180">
        <v>-11.625</v>
      </c>
      <c r="L16" s="180"/>
      <c r="M16" s="180">
        <v>3.625</v>
      </c>
      <c r="N16" s="180">
        <v>15.05</v>
      </c>
      <c r="O16" s="180">
        <v>-11.425</v>
      </c>
      <c r="P16" s="180"/>
      <c r="Q16" s="180">
        <v>3.625</v>
      </c>
      <c r="R16" s="180">
        <v>16.25</v>
      </c>
      <c r="S16" s="180">
        <v>-12.625</v>
      </c>
      <c r="T16" s="180"/>
      <c r="U16" s="180">
        <v>14.5</v>
      </c>
      <c r="V16" s="180">
        <v>62</v>
      </c>
      <c r="W16" s="184">
        <v>-47.5</v>
      </c>
    </row>
    <row r="17" spans="2:23" s="168" customFormat="1" ht="12.75">
      <c r="B17" s="185"/>
      <c r="C17" s="180"/>
      <c r="D17" s="180"/>
      <c r="E17" s="180"/>
      <c r="F17" s="180"/>
      <c r="G17" s="180"/>
      <c r="H17" s="180"/>
      <c r="I17" s="180"/>
      <c r="J17" s="180"/>
      <c r="K17" s="180"/>
      <c r="L17" s="180"/>
      <c r="M17" s="180"/>
      <c r="N17" s="180"/>
      <c r="O17" s="180"/>
      <c r="P17" s="180"/>
      <c r="Q17" s="180"/>
      <c r="R17" s="180"/>
      <c r="S17" s="180"/>
      <c r="T17" s="180"/>
      <c r="U17" s="180"/>
      <c r="V17" s="180"/>
      <c r="W17" s="184"/>
    </row>
    <row r="18" spans="2:23" s="168" customFormat="1" ht="12.75">
      <c r="B18" s="197" t="s">
        <v>385</v>
      </c>
      <c r="C18" s="178" t="s">
        <v>664</v>
      </c>
      <c r="D18" s="178"/>
      <c r="E18" s="178">
        <v>158.3358369375</v>
      </c>
      <c r="F18" s="178">
        <v>88.7</v>
      </c>
      <c r="G18" s="178">
        <v>69.6358369375</v>
      </c>
      <c r="H18" s="178"/>
      <c r="I18" s="178">
        <v>225.7678764925</v>
      </c>
      <c r="J18" s="178">
        <v>71.9</v>
      </c>
      <c r="K18" s="178">
        <v>153.8678764925</v>
      </c>
      <c r="L18" s="178"/>
      <c r="M18" s="178">
        <v>275.5916935875</v>
      </c>
      <c r="N18" s="178">
        <v>120.6</v>
      </c>
      <c r="O18" s="178">
        <v>154.9916935875</v>
      </c>
      <c r="P18" s="178"/>
      <c r="Q18" s="178">
        <v>187.62094462000002</v>
      </c>
      <c r="R18" s="178">
        <v>99.7</v>
      </c>
      <c r="S18" s="178">
        <v>87.92094462000001</v>
      </c>
      <c r="T18" s="178"/>
      <c r="U18" s="178">
        <v>847.3163516375</v>
      </c>
      <c r="V18" s="178">
        <v>380.9</v>
      </c>
      <c r="W18" s="191">
        <v>466.41635163750004</v>
      </c>
    </row>
    <row r="19" spans="2:23" s="168" customFormat="1" ht="12.75">
      <c r="B19" s="185"/>
      <c r="C19" s="180"/>
      <c r="D19" s="180"/>
      <c r="E19" s="180"/>
      <c r="F19" s="180"/>
      <c r="G19" s="180"/>
      <c r="H19" s="180"/>
      <c r="I19" s="180"/>
      <c r="J19" s="180"/>
      <c r="K19" s="180"/>
      <c r="L19" s="180"/>
      <c r="M19" s="180"/>
      <c r="N19" s="180"/>
      <c r="O19" s="180"/>
      <c r="P19" s="180"/>
      <c r="Q19" s="180"/>
      <c r="R19" s="180"/>
      <c r="S19" s="180"/>
      <c r="T19" s="180"/>
      <c r="U19" s="180"/>
      <c r="V19" s="180"/>
      <c r="W19" s="184"/>
    </row>
    <row r="20" spans="2:23" s="168" customFormat="1" ht="12.75">
      <c r="B20" s="185"/>
      <c r="C20" s="180"/>
      <c r="D20" s="180" t="s">
        <v>48</v>
      </c>
      <c r="E20" s="180">
        <v>42.2358369375</v>
      </c>
      <c r="F20" s="180">
        <v>0</v>
      </c>
      <c r="G20" s="180">
        <v>42.2358369375</v>
      </c>
      <c r="H20" s="180"/>
      <c r="I20" s="180">
        <v>46.6678764925</v>
      </c>
      <c r="J20" s="180">
        <v>0</v>
      </c>
      <c r="K20" s="180">
        <v>46.6678764925</v>
      </c>
      <c r="L20" s="180"/>
      <c r="M20" s="180">
        <v>49.991693587499995</v>
      </c>
      <c r="N20" s="180">
        <v>0</v>
      </c>
      <c r="O20" s="180">
        <v>49.991693587499995</v>
      </c>
      <c r="P20" s="180"/>
      <c r="Q20" s="180">
        <v>52.38094462</v>
      </c>
      <c r="R20" s="180">
        <v>0</v>
      </c>
      <c r="S20" s="180">
        <v>52.38094462</v>
      </c>
      <c r="T20" s="180"/>
      <c r="U20" s="180">
        <v>191.2763516375</v>
      </c>
      <c r="V20" s="180">
        <v>0</v>
      </c>
      <c r="W20" s="184">
        <v>191.2763516375</v>
      </c>
    </row>
    <row r="21" spans="2:23" s="168" customFormat="1" ht="12.75">
      <c r="B21" s="185"/>
      <c r="C21" s="180"/>
      <c r="D21" s="180"/>
      <c r="E21" s="180"/>
      <c r="F21" s="180"/>
      <c r="G21" s="180"/>
      <c r="H21" s="180"/>
      <c r="I21" s="180"/>
      <c r="J21" s="180"/>
      <c r="K21" s="180"/>
      <c r="L21" s="180"/>
      <c r="M21" s="180"/>
      <c r="N21" s="180"/>
      <c r="O21" s="180"/>
      <c r="P21" s="180"/>
      <c r="Q21" s="180"/>
      <c r="R21" s="180"/>
      <c r="S21" s="180"/>
      <c r="T21" s="180"/>
      <c r="U21" s="180"/>
      <c r="V21" s="180"/>
      <c r="W21" s="184"/>
    </row>
    <row r="22" spans="2:23" s="168" customFormat="1" ht="12.75">
      <c r="B22" s="185"/>
      <c r="C22" s="180"/>
      <c r="D22" s="180" t="s">
        <v>47</v>
      </c>
      <c r="E22" s="180">
        <v>116.1</v>
      </c>
      <c r="F22" s="180">
        <v>88.7</v>
      </c>
      <c r="G22" s="180">
        <v>27.4</v>
      </c>
      <c r="H22" s="180"/>
      <c r="I22" s="180">
        <v>179.1</v>
      </c>
      <c r="J22" s="180">
        <v>71.9</v>
      </c>
      <c r="K22" s="180">
        <v>107.2</v>
      </c>
      <c r="L22" s="180"/>
      <c r="M22" s="180">
        <v>225.6</v>
      </c>
      <c r="N22" s="180">
        <v>120.6</v>
      </c>
      <c r="O22" s="180">
        <v>105</v>
      </c>
      <c r="P22" s="180"/>
      <c r="Q22" s="180">
        <v>135.24</v>
      </c>
      <c r="R22" s="180">
        <v>99.7</v>
      </c>
      <c r="S22" s="180">
        <v>35.54</v>
      </c>
      <c r="T22" s="180"/>
      <c r="U22" s="180">
        <v>656.04</v>
      </c>
      <c r="V22" s="180">
        <v>380.9</v>
      </c>
      <c r="W22" s="184">
        <v>275.14</v>
      </c>
    </row>
    <row r="23" spans="2:23" s="168" customFormat="1" ht="12.75">
      <c r="B23" s="185"/>
      <c r="C23" s="180"/>
      <c r="D23" s="180"/>
      <c r="E23" s="180"/>
      <c r="F23" s="180"/>
      <c r="G23" s="180"/>
      <c r="H23" s="180"/>
      <c r="I23" s="180"/>
      <c r="J23" s="180"/>
      <c r="K23" s="180"/>
      <c r="L23" s="180"/>
      <c r="M23" s="180"/>
      <c r="N23" s="180"/>
      <c r="O23" s="180"/>
      <c r="P23" s="180"/>
      <c r="Q23" s="180"/>
      <c r="R23" s="180"/>
      <c r="S23" s="180"/>
      <c r="T23" s="180"/>
      <c r="U23" s="180"/>
      <c r="V23" s="180"/>
      <c r="W23" s="184"/>
    </row>
    <row r="24" spans="2:23" s="168" customFormat="1" ht="12.75">
      <c r="B24" s="185"/>
      <c r="C24" s="180"/>
      <c r="D24" s="180"/>
      <c r="E24" s="180"/>
      <c r="F24" s="180"/>
      <c r="G24" s="180"/>
      <c r="H24" s="180"/>
      <c r="I24" s="180"/>
      <c r="J24" s="180"/>
      <c r="K24" s="180"/>
      <c r="L24" s="180"/>
      <c r="M24" s="180"/>
      <c r="N24" s="180"/>
      <c r="O24" s="180"/>
      <c r="P24" s="180"/>
      <c r="Q24" s="180"/>
      <c r="R24" s="180"/>
      <c r="S24" s="180"/>
      <c r="T24" s="180"/>
      <c r="U24" s="180"/>
      <c r="V24" s="180"/>
      <c r="W24" s="184"/>
    </row>
    <row r="25" spans="2:23" s="168" customFormat="1" ht="12.75" customHeight="1">
      <c r="B25" s="197" t="s">
        <v>391</v>
      </c>
      <c r="C25" s="178" t="s">
        <v>665</v>
      </c>
      <c r="D25" s="178"/>
      <c r="E25" s="180"/>
      <c r="F25" s="180"/>
      <c r="G25" s="180"/>
      <c r="H25" s="180"/>
      <c r="I25" s="180"/>
      <c r="J25" s="180"/>
      <c r="K25" s="180"/>
      <c r="L25" s="180"/>
      <c r="M25" s="180"/>
      <c r="N25" s="180"/>
      <c r="O25" s="180"/>
      <c r="P25" s="180"/>
      <c r="Q25" s="180"/>
      <c r="R25" s="180"/>
      <c r="S25" s="180"/>
      <c r="T25" s="180"/>
      <c r="U25" s="180"/>
      <c r="V25" s="180"/>
      <c r="W25" s="180"/>
    </row>
    <row r="26" spans="2:23" s="168" customFormat="1" ht="12.75" customHeight="1">
      <c r="B26" s="180"/>
      <c r="C26" s="178" t="s">
        <v>666</v>
      </c>
      <c r="D26" s="180"/>
      <c r="E26" s="191">
        <v>406.33605831278</v>
      </c>
      <c r="F26" s="191">
        <v>104.289857143006</v>
      </c>
      <c r="G26" s="191">
        <v>302.046201169774</v>
      </c>
      <c r="H26" s="191"/>
      <c r="I26" s="191">
        <v>507.63342983469806</v>
      </c>
      <c r="J26" s="191">
        <v>88.59098339066553</v>
      </c>
      <c r="K26" s="191">
        <v>419.0424464440325</v>
      </c>
      <c r="L26" s="191"/>
      <c r="M26" s="191">
        <v>538.9048805447601</v>
      </c>
      <c r="N26" s="191">
        <v>135.88721282159202</v>
      </c>
      <c r="O26" s="191">
        <v>403.0176677231681</v>
      </c>
      <c r="P26" s="178"/>
      <c r="Q26" s="191">
        <v>783.3842599667921</v>
      </c>
      <c r="R26" s="191">
        <v>116.18211517725331</v>
      </c>
      <c r="S26" s="191">
        <v>667.2021447895388</v>
      </c>
      <c r="T26" s="191"/>
      <c r="U26" s="191">
        <v>2236.2586286590304</v>
      </c>
      <c r="V26" s="191">
        <v>444.95016853251684</v>
      </c>
      <c r="W26" s="191">
        <v>1791.3084601265134</v>
      </c>
    </row>
    <row r="27" spans="1:23" s="161" customFormat="1" ht="12.75">
      <c r="A27" s="168"/>
      <c r="B27" s="196"/>
      <c r="C27" s="196"/>
      <c r="D27" s="196"/>
      <c r="E27" s="196"/>
      <c r="F27" s="196"/>
      <c r="G27" s="196"/>
      <c r="H27" s="196"/>
      <c r="I27" s="196"/>
      <c r="J27" s="196"/>
      <c r="K27" s="196"/>
      <c r="L27" s="196"/>
      <c r="M27" s="196"/>
      <c r="N27" s="196"/>
      <c r="O27" s="196"/>
      <c r="P27" s="196"/>
      <c r="Q27" s="196"/>
      <c r="R27" s="196"/>
      <c r="S27" s="196"/>
      <c r="T27" s="196"/>
      <c r="U27" s="196"/>
      <c r="V27" s="196"/>
      <c r="W27" s="196"/>
    </row>
  </sheetData>
  <printOptions horizontalCentered="1"/>
  <pageMargins left="0.15748031496062992" right="0.15748031496062992" top="0.5511811023622047" bottom="1" header="0" footer="0"/>
  <pageSetup fitToHeight="0" fitToWidth="0" horizontalDpi="300" verticalDpi="300" orientation="landscape" scale="77" r:id="rId1"/>
</worksheet>
</file>

<file path=xl/worksheets/sheet12.xml><?xml version="1.0" encoding="utf-8"?>
<worksheet xmlns="http://schemas.openxmlformats.org/spreadsheetml/2006/main" xmlns:r="http://schemas.openxmlformats.org/officeDocument/2006/relationships">
  <dimension ref="A1:AB229"/>
  <sheetViews>
    <sheetView zoomScale="75" zoomScaleNormal="75" zoomScaleSheetLayoutView="75" workbookViewId="0" topLeftCell="A1">
      <selection activeCell="A1" sqref="A1"/>
    </sheetView>
  </sheetViews>
  <sheetFormatPr defaultColWidth="11.421875" defaultRowHeight="12.75"/>
  <cols>
    <col min="1" max="1" width="4.7109375" style="199" customWidth="1"/>
    <col min="2" max="2" width="1.8515625" style="199" customWidth="1"/>
    <col min="3" max="3" width="2.57421875" style="199" customWidth="1"/>
    <col min="4" max="4" width="2.8515625" style="203" customWidth="1"/>
    <col min="5" max="8" width="2.7109375" style="203" customWidth="1"/>
    <col min="9" max="9" width="28.7109375" style="203" customWidth="1"/>
    <col min="10" max="12" width="9.7109375" style="203" customWidth="1"/>
    <col min="13" max="13" width="1.7109375" style="203" customWidth="1"/>
    <col min="14" max="16" width="9.7109375" style="199" customWidth="1"/>
    <col min="17" max="17" width="1.7109375" style="199" customWidth="1"/>
    <col min="18" max="20" width="9.7109375" style="203" customWidth="1"/>
    <col min="21" max="21" width="1.7109375" style="203" customWidth="1"/>
    <col min="22" max="24" width="9.7109375" style="203" customWidth="1"/>
    <col min="25" max="25" width="1.7109375" style="203" customWidth="1"/>
    <col min="26" max="28" width="9.7109375" style="203" customWidth="1"/>
    <col min="29" max="16384" width="11.421875" style="157" customWidth="1"/>
  </cols>
  <sheetData>
    <row r="1" spans="4:28" s="199" customFormat="1" ht="12.75">
      <c r="D1" s="203"/>
      <c r="E1" s="203"/>
      <c r="F1" s="203"/>
      <c r="G1" s="203"/>
      <c r="H1" s="203"/>
      <c r="I1" s="203"/>
      <c r="J1" s="203"/>
      <c r="K1" s="203"/>
      <c r="L1" s="203"/>
      <c r="M1" s="203"/>
      <c r="R1" s="203"/>
      <c r="S1" s="203"/>
      <c r="T1" s="203"/>
      <c r="U1" s="203"/>
      <c r="V1" s="203"/>
      <c r="W1" s="203"/>
      <c r="X1" s="203"/>
      <c r="Y1" s="203"/>
      <c r="Z1" s="203"/>
      <c r="AA1" s="203"/>
      <c r="AB1" s="203"/>
    </row>
    <row r="2" spans="2:28" s="169" customFormat="1" ht="12" customHeight="1">
      <c r="B2" s="266" t="s">
        <v>670</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row>
    <row r="3" spans="2:28" s="168" customFormat="1" ht="12" customHeight="1">
      <c r="B3" s="267" t="s">
        <v>0</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row>
    <row r="4" spans="2:28" s="253" customFormat="1" ht="12" customHeight="1">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row>
    <row r="5" spans="2:28" s="253" customFormat="1" ht="12" customHeight="1">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row>
    <row r="6" spans="2:28" s="253" customFormat="1" ht="12" customHeight="1">
      <c r="B6" s="256"/>
      <c r="C6" s="94"/>
      <c r="D6" s="256"/>
      <c r="E6" s="256"/>
      <c r="F6" s="256"/>
      <c r="G6" s="256"/>
      <c r="H6" s="256"/>
      <c r="I6" s="256"/>
      <c r="J6" s="248" t="s">
        <v>460</v>
      </c>
      <c r="K6" s="248"/>
      <c r="L6" s="248"/>
      <c r="M6" s="248"/>
      <c r="N6" s="249"/>
      <c r="O6" s="249"/>
      <c r="P6" s="249"/>
      <c r="Q6" s="249"/>
      <c r="R6" s="249"/>
      <c r="S6" s="249"/>
      <c r="T6" s="249"/>
      <c r="U6" s="249"/>
      <c r="V6" s="249"/>
      <c r="W6" s="249"/>
      <c r="X6" s="249"/>
      <c r="Y6" s="184"/>
      <c r="Z6" s="248" t="s">
        <v>455</v>
      </c>
      <c r="AA6" s="249"/>
      <c r="AB6" s="249"/>
    </row>
    <row r="7" spans="2:28" s="253" customFormat="1" ht="12" customHeight="1">
      <c r="B7" s="94" t="s">
        <v>1</v>
      </c>
      <c r="D7" s="254"/>
      <c r="E7" s="254"/>
      <c r="F7" s="254"/>
      <c r="G7" s="254"/>
      <c r="H7" s="256"/>
      <c r="I7" s="256"/>
      <c r="J7" s="250" t="s">
        <v>456</v>
      </c>
      <c r="K7" s="250"/>
      <c r="L7" s="250"/>
      <c r="M7" s="178"/>
      <c r="N7" s="250" t="s">
        <v>351</v>
      </c>
      <c r="O7" s="250"/>
      <c r="P7" s="250"/>
      <c r="Q7" s="178"/>
      <c r="R7" s="250" t="s">
        <v>461</v>
      </c>
      <c r="S7" s="250"/>
      <c r="T7" s="250"/>
      <c r="U7" s="178"/>
      <c r="V7" s="250" t="s">
        <v>462</v>
      </c>
      <c r="W7" s="250"/>
      <c r="X7" s="250"/>
      <c r="Y7" s="178"/>
      <c r="Z7" s="251" t="s">
        <v>339</v>
      </c>
      <c r="AA7" s="251" t="s">
        <v>340</v>
      </c>
      <c r="AB7" s="251" t="s">
        <v>116</v>
      </c>
    </row>
    <row r="8" spans="2:28" s="253" customFormat="1" ht="12" customHeight="1">
      <c r="B8" s="256"/>
      <c r="C8" s="256"/>
      <c r="D8" s="256"/>
      <c r="E8" s="256"/>
      <c r="F8" s="256"/>
      <c r="G8" s="256"/>
      <c r="H8" s="256"/>
      <c r="I8" s="256"/>
      <c r="J8" s="252" t="s">
        <v>339</v>
      </c>
      <c r="K8" s="252" t="s">
        <v>340</v>
      </c>
      <c r="L8" s="252" t="s">
        <v>116</v>
      </c>
      <c r="M8" s="180"/>
      <c r="N8" s="252" t="s">
        <v>339</v>
      </c>
      <c r="O8" s="252" t="s">
        <v>340</v>
      </c>
      <c r="P8" s="252" t="s">
        <v>116</v>
      </c>
      <c r="Q8" s="180"/>
      <c r="R8" s="252" t="s">
        <v>339</v>
      </c>
      <c r="S8" s="252" t="s">
        <v>340</v>
      </c>
      <c r="T8" s="252" t="s">
        <v>116</v>
      </c>
      <c r="U8" s="180"/>
      <c r="V8" s="252" t="s">
        <v>339</v>
      </c>
      <c r="W8" s="252" t="s">
        <v>340</v>
      </c>
      <c r="X8" s="252" t="s">
        <v>116</v>
      </c>
      <c r="Y8" s="180"/>
      <c r="Z8" s="222"/>
      <c r="AA8" s="222"/>
      <c r="AB8" s="222"/>
    </row>
    <row r="9" spans="2:28" s="253" customFormat="1" ht="12" customHeight="1">
      <c r="B9" s="257"/>
      <c r="C9" s="257"/>
      <c r="D9" s="257"/>
      <c r="E9" s="257"/>
      <c r="F9" s="257"/>
      <c r="G9" s="257"/>
      <c r="H9" s="257"/>
      <c r="I9" s="257"/>
      <c r="J9" s="258"/>
      <c r="K9" s="258"/>
      <c r="L9" s="258"/>
      <c r="M9" s="196"/>
      <c r="N9" s="258"/>
      <c r="O9" s="258"/>
      <c r="P9" s="258"/>
      <c r="Q9" s="196"/>
      <c r="R9" s="258"/>
      <c r="S9" s="258"/>
      <c r="T9" s="258"/>
      <c r="U9" s="196"/>
      <c r="V9" s="258"/>
      <c r="W9" s="258"/>
      <c r="X9" s="258"/>
      <c r="Y9" s="196"/>
      <c r="Z9" s="259"/>
      <c r="AA9" s="259"/>
      <c r="AB9" s="259"/>
    </row>
    <row r="10" spans="2:28" s="253" customFormat="1" ht="12" customHeight="1">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row>
    <row r="11" spans="2:28" ht="12.75">
      <c r="B11" s="254"/>
      <c r="C11" s="254" t="s">
        <v>389</v>
      </c>
      <c r="D11" s="254"/>
      <c r="E11" s="254"/>
      <c r="F11" s="254"/>
      <c r="G11" s="254"/>
      <c r="H11" s="254"/>
      <c r="J11" s="262">
        <v>11349.478245567847</v>
      </c>
      <c r="K11" s="262">
        <v>12164.461537537114</v>
      </c>
      <c r="L11" s="262">
        <v>-814.9832919692672</v>
      </c>
      <c r="N11" s="262">
        <v>13363.34880744677</v>
      </c>
      <c r="O11" s="262">
        <v>12734.54660910021</v>
      </c>
      <c r="P11" s="262">
        <v>628.8021983465587</v>
      </c>
      <c r="Q11" s="203"/>
      <c r="R11" s="262">
        <v>16153.950172554372</v>
      </c>
      <c r="S11" s="262">
        <v>15570.36225776356</v>
      </c>
      <c r="T11" s="262">
        <v>583.5879147908126</v>
      </c>
      <c r="V11" s="262">
        <v>16750.40828806972</v>
      </c>
      <c r="W11" s="262">
        <v>17240.506994039108</v>
      </c>
      <c r="X11" s="262">
        <v>-490.0987059693871</v>
      </c>
      <c r="Z11" s="262">
        <v>57617.18551363871</v>
      </c>
      <c r="AA11" s="262">
        <v>57709.87739843999</v>
      </c>
      <c r="AB11" s="203">
        <v>-92.69188480127923</v>
      </c>
    </row>
    <row r="12" spans="2:28" ht="12.75">
      <c r="B12" s="254"/>
      <c r="C12" s="254"/>
      <c r="D12" s="254"/>
      <c r="E12" s="254"/>
      <c r="F12" s="254"/>
      <c r="G12" s="254"/>
      <c r="H12" s="254"/>
      <c r="J12" s="262"/>
      <c r="K12" s="262"/>
      <c r="L12" s="262"/>
      <c r="N12" s="262"/>
      <c r="O12" s="262"/>
      <c r="P12" s="262"/>
      <c r="Q12" s="203"/>
      <c r="R12" s="262"/>
      <c r="S12" s="262"/>
      <c r="T12" s="262"/>
      <c r="V12" s="262"/>
      <c r="W12" s="262"/>
      <c r="X12" s="262"/>
      <c r="Z12" s="262"/>
      <c r="AA12" s="262"/>
      <c r="AB12" s="262"/>
    </row>
    <row r="13" spans="2:28" ht="12.75">
      <c r="B13" s="260"/>
      <c r="C13" s="260" t="s">
        <v>375</v>
      </c>
      <c r="D13" s="260" t="s">
        <v>118</v>
      </c>
      <c r="E13" s="260"/>
      <c r="F13" s="260"/>
      <c r="G13" s="260"/>
      <c r="H13" s="260"/>
      <c r="J13" s="263">
        <v>2525.4697989717206</v>
      </c>
      <c r="K13" s="263">
        <v>1907.5175496052334</v>
      </c>
      <c r="L13" s="263">
        <v>617.9522493664871</v>
      </c>
      <c r="M13" s="201"/>
      <c r="N13" s="263">
        <v>3181.9634499382532</v>
      </c>
      <c r="O13" s="263">
        <v>1362.5394475985668</v>
      </c>
      <c r="P13" s="263">
        <v>1819.424002339686</v>
      </c>
      <c r="Q13" s="201"/>
      <c r="R13" s="263">
        <v>3621.4808119626264</v>
      </c>
      <c r="S13" s="263">
        <v>2040.0930840216206</v>
      </c>
      <c r="T13" s="263">
        <v>1581.3877279410058</v>
      </c>
      <c r="U13" s="201"/>
      <c r="V13" s="263">
        <v>2775.7873416794264</v>
      </c>
      <c r="W13" s="263">
        <v>2043.9250392137333</v>
      </c>
      <c r="X13" s="263">
        <v>731.8623024656933</v>
      </c>
      <c r="Y13" s="201"/>
      <c r="Z13" s="263">
        <v>12104.701402552028</v>
      </c>
      <c r="AA13" s="263">
        <v>7354.0751204391545</v>
      </c>
      <c r="AB13" s="201">
        <v>4750.626282112873</v>
      </c>
    </row>
    <row r="14" spans="2:28" ht="12.75">
      <c r="B14" s="254"/>
      <c r="C14" s="254"/>
      <c r="D14" s="254" t="s">
        <v>114</v>
      </c>
      <c r="E14" s="254"/>
      <c r="F14" s="254"/>
      <c r="G14" s="254"/>
      <c r="H14" s="254"/>
      <c r="J14" s="262">
        <v>265.90228853</v>
      </c>
      <c r="K14" s="262">
        <v>830.9198906352336</v>
      </c>
      <c r="L14" s="262">
        <v>-565.0176021052335</v>
      </c>
      <c r="N14" s="262">
        <v>432.98289883999996</v>
      </c>
      <c r="O14" s="262">
        <v>811.0707605652335</v>
      </c>
      <c r="P14" s="262">
        <v>-378.08786172523367</v>
      </c>
      <c r="Q14" s="203"/>
      <c r="R14" s="262">
        <v>510.84448165000003</v>
      </c>
      <c r="S14" s="262">
        <v>1016.9723709052337</v>
      </c>
      <c r="T14" s="262">
        <v>-506.1278892552336</v>
      </c>
      <c r="V14" s="262">
        <v>588.30617704</v>
      </c>
      <c r="W14" s="262">
        <v>1348.0485159552336</v>
      </c>
      <c r="X14" s="262">
        <v>-759.7423389152334</v>
      </c>
      <c r="Z14" s="262">
        <v>1798.03584606</v>
      </c>
      <c r="AA14" s="262">
        <v>4007.0115380609345</v>
      </c>
      <c r="AB14" s="203">
        <v>-2208.9756920009345</v>
      </c>
    </row>
    <row r="15" spans="2:28" ht="12.75">
      <c r="B15" s="254"/>
      <c r="C15" s="254"/>
      <c r="D15" s="254"/>
      <c r="E15" s="254" t="s">
        <v>15</v>
      </c>
      <c r="F15" s="254"/>
      <c r="G15" s="254"/>
      <c r="H15" s="254"/>
      <c r="J15" s="262">
        <v>154.59444824000002</v>
      </c>
      <c r="K15" s="262">
        <v>262.23541742</v>
      </c>
      <c r="L15" s="262">
        <v>-107.64096917999996</v>
      </c>
      <c r="N15" s="262">
        <v>313.90675947</v>
      </c>
      <c r="O15" s="262">
        <v>436.95960788</v>
      </c>
      <c r="P15" s="262">
        <v>-123.05284841000002</v>
      </c>
      <c r="Q15" s="203"/>
      <c r="R15" s="262">
        <v>295.92267021000004</v>
      </c>
      <c r="S15" s="262">
        <v>475.14666921</v>
      </c>
      <c r="T15" s="262">
        <v>-179.223999</v>
      </c>
      <c r="V15" s="262">
        <v>206.41813304</v>
      </c>
      <c r="W15" s="262">
        <v>586.6289472999999</v>
      </c>
      <c r="X15" s="262">
        <v>-380.21081425999995</v>
      </c>
      <c r="Z15" s="262">
        <v>970.8420109599999</v>
      </c>
      <c r="AA15" s="262">
        <v>1760.97064181</v>
      </c>
      <c r="AB15" s="203">
        <v>-790.12863085</v>
      </c>
    </row>
    <row r="16" spans="2:28" ht="12.75">
      <c r="B16" s="254"/>
      <c r="C16" s="254"/>
      <c r="D16" s="254"/>
      <c r="E16" s="254"/>
      <c r="F16" s="254" t="s">
        <v>474</v>
      </c>
      <c r="G16" s="254"/>
      <c r="H16" s="254"/>
      <c r="J16" s="262">
        <v>154.59444824000002</v>
      </c>
      <c r="K16" s="262">
        <v>262.23541742</v>
      </c>
      <c r="L16" s="262">
        <v>-107.64096917999996</v>
      </c>
      <c r="N16" s="262">
        <v>313.90675947</v>
      </c>
      <c r="O16" s="262">
        <v>436.95960788</v>
      </c>
      <c r="P16" s="262">
        <v>-123.05284841000002</v>
      </c>
      <c r="Q16" s="203"/>
      <c r="R16" s="262">
        <v>295.92267021000004</v>
      </c>
      <c r="S16" s="262">
        <v>475.14666921</v>
      </c>
      <c r="T16" s="262">
        <v>-179.223999</v>
      </c>
      <c r="V16" s="262">
        <v>206.41813304</v>
      </c>
      <c r="W16" s="262">
        <v>586.6289472999999</v>
      </c>
      <c r="X16" s="262">
        <v>-380.21081425999995</v>
      </c>
      <c r="Z16" s="262">
        <v>970.8420109599999</v>
      </c>
      <c r="AA16" s="262">
        <v>1760.97064181</v>
      </c>
      <c r="AB16" s="203">
        <v>-790.12863085</v>
      </c>
    </row>
    <row r="17" spans="2:28" ht="12.75">
      <c r="B17" s="254"/>
      <c r="C17" s="254"/>
      <c r="D17" s="254"/>
      <c r="E17" s="254"/>
      <c r="F17" s="254" t="s">
        <v>476</v>
      </c>
      <c r="G17" s="254"/>
      <c r="H17" s="254"/>
      <c r="J17" s="262"/>
      <c r="K17" s="262"/>
      <c r="L17" s="262"/>
      <c r="N17" s="262"/>
      <c r="O17" s="262"/>
      <c r="P17" s="262"/>
      <c r="Q17" s="203"/>
      <c r="R17" s="262"/>
      <c r="S17" s="262"/>
      <c r="T17" s="262"/>
      <c r="V17" s="262"/>
      <c r="W17" s="262"/>
      <c r="X17" s="262"/>
      <c r="Z17" s="262"/>
      <c r="AA17" s="262"/>
      <c r="AB17" s="262"/>
    </row>
    <row r="18" spans="2:28" ht="12.75">
      <c r="B18" s="254"/>
      <c r="C18" s="254"/>
      <c r="D18" s="254"/>
      <c r="E18" s="254" t="s">
        <v>16</v>
      </c>
      <c r="F18" s="254"/>
      <c r="G18" s="254"/>
      <c r="H18" s="254"/>
      <c r="J18" s="262">
        <v>0</v>
      </c>
      <c r="K18" s="262">
        <v>255.4611709352336</v>
      </c>
      <c r="L18" s="262">
        <v>-255.4611709352336</v>
      </c>
      <c r="N18" s="262">
        <v>0</v>
      </c>
      <c r="O18" s="262">
        <v>244.2519952852336</v>
      </c>
      <c r="P18" s="262">
        <v>-244.2519952852336</v>
      </c>
      <c r="Q18" s="203"/>
      <c r="R18" s="262">
        <v>0</v>
      </c>
      <c r="S18" s="262">
        <v>237.49788516523358</v>
      </c>
      <c r="T18" s="262">
        <v>-237.49788516523358</v>
      </c>
      <c r="V18" s="262">
        <v>0</v>
      </c>
      <c r="W18" s="262">
        <v>208.4617296352336</v>
      </c>
      <c r="X18" s="262">
        <v>-208.4617296352336</v>
      </c>
      <c r="Z18" s="262">
        <v>0</v>
      </c>
      <c r="AA18" s="262">
        <v>945.6727810209344</v>
      </c>
      <c r="AB18" s="203">
        <v>-945.6727810209344</v>
      </c>
    </row>
    <row r="19" spans="2:28" ht="12.75">
      <c r="B19" s="254"/>
      <c r="C19" s="254"/>
      <c r="D19" s="254"/>
      <c r="E19" s="254" t="s">
        <v>17</v>
      </c>
      <c r="F19" s="254"/>
      <c r="G19" s="254"/>
      <c r="H19" s="254"/>
      <c r="J19" s="262">
        <v>111.30784029</v>
      </c>
      <c r="K19" s="262">
        <v>313.22330228</v>
      </c>
      <c r="L19" s="262">
        <v>-201.91546198999998</v>
      </c>
      <c r="N19" s="262">
        <v>119.07613936999999</v>
      </c>
      <c r="O19" s="262">
        <v>129.85915740000002</v>
      </c>
      <c r="P19" s="262">
        <v>-10.783018030000022</v>
      </c>
      <c r="Q19" s="203"/>
      <c r="R19" s="262">
        <v>214.92181144</v>
      </c>
      <c r="S19" s="262">
        <v>304.32781653</v>
      </c>
      <c r="T19" s="262">
        <v>-89.40600509000001</v>
      </c>
      <c r="V19" s="262">
        <v>381.88804400000004</v>
      </c>
      <c r="W19" s="262">
        <v>552.9578390199999</v>
      </c>
      <c r="X19" s="262">
        <v>-171.0697950199999</v>
      </c>
      <c r="Z19" s="262">
        <v>827.1938351</v>
      </c>
      <c r="AA19" s="262">
        <v>1300.36811523</v>
      </c>
      <c r="AB19" s="203">
        <v>-473.17428013000006</v>
      </c>
    </row>
    <row r="20" spans="2:28" ht="12.75">
      <c r="B20" s="254"/>
      <c r="C20" s="254"/>
      <c r="D20" s="254"/>
      <c r="E20" s="254"/>
      <c r="F20" s="254" t="s">
        <v>474</v>
      </c>
      <c r="G20" s="254"/>
      <c r="H20" s="254"/>
      <c r="J20" s="262">
        <v>111.30784029</v>
      </c>
      <c r="K20" s="262">
        <v>313.22330228</v>
      </c>
      <c r="L20" s="262">
        <v>-201.91546198999998</v>
      </c>
      <c r="N20" s="262">
        <v>119.07613936999999</v>
      </c>
      <c r="O20" s="262">
        <v>129.85915740000002</v>
      </c>
      <c r="P20" s="262">
        <v>-10.783018030000022</v>
      </c>
      <c r="Q20" s="203"/>
      <c r="R20" s="262">
        <v>214.92181144</v>
      </c>
      <c r="S20" s="262">
        <v>304.32781653</v>
      </c>
      <c r="T20" s="262">
        <v>-89.40600509000001</v>
      </c>
      <c r="V20" s="262">
        <v>381.88804400000004</v>
      </c>
      <c r="W20" s="262">
        <v>552.9578390199999</v>
      </c>
      <c r="X20" s="262">
        <v>-171.0697950199999</v>
      </c>
      <c r="Z20" s="262">
        <v>827.1938351</v>
      </c>
      <c r="AA20" s="262">
        <v>1300.36811523</v>
      </c>
      <c r="AB20" s="203">
        <v>-473.17428013000006</v>
      </c>
    </row>
    <row r="21" spans="2:28" ht="12.75">
      <c r="B21" s="254"/>
      <c r="C21" s="254"/>
      <c r="D21" s="254"/>
      <c r="E21" s="254"/>
      <c r="F21" s="254" t="s">
        <v>476</v>
      </c>
      <c r="G21" s="254"/>
      <c r="H21" s="254"/>
      <c r="J21" s="262"/>
      <c r="K21" s="262"/>
      <c r="L21" s="262"/>
      <c r="N21" s="262"/>
      <c r="O21" s="262"/>
      <c r="P21" s="262"/>
      <c r="Q21" s="203"/>
      <c r="R21" s="262"/>
      <c r="S21" s="262"/>
      <c r="T21" s="262"/>
      <c r="V21" s="262"/>
      <c r="W21" s="262"/>
      <c r="X21" s="262"/>
      <c r="Z21" s="262"/>
      <c r="AA21" s="262"/>
      <c r="AB21" s="262"/>
    </row>
    <row r="22" spans="2:28" ht="12.75">
      <c r="B22" s="254"/>
      <c r="C22" s="254"/>
      <c r="D22" s="254" t="s">
        <v>115</v>
      </c>
      <c r="E22" s="254"/>
      <c r="F22" s="254"/>
      <c r="G22" s="254"/>
      <c r="H22" s="254"/>
      <c r="J22" s="262">
        <v>2259.5675104417205</v>
      </c>
      <c r="K22" s="262">
        <v>1076.5976589699999</v>
      </c>
      <c r="L22" s="262">
        <v>1182.9698514717206</v>
      </c>
      <c r="N22" s="262">
        <v>2748.9805510982533</v>
      </c>
      <c r="O22" s="262">
        <v>551.4686870333333</v>
      </c>
      <c r="P22" s="262">
        <v>2197.51186406492</v>
      </c>
      <c r="Q22" s="203"/>
      <c r="R22" s="262">
        <v>3110.6363303126263</v>
      </c>
      <c r="S22" s="262">
        <v>1023.1207131163868</v>
      </c>
      <c r="T22" s="262">
        <v>2087.5156171962394</v>
      </c>
      <c r="V22" s="262">
        <v>2187.4811646394264</v>
      </c>
      <c r="W22" s="262">
        <v>695.8765232584997</v>
      </c>
      <c r="X22" s="262">
        <v>1491.6046413809268</v>
      </c>
      <c r="Z22" s="262">
        <v>10306.665556492027</v>
      </c>
      <c r="AA22" s="262">
        <v>3347.06358237822</v>
      </c>
      <c r="AB22" s="203">
        <v>6959.601974113808</v>
      </c>
    </row>
    <row r="23" spans="2:28" ht="12.75">
      <c r="B23" s="254"/>
      <c r="C23" s="254"/>
      <c r="D23" s="254"/>
      <c r="E23" s="254" t="s">
        <v>15</v>
      </c>
      <c r="F23" s="254"/>
      <c r="G23" s="254"/>
      <c r="H23" s="254"/>
      <c r="J23" s="262">
        <v>331.05267271</v>
      </c>
      <c r="K23" s="262">
        <v>1044.42165897</v>
      </c>
      <c r="L23" s="262">
        <v>-713.3689862599999</v>
      </c>
      <c r="N23" s="262">
        <v>839.1573082299997</v>
      </c>
      <c r="O23" s="262">
        <v>449.3251537</v>
      </c>
      <c r="P23" s="262">
        <v>389.8321545299997</v>
      </c>
      <c r="Q23" s="203"/>
      <c r="R23" s="262">
        <v>938.6810819399999</v>
      </c>
      <c r="S23" s="262">
        <v>625.3692205000001</v>
      </c>
      <c r="T23" s="262">
        <v>313.3118614399998</v>
      </c>
      <c r="V23" s="262">
        <v>1273.74356559</v>
      </c>
      <c r="W23" s="262">
        <v>467.32731563955315</v>
      </c>
      <c r="X23" s="262">
        <v>806.4162499504467</v>
      </c>
      <c r="Z23" s="262">
        <v>3382.6346284699994</v>
      </c>
      <c r="AA23" s="262">
        <v>2586.4433488095533</v>
      </c>
      <c r="AB23" s="203">
        <v>796.1912796604461</v>
      </c>
    </row>
    <row r="24" spans="2:28" ht="12.75">
      <c r="B24" s="254"/>
      <c r="C24" s="254"/>
      <c r="D24" s="254"/>
      <c r="E24" s="254"/>
      <c r="F24" s="254" t="s">
        <v>550</v>
      </c>
      <c r="G24" s="254"/>
      <c r="H24" s="254"/>
      <c r="J24" s="262"/>
      <c r="K24" s="262"/>
      <c r="L24" s="262"/>
      <c r="N24" s="262"/>
      <c r="O24" s="262"/>
      <c r="P24" s="262"/>
      <c r="Q24" s="203"/>
      <c r="R24" s="262"/>
      <c r="S24" s="262"/>
      <c r="T24" s="262"/>
      <c r="V24" s="262"/>
      <c r="W24" s="262"/>
      <c r="X24" s="262"/>
      <c r="Z24" s="262"/>
      <c r="AA24" s="262"/>
      <c r="AB24" s="262"/>
    </row>
    <row r="25" spans="2:28" ht="12.75">
      <c r="B25" s="254"/>
      <c r="C25" s="254"/>
      <c r="D25" s="254"/>
      <c r="E25" s="254"/>
      <c r="F25" s="254" t="s">
        <v>551</v>
      </c>
      <c r="G25" s="254"/>
      <c r="H25" s="254"/>
      <c r="J25" s="262">
        <v>331.05267271</v>
      </c>
      <c r="K25" s="262">
        <v>1044.42165897</v>
      </c>
      <c r="L25" s="262">
        <v>-713.3689862599999</v>
      </c>
      <c r="N25" s="262">
        <v>839.1573082299997</v>
      </c>
      <c r="O25" s="262">
        <v>449.3251537</v>
      </c>
      <c r="P25" s="262">
        <v>389.8321545299997</v>
      </c>
      <c r="Q25" s="203"/>
      <c r="R25" s="262">
        <v>938.6810819399999</v>
      </c>
      <c r="S25" s="262">
        <v>625.3692205000001</v>
      </c>
      <c r="T25" s="262">
        <v>313.3118614399998</v>
      </c>
      <c r="V25" s="262">
        <v>1273.74356559</v>
      </c>
      <c r="W25" s="262">
        <v>467.32731563955315</v>
      </c>
      <c r="X25" s="262">
        <v>806.4162499504467</v>
      </c>
      <c r="Z25" s="262">
        <v>3382.6346284699994</v>
      </c>
      <c r="AA25" s="262">
        <v>2586.4433488095533</v>
      </c>
      <c r="AB25" s="203">
        <v>796.1912796604461</v>
      </c>
    </row>
    <row r="26" spans="2:28" ht="12.75">
      <c r="B26" s="254"/>
      <c r="C26" s="254"/>
      <c r="D26" s="254"/>
      <c r="E26" s="254" t="s">
        <v>16</v>
      </c>
      <c r="F26" s="254"/>
      <c r="G26" s="254"/>
      <c r="H26" s="254"/>
      <c r="J26" s="262">
        <v>1823.4608377317202</v>
      </c>
      <c r="K26" s="262">
        <v>0</v>
      </c>
      <c r="L26" s="262">
        <v>1823.4608377317202</v>
      </c>
      <c r="N26" s="262">
        <v>1805.1312428682534</v>
      </c>
      <c r="O26" s="262">
        <v>6.746533333333332</v>
      </c>
      <c r="P26" s="262">
        <v>1798.3847095349201</v>
      </c>
      <c r="Q26" s="203"/>
      <c r="R26" s="262">
        <v>2154.532248372627</v>
      </c>
      <c r="S26" s="262">
        <v>10.223492616386666</v>
      </c>
      <c r="T26" s="262">
        <v>2144.3087557562403</v>
      </c>
      <c r="V26" s="262">
        <v>851.0665990494268</v>
      </c>
      <c r="W26" s="262">
        <v>78.19720761894655</v>
      </c>
      <c r="X26" s="262">
        <v>772.8693914304803</v>
      </c>
      <c r="Z26" s="262">
        <v>6634.190928022028</v>
      </c>
      <c r="AA26" s="262">
        <v>95.16723356866655</v>
      </c>
      <c r="AB26" s="203">
        <v>6539.023694453362</v>
      </c>
    </row>
    <row r="27" spans="2:28" ht="12.75">
      <c r="B27" s="254"/>
      <c r="C27" s="254"/>
      <c r="D27" s="254"/>
      <c r="E27" s="254" t="s">
        <v>17</v>
      </c>
      <c r="F27" s="254"/>
      <c r="G27" s="254"/>
      <c r="H27" s="254"/>
      <c r="J27" s="262">
        <v>105.05399999999993</v>
      </c>
      <c r="K27" s="262">
        <v>32.176</v>
      </c>
      <c r="L27" s="262">
        <v>72.87799999999993</v>
      </c>
      <c r="N27" s="262">
        <v>104.69200000000001</v>
      </c>
      <c r="O27" s="262">
        <v>95.39699999999999</v>
      </c>
      <c r="P27" s="262">
        <v>9.295000000000016</v>
      </c>
      <c r="Q27" s="203"/>
      <c r="R27" s="262">
        <v>17.422999999999995</v>
      </c>
      <c r="S27" s="262">
        <v>387.528</v>
      </c>
      <c r="T27" s="262">
        <v>-370.105</v>
      </c>
      <c r="V27" s="262">
        <v>62.671</v>
      </c>
      <c r="W27" s="262">
        <v>150.35199999999998</v>
      </c>
      <c r="X27" s="262">
        <v>-87.68099999999998</v>
      </c>
      <c r="Z27" s="262">
        <v>289.84</v>
      </c>
      <c r="AA27" s="262">
        <v>665.453</v>
      </c>
      <c r="AB27" s="203">
        <v>-375.61300000000006</v>
      </c>
    </row>
    <row r="28" spans="2:28" ht="12.75">
      <c r="B28" s="254"/>
      <c r="C28" s="254"/>
      <c r="D28" s="254"/>
      <c r="E28" s="254"/>
      <c r="F28" s="254" t="s">
        <v>550</v>
      </c>
      <c r="G28" s="254"/>
      <c r="H28" s="254"/>
      <c r="J28" s="262"/>
      <c r="K28" s="262"/>
      <c r="L28" s="262"/>
      <c r="N28" s="262"/>
      <c r="O28" s="262"/>
      <c r="P28" s="262"/>
      <c r="Q28" s="203"/>
      <c r="R28" s="262"/>
      <c r="S28" s="262"/>
      <c r="T28" s="262"/>
      <c r="V28" s="262"/>
      <c r="W28" s="262"/>
      <c r="X28" s="262"/>
      <c r="Z28" s="262"/>
      <c r="AA28" s="262"/>
      <c r="AB28" s="262"/>
    </row>
    <row r="29" spans="2:28" ht="12.75">
      <c r="B29" s="254"/>
      <c r="C29" s="254"/>
      <c r="D29" s="254"/>
      <c r="E29" s="254"/>
      <c r="F29" s="254" t="s">
        <v>551</v>
      </c>
      <c r="G29" s="254"/>
      <c r="H29" s="254"/>
      <c r="J29" s="262">
        <v>105.05399999999993</v>
      </c>
      <c r="K29" s="262">
        <v>32.176</v>
      </c>
      <c r="L29" s="262">
        <v>72.87799999999993</v>
      </c>
      <c r="N29" s="262">
        <v>104.69200000000001</v>
      </c>
      <c r="O29" s="262">
        <v>95.39699999999999</v>
      </c>
      <c r="P29" s="262">
        <v>9.295000000000016</v>
      </c>
      <c r="Q29" s="203"/>
      <c r="R29" s="262">
        <v>17.422999999999995</v>
      </c>
      <c r="S29" s="262">
        <v>387.528</v>
      </c>
      <c r="T29" s="262">
        <v>-370.105</v>
      </c>
      <c r="V29" s="262">
        <v>62.671</v>
      </c>
      <c r="W29" s="262">
        <v>150.35199999999998</v>
      </c>
      <c r="X29" s="262">
        <v>-87.68099999999998</v>
      </c>
      <c r="Z29" s="262">
        <v>289.84</v>
      </c>
      <c r="AA29" s="262">
        <v>665.453</v>
      </c>
      <c r="AB29" s="203">
        <v>-375.61300000000006</v>
      </c>
    </row>
    <row r="30" spans="2:28" ht="12.75">
      <c r="B30" s="254"/>
      <c r="C30" s="254"/>
      <c r="D30" s="254"/>
      <c r="E30" s="254"/>
      <c r="F30" s="254"/>
      <c r="G30" s="254"/>
      <c r="H30" s="254"/>
      <c r="J30" s="262"/>
      <c r="K30" s="262"/>
      <c r="L30" s="262"/>
      <c r="N30" s="262"/>
      <c r="O30" s="262"/>
      <c r="P30" s="262"/>
      <c r="Q30" s="203"/>
      <c r="R30" s="262"/>
      <c r="S30" s="262"/>
      <c r="T30" s="262"/>
      <c r="V30" s="262"/>
      <c r="W30" s="262"/>
      <c r="X30" s="262"/>
      <c r="Z30" s="262"/>
      <c r="AA30" s="262"/>
      <c r="AB30" s="262"/>
    </row>
    <row r="31" spans="2:28" ht="12.75">
      <c r="B31" s="260"/>
      <c r="C31" s="260" t="s">
        <v>379</v>
      </c>
      <c r="D31" s="260" t="s">
        <v>73</v>
      </c>
      <c r="E31" s="260"/>
      <c r="F31" s="260"/>
      <c r="G31" s="260"/>
      <c r="H31" s="260"/>
      <c r="J31" s="263">
        <v>4475.565000908484</v>
      </c>
      <c r="K31" s="263">
        <v>4265.37049039134</v>
      </c>
      <c r="L31" s="263">
        <v>210.19451051714296</v>
      </c>
      <c r="M31" s="201"/>
      <c r="N31" s="263">
        <v>4688.354233727156</v>
      </c>
      <c r="O31" s="263">
        <v>5419.689032655195</v>
      </c>
      <c r="P31" s="263">
        <v>-731.3347989280392</v>
      </c>
      <c r="Q31" s="201"/>
      <c r="R31" s="263">
        <v>6442.590560233477</v>
      </c>
      <c r="S31" s="263">
        <v>7824.028706927017</v>
      </c>
      <c r="T31" s="263">
        <v>-1381.43814669354</v>
      </c>
      <c r="U31" s="201"/>
      <c r="V31" s="263">
        <v>7275.465916032044</v>
      </c>
      <c r="W31" s="263">
        <v>7996.841525045222</v>
      </c>
      <c r="X31" s="263">
        <v>-721.3756090131762</v>
      </c>
      <c r="Y31" s="201"/>
      <c r="Z31" s="263">
        <v>22881.975710901163</v>
      </c>
      <c r="AA31" s="263">
        <v>25505.929755018773</v>
      </c>
      <c r="AB31" s="201">
        <v>-2623.9540441176114</v>
      </c>
    </row>
    <row r="32" spans="2:28" ht="12.75">
      <c r="B32" s="254"/>
      <c r="C32" s="261"/>
      <c r="D32" s="254"/>
      <c r="E32" s="254"/>
      <c r="F32" s="254"/>
      <c r="G32" s="254"/>
      <c r="H32" s="254"/>
      <c r="J32" s="262"/>
      <c r="K32" s="262"/>
      <c r="L32" s="262"/>
      <c r="N32" s="262"/>
      <c r="O32" s="262"/>
      <c r="P32" s="262"/>
      <c r="Q32" s="203"/>
      <c r="R32" s="262"/>
      <c r="S32" s="262"/>
      <c r="T32" s="262"/>
      <c r="V32" s="262"/>
      <c r="W32" s="262"/>
      <c r="X32" s="262"/>
      <c r="Z32" s="262"/>
      <c r="AA32" s="262"/>
      <c r="AB32" s="262"/>
    </row>
    <row r="33" spans="2:28" ht="12.75">
      <c r="B33" s="254"/>
      <c r="C33" s="254"/>
      <c r="D33" s="254" t="s">
        <v>436</v>
      </c>
      <c r="E33" s="254"/>
      <c r="F33" s="254"/>
      <c r="G33" s="254"/>
      <c r="H33" s="254"/>
      <c r="J33" s="262">
        <v>3903.1907339284835</v>
      </c>
      <c r="K33" s="262">
        <v>3832.1611503713407</v>
      </c>
      <c r="L33" s="262">
        <v>71.02958355714281</v>
      </c>
      <c r="N33" s="262">
        <v>4101.9711839571555</v>
      </c>
      <c r="O33" s="262">
        <v>4966.056169425195</v>
      </c>
      <c r="P33" s="262">
        <v>-864.0849854680391</v>
      </c>
      <c r="Q33" s="203"/>
      <c r="R33" s="262">
        <v>5303.172888287477</v>
      </c>
      <c r="S33" s="262">
        <v>6839.875731267017</v>
      </c>
      <c r="T33" s="262">
        <v>-1536.70284297954</v>
      </c>
      <c r="V33" s="262">
        <v>5419.317337268585</v>
      </c>
      <c r="W33" s="262">
        <v>7307.964371982737</v>
      </c>
      <c r="X33" s="262">
        <v>-1888.6470347141521</v>
      </c>
      <c r="Z33" s="262">
        <v>18727.6521434417</v>
      </c>
      <c r="AA33" s="262">
        <v>22946.057423046288</v>
      </c>
      <c r="AB33" s="203">
        <v>-4218.405279604587</v>
      </c>
    </row>
    <row r="34" spans="2:28" ht="12.75">
      <c r="B34" s="254"/>
      <c r="C34" s="254"/>
      <c r="D34" s="254"/>
      <c r="E34" s="254" t="s">
        <v>480</v>
      </c>
      <c r="F34" s="254"/>
      <c r="G34" s="254"/>
      <c r="H34" s="254"/>
      <c r="J34" s="262">
        <v>2316.1158966371972</v>
      </c>
      <c r="K34" s="262">
        <v>2363.4115033667545</v>
      </c>
      <c r="L34" s="262">
        <v>-47.29560672955722</v>
      </c>
      <c r="N34" s="262">
        <v>2895.4407662488534</v>
      </c>
      <c r="O34" s="262">
        <v>4029.746607821078</v>
      </c>
      <c r="P34" s="262">
        <v>-1134.3058415722248</v>
      </c>
      <c r="Q34" s="203"/>
      <c r="R34" s="262">
        <v>4055.9729663168896</v>
      </c>
      <c r="S34" s="262">
        <v>5696.6096130851865</v>
      </c>
      <c r="T34" s="262">
        <v>-1640.636646768297</v>
      </c>
      <c r="V34" s="262">
        <v>4154.003202890143</v>
      </c>
      <c r="W34" s="262">
        <v>5347.075663538527</v>
      </c>
      <c r="X34" s="262">
        <v>-1193.0724606483836</v>
      </c>
      <c r="Z34" s="262">
        <v>13421.532832093084</v>
      </c>
      <c r="AA34" s="262">
        <v>17436.843387811547</v>
      </c>
      <c r="AB34" s="203">
        <v>-4015.3105557184626</v>
      </c>
    </row>
    <row r="35" spans="2:28" ht="12.75">
      <c r="B35" s="254"/>
      <c r="C35" s="254"/>
      <c r="D35" s="254"/>
      <c r="E35" s="254"/>
      <c r="F35" s="254" t="s">
        <v>110</v>
      </c>
      <c r="G35" s="254"/>
      <c r="H35" s="254"/>
      <c r="J35" s="262">
        <v>0</v>
      </c>
      <c r="K35" s="262">
        <v>0</v>
      </c>
      <c r="L35" s="262">
        <v>0</v>
      </c>
      <c r="N35" s="262">
        <v>0</v>
      </c>
      <c r="O35" s="262">
        <v>0</v>
      </c>
      <c r="P35" s="262">
        <v>0</v>
      </c>
      <c r="Q35" s="203"/>
      <c r="R35" s="262">
        <v>0</v>
      </c>
      <c r="S35" s="262">
        <v>0</v>
      </c>
      <c r="T35" s="262">
        <v>0</v>
      </c>
      <c r="V35" s="262">
        <v>0</v>
      </c>
      <c r="W35" s="262">
        <v>0</v>
      </c>
      <c r="X35" s="262">
        <v>0</v>
      </c>
      <c r="Z35" s="262">
        <v>0</v>
      </c>
      <c r="AA35" s="262">
        <v>0</v>
      </c>
      <c r="AB35" s="203">
        <v>0</v>
      </c>
    </row>
    <row r="36" spans="2:28" ht="12.75">
      <c r="B36" s="254"/>
      <c r="C36" s="254"/>
      <c r="D36" s="254"/>
      <c r="E36" s="254"/>
      <c r="F36" s="254" t="s">
        <v>483</v>
      </c>
      <c r="G36" s="254"/>
      <c r="H36" s="254"/>
      <c r="J36" s="262">
        <v>0</v>
      </c>
      <c r="K36" s="262">
        <v>0</v>
      </c>
      <c r="L36" s="262">
        <v>0</v>
      </c>
      <c r="N36" s="262">
        <v>0</v>
      </c>
      <c r="O36" s="262">
        <v>0</v>
      </c>
      <c r="P36" s="262">
        <v>0</v>
      </c>
      <c r="Q36" s="203"/>
      <c r="R36" s="262">
        <v>0</v>
      </c>
      <c r="S36" s="262">
        <v>0</v>
      </c>
      <c r="T36" s="262">
        <v>0</v>
      </c>
      <c r="V36" s="262">
        <v>0</v>
      </c>
      <c r="W36" s="262">
        <v>0</v>
      </c>
      <c r="X36" s="262">
        <v>0</v>
      </c>
      <c r="Z36" s="262">
        <v>0</v>
      </c>
      <c r="AA36" s="262">
        <v>0</v>
      </c>
      <c r="AB36" s="203">
        <v>0</v>
      </c>
    </row>
    <row r="37" spans="2:28" ht="12.75">
      <c r="B37" s="254"/>
      <c r="C37" s="254"/>
      <c r="D37" s="254"/>
      <c r="E37" s="254"/>
      <c r="F37" s="254" t="s">
        <v>112</v>
      </c>
      <c r="G37" s="254"/>
      <c r="H37" s="254"/>
      <c r="J37" s="262">
        <v>12.039000000000001</v>
      </c>
      <c r="K37" s="262">
        <v>12.0509985</v>
      </c>
      <c r="L37" s="262">
        <v>-0.011998499999998913</v>
      </c>
      <c r="N37" s="262">
        <v>0</v>
      </c>
      <c r="O37" s="262">
        <v>0.06731100000000012</v>
      </c>
      <c r="P37" s="262">
        <v>-0.06731100000000012</v>
      </c>
      <c r="Q37" s="203"/>
      <c r="R37" s="262">
        <v>0.21447232981131403</v>
      </c>
      <c r="S37" s="262">
        <v>0.1461617999999998</v>
      </c>
      <c r="T37" s="262">
        <v>0.06831052981131425</v>
      </c>
      <c r="V37" s="262">
        <v>7.701886883815234E-07</v>
      </c>
      <c r="W37" s="262">
        <v>16.903391400000004</v>
      </c>
      <c r="X37" s="262">
        <v>-16.903390629811316</v>
      </c>
      <c r="Z37" s="262">
        <v>12.253473100000004</v>
      </c>
      <c r="AA37" s="262">
        <v>29.167862700000004</v>
      </c>
      <c r="AB37" s="203">
        <v>-16.9143896</v>
      </c>
    </row>
    <row r="38" spans="2:28" ht="12.75">
      <c r="B38" s="254"/>
      <c r="C38" s="254"/>
      <c r="D38" s="254"/>
      <c r="E38" s="254"/>
      <c r="F38" s="254" t="s">
        <v>113</v>
      </c>
      <c r="G38" s="254"/>
      <c r="H38" s="254"/>
      <c r="J38" s="262">
        <v>2304.076896637197</v>
      </c>
      <c r="K38" s="262">
        <v>2351.3605048667546</v>
      </c>
      <c r="L38" s="262">
        <v>-47.28360822955756</v>
      </c>
      <c r="N38" s="262">
        <v>2895.4407662488534</v>
      </c>
      <c r="O38" s="262">
        <v>4029.6792968210784</v>
      </c>
      <c r="P38" s="262">
        <v>-1134.238530572225</v>
      </c>
      <c r="Q38" s="203"/>
      <c r="R38" s="262">
        <v>4055.7584939870785</v>
      </c>
      <c r="S38" s="262">
        <v>5696.463451285186</v>
      </c>
      <c r="T38" s="262">
        <v>-1640.7049572981077</v>
      </c>
      <c r="V38" s="262">
        <v>4154.003202119955</v>
      </c>
      <c r="W38" s="262">
        <v>5330.172272138527</v>
      </c>
      <c r="X38" s="262">
        <v>-1176.1690700185718</v>
      </c>
      <c r="Z38" s="262">
        <v>13409.279358993084</v>
      </c>
      <c r="AA38" s="262">
        <v>17407.675525111546</v>
      </c>
      <c r="AB38" s="203">
        <v>-3998.396166118462</v>
      </c>
    </row>
    <row r="39" spans="2:28" ht="12.75">
      <c r="B39" s="254"/>
      <c r="C39" s="254"/>
      <c r="D39" s="254"/>
      <c r="E39" s="254" t="s">
        <v>170</v>
      </c>
      <c r="F39" s="254"/>
      <c r="G39" s="254"/>
      <c r="H39" s="254"/>
      <c r="J39" s="262">
        <v>1587.0748372912863</v>
      </c>
      <c r="K39" s="262">
        <v>1468.7496470045862</v>
      </c>
      <c r="L39" s="262">
        <v>118.32519028670004</v>
      </c>
      <c r="N39" s="262">
        <v>1206.5304177083026</v>
      </c>
      <c r="O39" s="262">
        <v>936.3095616041164</v>
      </c>
      <c r="P39" s="262">
        <v>270.22085610418617</v>
      </c>
      <c r="Q39" s="203"/>
      <c r="R39" s="262">
        <v>1247.1999219705874</v>
      </c>
      <c r="S39" s="262">
        <v>1143.2661181818303</v>
      </c>
      <c r="T39" s="262">
        <v>103.93380378875713</v>
      </c>
      <c r="V39" s="262">
        <v>1265.3141343784416</v>
      </c>
      <c r="W39" s="262">
        <v>1960.8887084442101</v>
      </c>
      <c r="X39" s="262">
        <v>-695.5745740657685</v>
      </c>
      <c r="Z39" s="262">
        <v>5306.119311348617</v>
      </c>
      <c r="AA39" s="262">
        <v>5509.214035234743</v>
      </c>
      <c r="AB39" s="203">
        <v>-203.0947238861263</v>
      </c>
    </row>
    <row r="40" spans="2:28" ht="12.75">
      <c r="B40" s="254"/>
      <c r="C40" s="254"/>
      <c r="D40" s="254"/>
      <c r="E40" s="254"/>
      <c r="F40" s="254" t="s">
        <v>488</v>
      </c>
      <c r="G40" s="254"/>
      <c r="H40" s="254"/>
      <c r="J40" s="262">
        <v>799.8470892648107</v>
      </c>
      <c r="K40" s="262">
        <v>634.3338705975705</v>
      </c>
      <c r="L40" s="262">
        <v>165.51321866724027</v>
      </c>
      <c r="N40" s="262">
        <v>888.8231811283025</v>
      </c>
      <c r="O40" s="262">
        <v>772.2637278671006</v>
      </c>
      <c r="P40" s="262">
        <v>116.55945326120195</v>
      </c>
      <c r="Q40" s="203"/>
      <c r="R40" s="262">
        <v>1088.0937126405875</v>
      </c>
      <c r="S40" s="262">
        <v>917.4589473548145</v>
      </c>
      <c r="T40" s="262">
        <v>170.63476528577291</v>
      </c>
      <c r="V40" s="262">
        <v>1062.1248169484415</v>
      </c>
      <c r="W40" s="262">
        <v>1654.6653084871944</v>
      </c>
      <c r="X40" s="262">
        <v>-592.5404915387528</v>
      </c>
      <c r="Z40" s="262">
        <v>3838.888799982142</v>
      </c>
      <c r="AA40" s="262">
        <v>3978.72185430668</v>
      </c>
      <c r="AB40" s="203">
        <v>-139.83305432453835</v>
      </c>
    </row>
    <row r="41" spans="2:28" ht="12.75">
      <c r="B41" s="254"/>
      <c r="C41" s="254"/>
      <c r="D41" s="254"/>
      <c r="E41" s="254"/>
      <c r="F41" s="254"/>
      <c r="G41" s="254" t="s">
        <v>110</v>
      </c>
      <c r="H41" s="254"/>
      <c r="J41" s="262">
        <v>0</v>
      </c>
      <c r="K41" s="262">
        <v>0</v>
      </c>
      <c r="L41" s="262">
        <v>0</v>
      </c>
      <c r="N41" s="262">
        <v>0</v>
      </c>
      <c r="O41" s="262">
        <v>0</v>
      </c>
      <c r="P41" s="262">
        <v>0</v>
      </c>
      <c r="Q41" s="203"/>
      <c r="R41" s="262">
        <v>0</v>
      </c>
      <c r="S41" s="262">
        <v>0</v>
      </c>
      <c r="T41" s="262">
        <v>0</v>
      </c>
      <c r="V41" s="262">
        <v>0</v>
      </c>
      <c r="W41" s="262">
        <v>0</v>
      </c>
      <c r="X41" s="262">
        <v>0</v>
      </c>
      <c r="Z41" s="262">
        <v>0</v>
      </c>
      <c r="AA41" s="262">
        <v>0</v>
      </c>
      <c r="AB41" s="203">
        <v>0</v>
      </c>
    </row>
    <row r="42" spans="2:28" ht="12.75">
      <c r="B42" s="254"/>
      <c r="C42" s="254"/>
      <c r="D42" s="254"/>
      <c r="E42" s="254"/>
      <c r="F42" s="254"/>
      <c r="G42" s="254" t="s">
        <v>483</v>
      </c>
      <c r="H42" s="254"/>
      <c r="J42" s="262">
        <v>0</v>
      </c>
      <c r="K42" s="262">
        <v>0</v>
      </c>
      <c r="L42" s="262">
        <v>0</v>
      </c>
      <c r="N42" s="262">
        <v>0</v>
      </c>
      <c r="O42" s="262">
        <v>0</v>
      </c>
      <c r="P42" s="262">
        <v>0</v>
      </c>
      <c r="Q42" s="203"/>
      <c r="R42" s="262">
        <v>0</v>
      </c>
      <c r="S42" s="262">
        <v>0</v>
      </c>
      <c r="T42" s="262">
        <v>0</v>
      </c>
      <c r="V42" s="262">
        <v>0</v>
      </c>
      <c r="W42" s="262">
        <v>0</v>
      </c>
      <c r="X42" s="262">
        <v>0</v>
      </c>
      <c r="Z42" s="262">
        <v>0</v>
      </c>
      <c r="AA42" s="262">
        <v>0</v>
      </c>
      <c r="AB42" s="203">
        <v>0</v>
      </c>
    </row>
    <row r="43" spans="2:28" ht="12.75">
      <c r="B43" s="254"/>
      <c r="C43" s="254"/>
      <c r="D43" s="254"/>
      <c r="E43" s="254"/>
      <c r="F43" s="254"/>
      <c r="G43" s="254" t="s">
        <v>112</v>
      </c>
      <c r="H43" s="254"/>
      <c r="J43" s="262">
        <v>0</v>
      </c>
      <c r="K43" s="262">
        <v>104.55100000000004</v>
      </c>
      <c r="L43" s="262">
        <v>-104.55100000000004</v>
      </c>
      <c r="N43" s="262">
        <v>165.36199999999997</v>
      </c>
      <c r="O43" s="262">
        <v>130.70399999999995</v>
      </c>
      <c r="P43" s="262">
        <v>34.658000000000015</v>
      </c>
      <c r="Q43" s="203"/>
      <c r="R43" s="262">
        <v>77.18199999999996</v>
      </c>
      <c r="S43" s="262">
        <v>6.553999999999974</v>
      </c>
      <c r="T43" s="262">
        <v>70.62799999999999</v>
      </c>
      <c r="V43" s="262">
        <v>0.39100000000001955</v>
      </c>
      <c r="W43" s="262">
        <v>26.788999999999987</v>
      </c>
      <c r="X43" s="262">
        <v>-26.397999999999968</v>
      </c>
      <c r="Z43" s="262">
        <v>242.935</v>
      </c>
      <c r="AA43" s="262">
        <v>268.59799999999996</v>
      </c>
      <c r="AB43" s="203">
        <v>-25.66300000000001</v>
      </c>
    </row>
    <row r="44" spans="2:28" ht="12.75">
      <c r="B44" s="254"/>
      <c r="C44" s="254"/>
      <c r="D44" s="254"/>
      <c r="E44" s="254"/>
      <c r="F44" s="254"/>
      <c r="G44" s="254" t="s">
        <v>113</v>
      </c>
      <c r="H44" s="254"/>
      <c r="J44" s="262">
        <v>799.8470892648107</v>
      </c>
      <c r="K44" s="262">
        <v>529.7828705975704</v>
      </c>
      <c r="L44" s="262">
        <v>270.0642186672403</v>
      </c>
      <c r="N44" s="262">
        <v>723.4611811283025</v>
      </c>
      <c r="O44" s="262">
        <v>641.5597278671006</v>
      </c>
      <c r="P44" s="262">
        <v>81.90145326120194</v>
      </c>
      <c r="Q44" s="203"/>
      <c r="R44" s="262">
        <v>1010.9117126405874</v>
      </c>
      <c r="S44" s="262">
        <v>910.9049473548146</v>
      </c>
      <c r="T44" s="262">
        <v>100.00676528577287</v>
      </c>
      <c r="V44" s="262">
        <v>1061.7338169484415</v>
      </c>
      <c r="W44" s="262">
        <v>1627.8763084871944</v>
      </c>
      <c r="X44" s="262">
        <v>-566.1424915387529</v>
      </c>
      <c r="Z44" s="262">
        <v>3595.953799982142</v>
      </c>
      <c r="AA44" s="262">
        <v>3710.12385430668</v>
      </c>
      <c r="AB44" s="203">
        <v>-114.17005432453834</v>
      </c>
    </row>
    <row r="45" spans="2:28" ht="12.75">
      <c r="B45" s="254"/>
      <c r="C45" s="254"/>
      <c r="D45" s="254"/>
      <c r="E45" s="254"/>
      <c r="F45" s="254" t="s">
        <v>556</v>
      </c>
      <c r="G45" s="254"/>
      <c r="H45" s="254"/>
      <c r="J45" s="262">
        <v>787.2277480264756</v>
      </c>
      <c r="K45" s="262">
        <v>834.4157764070159</v>
      </c>
      <c r="L45" s="262">
        <v>-47.18802838054023</v>
      </c>
      <c r="N45" s="262">
        <v>317.70723658</v>
      </c>
      <c r="O45" s="262">
        <v>164.04583373701587</v>
      </c>
      <c r="P45" s="262">
        <v>153.6614028429841</v>
      </c>
      <c r="Q45" s="203"/>
      <c r="R45" s="262">
        <v>159.10620932999998</v>
      </c>
      <c r="S45" s="262">
        <v>225.80717082701582</v>
      </c>
      <c r="T45" s="262">
        <v>-66.70096149701584</v>
      </c>
      <c r="V45" s="262">
        <v>203.18931743</v>
      </c>
      <c r="W45" s="262">
        <v>306.22339995701583</v>
      </c>
      <c r="X45" s="262">
        <v>-103.03408252701584</v>
      </c>
      <c r="Z45" s="262">
        <v>1467.2305113664756</v>
      </c>
      <c r="AA45" s="262">
        <v>1530.4921809280636</v>
      </c>
      <c r="AB45" s="203">
        <v>-63.26166956158795</v>
      </c>
    </row>
    <row r="46" spans="2:28" ht="12.75">
      <c r="B46" s="254"/>
      <c r="C46" s="254"/>
      <c r="D46" s="254"/>
      <c r="E46" s="254"/>
      <c r="F46" s="254"/>
      <c r="G46" s="254" t="s">
        <v>110</v>
      </c>
      <c r="H46" s="254"/>
      <c r="J46" s="262">
        <v>0</v>
      </c>
      <c r="K46" s="262">
        <v>0</v>
      </c>
      <c r="L46" s="262">
        <v>0</v>
      </c>
      <c r="N46" s="262">
        <v>0</v>
      </c>
      <c r="O46" s="262">
        <v>0</v>
      </c>
      <c r="P46" s="262">
        <v>0</v>
      </c>
      <c r="Q46" s="203"/>
      <c r="R46" s="262">
        <v>0</v>
      </c>
      <c r="S46" s="262">
        <v>0</v>
      </c>
      <c r="T46" s="262">
        <v>0</v>
      </c>
      <c r="V46" s="262">
        <v>0</v>
      </c>
      <c r="W46" s="262">
        <v>0</v>
      </c>
      <c r="X46" s="262">
        <v>0</v>
      </c>
      <c r="Z46" s="262">
        <v>0</v>
      </c>
      <c r="AA46" s="262">
        <v>0</v>
      </c>
      <c r="AB46" s="203">
        <v>0</v>
      </c>
    </row>
    <row r="47" spans="2:28" ht="12.75">
      <c r="B47" s="254"/>
      <c r="C47" s="254"/>
      <c r="D47" s="254"/>
      <c r="E47" s="254"/>
      <c r="F47" s="254"/>
      <c r="G47" s="254" t="s">
        <v>483</v>
      </c>
      <c r="H47" s="254"/>
      <c r="J47" s="262">
        <v>0</v>
      </c>
      <c r="K47" s="262">
        <v>0</v>
      </c>
      <c r="L47" s="262">
        <v>0</v>
      </c>
      <c r="N47" s="262">
        <v>0</v>
      </c>
      <c r="O47" s="262">
        <v>0</v>
      </c>
      <c r="P47" s="262">
        <v>0</v>
      </c>
      <c r="Q47" s="203"/>
      <c r="R47" s="262">
        <v>0</v>
      </c>
      <c r="S47" s="262">
        <v>0</v>
      </c>
      <c r="T47" s="262">
        <v>0</v>
      </c>
      <c r="V47" s="262">
        <v>0</v>
      </c>
      <c r="W47" s="262">
        <v>0</v>
      </c>
      <c r="X47" s="262">
        <v>0</v>
      </c>
      <c r="Z47" s="262">
        <v>0</v>
      </c>
      <c r="AA47" s="262">
        <v>0</v>
      </c>
      <c r="AB47" s="203">
        <v>0</v>
      </c>
    </row>
    <row r="48" spans="2:28" ht="12.75">
      <c r="B48" s="254"/>
      <c r="C48" s="254"/>
      <c r="D48" s="254"/>
      <c r="E48" s="254"/>
      <c r="F48" s="254"/>
      <c r="G48" s="254" t="s">
        <v>112</v>
      </c>
      <c r="H48" s="254"/>
      <c r="J48" s="262">
        <v>0.063</v>
      </c>
      <c r="K48" s="262">
        <v>0.006000000000000005</v>
      </c>
      <c r="L48" s="262">
        <v>0.056999999999999995</v>
      </c>
      <c r="N48" s="262">
        <v>33.946</v>
      </c>
      <c r="O48" s="262">
        <v>33.955</v>
      </c>
      <c r="P48" s="262">
        <v>-0.009000000000000341</v>
      </c>
      <c r="Q48" s="203"/>
      <c r="R48" s="262">
        <v>23.831</v>
      </c>
      <c r="S48" s="262">
        <v>24.915</v>
      </c>
      <c r="T48" s="262">
        <v>-1.0839999999999996</v>
      </c>
      <c r="V48" s="262">
        <v>0.002000000000000224</v>
      </c>
      <c r="W48" s="262">
        <v>1.85</v>
      </c>
      <c r="X48" s="262">
        <v>-1.8479999999999999</v>
      </c>
      <c r="Z48" s="262">
        <v>57.842000000000006</v>
      </c>
      <c r="AA48" s="262">
        <v>60.726</v>
      </c>
      <c r="AB48" s="203">
        <v>-2.8839999999999932</v>
      </c>
    </row>
    <row r="49" spans="2:28" ht="12.75">
      <c r="B49" s="254"/>
      <c r="C49" s="254"/>
      <c r="D49" s="254"/>
      <c r="E49" s="254"/>
      <c r="F49" s="254"/>
      <c r="G49" s="254" t="s">
        <v>113</v>
      </c>
      <c r="H49" s="254"/>
      <c r="J49" s="262">
        <v>787.1647480264756</v>
      </c>
      <c r="K49" s="262">
        <v>834.4097764070159</v>
      </c>
      <c r="L49" s="262">
        <v>-47.24502838054025</v>
      </c>
      <c r="N49" s="262">
        <v>283.76123658</v>
      </c>
      <c r="O49" s="262">
        <v>130.09083373701586</v>
      </c>
      <c r="P49" s="262">
        <v>153.67040284298415</v>
      </c>
      <c r="Q49" s="203"/>
      <c r="R49" s="262">
        <v>135.27520933</v>
      </c>
      <c r="S49" s="262">
        <v>200.89217082701583</v>
      </c>
      <c r="T49" s="262">
        <v>-65.61696149701584</v>
      </c>
      <c r="V49" s="262">
        <v>203.18731742999998</v>
      </c>
      <c r="W49" s="262">
        <v>304.3733999570158</v>
      </c>
      <c r="X49" s="262">
        <v>-101.18608252701583</v>
      </c>
      <c r="Z49" s="262">
        <v>1409.3885113664755</v>
      </c>
      <c r="AA49" s="262">
        <v>1469.7661809280635</v>
      </c>
      <c r="AB49" s="203">
        <v>-60.377669561587936</v>
      </c>
    </row>
    <row r="50" spans="2:28" ht="12.75">
      <c r="B50" s="254"/>
      <c r="C50" s="254"/>
      <c r="D50" s="254" t="s">
        <v>8</v>
      </c>
      <c r="E50" s="254"/>
      <c r="F50" s="254"/>
      <c r="G50" s="254"/>
      <c r="H50" s="254"/>
      <c r="J50" s="262">
        <v>572.37426698</v>
      </c>
      <c r="K50" s="262">
        <v>433.2093400199999</v>
      </c>
      <c r="L50" s="262">
        <v>139.16492696000014</v>
      </c>
      <c r="N50" s="262">
        <v>586.38304977</v>
      </c>
      <c r="O50" s="262">
        <v>453.63286323000005</v>
      </c>
      <c r="P50" s="262">
        <v>132.75018653999993</v>
      </c>
      <c r="Q50" s="203"/>
      <c r="R50" s="262">
        <v>1139.417671946</v>
      </c>
      <c r="S50" s="262">
        <v>984.1529756599999</v>
      </c>
      <c r="T50" s="262">
        <v>155.26469628600003</v>
      </c>
      <c r="V50" s="262">
        <v>1856.1485787634597</v>
      </c>
      <c r="W50" s="262">
        <v>688.877153062484</v>
      </c>
      <c r="X50" s="262">
        <v>1167.271425700976</v>
      </c>
      <c r="Z50" s="262">
        <v>4154.32356745946</v>
      </c>
      <c r="AA50" s="262">
        <v>2559.872331972484</v>
      </c>
      <c r="AB50" s="203">
        <v>1594.4512354869757</v>
      </c>
    </row>
    <row r="51" spans="2:28" ht="12.75">
      <c r="B51" s="254"/>
      <c r="C51" s="254"/>
      <c r="D51" s="254"/>
      <c r="E51" s="254" t="s">
        <v>480</v>
      </c>
      <c r="F51" s="254"/>
      <c r="G51" s="254"/>
      <c r="H51" s="254"/>
      <c r="J51" s="262">
        <v>454.20760548000004</v>
      </c>
      <c r="K51" s="262">
        <v>362.43419158999995</v>
      </c>
      <c r="L51" s="262">
        <v>91.77341389000011</v>
      </c>
      <c r="N51" s="262">
        <v>497.28950872999997</v>
      </c>
      <c r="O51" s="262">
        <v>414.7807462</v>
      </c>
      <c r="P51" s="262">
        <v>82.50876252999997</v>
      </c>
      <c r="Q51" s="203"/>
      <c r="R51" s="262">
        <v>603.619235496</v>
      </c>
      <c r="S51" s="262">
        <v>393.67223965999995</v>
      </c>
      <c r="T51" s="262">
        <v>209.94699583600007</v>
      </c>
      <c r="V51" s="262">
        <v>1780.4998955600001</v>
      </c>
      <c r="W51" s="262">
        <v>405.11397869000007</v>
      </c>
      <c r="X51" s="262">
        <v>1375.3859168700003</v>
      </c>
      <c r="Z51" s="262">
        <v>3335.616245266</v>
      </c>
      <c r="AA51" s="262">
        <v>1576.00115614</v>
      </c>
      <c r="AB51" s="203">
        <v>1759.6150891260002</v>
      </c>
    </row>
    <row r="52" spans="2:28" ht="12.75">
      <c r="B52" s="254"/>
      <c r="C52" s="254"/>
      <c r="D52" s="254"/>
      <c r="E52" s="254"/>
      <c r="F52" s="254" t="s">
        <v>112</v>
      </c>
      <c r="G52" s="254"/>
      <c r="H52" s="254"/>
      <c r="J52" s="262">
        <v>48.10809201</v>
      </c>
      <c r="K52" s="262">
        <v>41.165532490000004</v>
      </c>
      <c r="L52" s="262">
        <v>6.942559519999996</v>
      </c>
      <c r="N52" s="262">
        <v>31.816654230000005</v>
      </c>
      <c r="O52" s="262">
        <v>38.48113349</v>
      </c>
      <c r="P52" s="262">
        <v>-6.664479259999993</v>
      </c>
      <c r="Q52" s="203"/>
      <c r="R52" s="262">
        <v>60.129083189999996</v>
      </c>
      <c r="S52" s="262">
        <v>14.64037777</v>
      </c>
      <c r="T52" s="262">
        <v>45.488705419999995</v>
      </c>
      <c r="V52" s="262">
        <v>64.2627564</v>
      </c>
      <c r="W52" s="262">
        <v>24.65753282</v>
      </c>
      <c r="X52" s="262">
        <v>39.60522358</v>
      </c>
      <c r="Z52" s="262">
        <v>204.31658583</v>
      </c>
      <c r="AA52" s="262">
        <v>118.94457657</v>
      </c>
      <c r="AB52" s="203">
        <v>85.37200926000001</v>
      </c>
    </row>
    <row r="53" spans="2:28" ht="12.75">
      <c r="B53" s="254"/>
      <c r="C53" s="254"/>
      <c r="D53" s="254"/>
      <c r="E53" s="254"/>
      <c r="F53" s="254" t="s">
        <v>113</v>
      </c>
      <c r="G53" s="254"/>
      <c r="H53" s="254"/>
      <c r="J53" s="262">
        <v>406.09951347000003</v>
      </c>
      <c r="K53" s="262">
        <v>321.2686590999999</v>
      </c>
      <c r="L53" s="262">
        <v>84.83085437000011</v>
      </c>
      <c r="N53" s="262">
        <v>465.4728545</v>
      </c>
      <c r="O53" s="262">
        <v>376.29961271</v>
      </c>
      <c r="P53" s="262">
        <v>89.17324178999996</v>
      </c>
      <c r="Q53" s="203"/>
      <c r="R53" s="262">
        <v>543.490152306</v>
      </c>
      <c r="S53" s="262">
        <v>379.03186188999996</v>
      </c>
      <c r="T53" s="262">
        <v>164.45829041600007</v>
      </c>
      <c r="V53" s="262">
        <v>1716.2371391600002</v>
      </c>
      <c r="W53" s="262">
        <v>380.45644587000004</v>
      </c>
      <c r="X53" s="262">
        <v>1335.7806932900003</v>
      </c>
      <c r="Z53" s="262">
        <v>3131.299659436</v>
      </c>
      <c r="AA53" s="262">
        <v>1457.05657957</v>
      </c>
      <c r="AB53" s="203">
        <v>1674.2430798660002</v>
      </c>
    </row>
    <row r="54" spans="2:28" ht="12.75">
      <c r="B54" s="254"/>
      <c r="C54" s="254"/>
      <c r="D54" s="254"/>
      <c r="E54" s="254" t="s">
        <v>170</v>
      </c>
      <c r="F54" s="254"/>
      <c r="G54" s="254"/>
      <c r="H54" s="254"/>
      <c r="J54" s="262">
        <v>118.1666615</v>
      </c>
      <c r="K54" s="262">
        <v>70.77514842999997</v>
      </c>
      <c r="L54" s="262">
        <v>47.39151307000003</v>
      </c>
      <c r="N54" s="262">
        <v>89.09354104</v>
      </c>
      <c r="O54" s="262">
        <v>38.852117030000045</v>
      </c>
      <c r="P54" s="262">
        <v>50.24142400999996</v>
      </c>
      <c r="Q54" s="203"/>
      <c r="R54" s="262">
        <v>535.7984364499999</v>
      </c>
      <c r="S54" s="262">
        <v>590.480736</v>
      </c>
      <c r="T54" s="262">
        <v>-54.68229955000004</v>
      </c>
      <c r="V54" s="262">
        <v>75.64868320345957</v>
      </c>
      <c r="W54" s="262">
        <v>283.76317437248395</v>
      </c>
      <c r="X54" s="262">
        <v>-208.11449116902438</v>
      </c>
      <c r="Z54" s="262">
        <v>818.7073221934595</v>
      </c>
      <c r="AA54" s="262">
        <v>983.8711758324839</v>
      </c>
      <c r="AB54" s="203">
        <v>-165.1638536390244</v>
      </c>
    </row>
    <row r="55" spans="2:28" ht="12.75">
      <c r="B55" s="254"/>
      <c r="C55" s="254"/>
      <c r="D55" s="254"/>
      <c r="E55" s="254"/>
      <c r="F55" s="254" t="s">
        <v>488</v>
      </c>
      <c r="G55" s="254"/>
      <c r="H55" s="254"/>
      <c r="J55" s="262">
        <v>118.1666615</v>
      </c>
      <c r="K55" s="262">
        <v>70.77514842999997</v>
      </c>
      <c r="L55" s="262">
        <v>47.39151307000003</v>
      </c>
      <c r="N55" s="262">
        <v>89.09354104</v>
      </c>
      <c r="O55" s="262">
        <v>38.852117030000045</v>
      </c>
      <c r="P55" s="262">
        <v>50.24142400999996</v>
      </c>
      <c r="Q55" s="203"/>
      <c r="R55" s="262">
        <v>535.7984364499999</v>
      </c>
      <c r="S55" s="262">
        <v>590.480736</v>
      </c>
      <c r="T55" s="262">
        <v>-54.68229955000004</v>
      </c>
      <c r="V55" s="262">
        <v>75.64868320345957</v>
      </c>
      <c r="W55" s="262">
        <v>283.76317437248395</v>
      </c>
      <c r="X55" s="262">
        <v>-208.11449116902438</v>
      </c>
      <c r="Z55" s="262">
        <v>818.7073221934595</v>
      </c>
      <c r="AA55" s="262">
        <v>983.8711758324839</v>
      </c>
      <c r="AB55" s="203">
        <v>-165.1638536390244</v>
      </c>
    </row>
    <row r="56" spans="2:28" ht="12.75">
      <c r="B56" s="254"/>
      <c r="C56" s="254"/>
      <c r="D56" s="254"/>
      <c r="E56" s="254"/>
      <c r="F56" s="254"/>
      <c r="G56" s="254" t="s">
        <v>110</v>
      </c>
      <c r="H56" s="254"/>
      <c r="J56" s="262">
        <v>0</v>
      </c>
      <c r="K56" s="262">
        <v>0</v>
      </c>
      <c r="L56" s="262">
        <v>0</v>
      </c>
      <c r="N56" s="262">
        <v>0</v>
      </c>
      <c r="O56" s="262">
        <v>0</v>
      </c>
      <c r="P56" s="262">
        <v>0</v>
      </c>
      <c r="Q56" s="203"/>
      <c r="R56" s="262">
        <v>0</v>
      </c>
      <c r="S56" s="262">
        <v>0</v>
      </c>
      <c r="T56" s="262">
        <v>0</v>
      </c>
      <c r="V56" s="262">
        <v>0</v>
      </c>
      <c r="W56" s="262">
        <v>0</v>
      </c>
      <c r="X56" s="262">
        <v>0</v>
      </c>
      <c r="Z56" s="262">
        <v>0</v>
      </c>
      <c r="AA56" s="262">
        <v>0</v>
      </c>
      <c r="AB56" s="203">
        <v>0</v>
      </c>
    </row>
    <row r="57" spans="2:28" ht="12.75">
      <c r="B57" s="254"/>
      <c r="C57" s="254"/>
      <c r="D57" s="254"/>
      <c r="E57" s="254"/>
      <c r="F57" s="254"/>
      <c r="G57" s="254" t="s">
        <v>483</v>
      </c>
      <c r="H57" s="254"/>
      <c r="J57" s="262">
        <v>0</v>
      </c>
      <c r="K57" s="262">
        <v>9.599999999999994</v>
      </c>
      <c r="L57" s="262">
        <v>-9.599999999999994</v>
      </c>
      <c r="N57" s="262">
        <v>0</v>
      </c>
      <c r="O57" s="262">
        <v>4.400000000000006</v>
      </c>
      <c r="P57" s="262">
        <v>-4.400000000000006</v>
      </c>
      <c r="Q57" s="203"/>
      <c r="R57" s="262">
        <v>0</v>
      </c>
      <c r="S57" s="262">
        <v>403.51599999999996</v>
      </c>
      <c r="T57" s="262">
        <v>-403.51599999999996</v>
      </c>
      <c r="V57" s="262">
        <v>0</v>
      </c>
      <c r="W57" s="262">
        <v>22.600505473638066</v>
      </c>
      <c r="X57" s="262">
        <v>-22.600505473638066</v>
      </c>
      <c r="Z57" s="262">
        <v>0</v>
      </c>
      <c r="AA57" s="262">
        <v>440.11650547363803</v>
      </c>
      <c r="AB57" s="203">
        <v>-440.11650547363803</v>
      </c>
    </row>
    <row r="58" spans="2:28" ht="12.75">
      <c r="B58" s="254"/>
      <c r="C58" s="254"/>
      <c r="D58" s="254"/>
      <c r="E58" s="254"/>
      <c r="F58" s="254"/>
      <c r="G58" s="254" t="s">
        <v>112</v>
      </c>
      <c r="H58" s="254"/>
      <c r="J58" s="262">
        <v>8.9</v>
      </c>
      <c r="K58" s="262">
        <v>0</v>
      </c>
      <c r="L58" s="262">
        <v>8.9</v>
      </c>
      <c r="N58" s="262">
        <v>0</v>
      </c>
      <c r="O58" s="262">
        <v>0.6</v>
      </c>
      <c r="P58" s="262">
        <v>-0.6</v>
      </c>
      <c r="Q58" s="203"/>
      <c r="R58" s="262">
        <v>1.3</v>
      </c>
      <c r="S58" s="262">
        <v>0</v>
      </c>
      <c r="T58" s="262">
        <v>1.3</v>
      </c>
      <c r="V58" s="262">
        <v>0</v>
      </c>
      <c r="W58" s="262">
        <v>214.69851902439024</v>
      </c>
      <c r="X58" s="262">
        <v>-214.69851902439024</v>
      </c>
      <c r="Z58" s="262">
        <v>10.2</v>
      </c>
      <c r="AA58" s="262">
        <v>215.29851902439023</v>
      </c>
      <c r="AB58" s="203">
        <v>-205.09851902439024</v>
      </c>
    </row>
    <row r="59" spans="2:28" ht="12.75">
      <c r="B59" s="254"/>
      <c r="C59" s="254"/>
      <c r="D59" s="254"/>
      <c r="E59" s="254"/>
      <c r="F59" s="254"/>
      <c r="G59" s="254" t="s">
        <v>113</v>
      </c>
      <c r="H59" s="254"/>
      <c r="J59" s="262">
        <v>109.2666615</v>
      </c>
      <c r="K59" s="262">
        <v>61.17514842999997</v>
      </c>
      <c r="L59" s="262">
        <v>48.091513070000026</v>
      </c>
      <c r="N59" s="262">
        <v>89.09354104</v>
      </c>
      <c r="O59" s="262">
        <v>33.85211703000004</v>
      </c>
      <c r="P59" s="262">
        <v>55.24142400999997</v>
      </c>
      <c r="Q59" s="203"/>
      <c r="R59" s="262">
        <v>534.49843645</v>
      </c>
      <c r="S59" s="262">
        <v>186.964736</v>
      </c>
      <c r="T59" s="262">
        <v>347.53370044999997</v>
      </c>
      <c r="V59" s="262">
        <v>75.64868320345957</v>
      </c>
      <c r="W59" s="262">
        <v>46.464149874455615</v>
      </c>
      <c r="X59" s="262">
        <v>29.184533329003955</v>
      </c>
      <c r="Z59" s="262">
        <v>808.5073221934596</v>
      </c>
      <c r="AA59" s="262">
        <v>328.4561513344556</v>
      </c>
      <c r="AB59" s="203">
        <v>480.05117085900395</v>
      </c>
    </row>
    <row r="60" spans="2:28" ht="12.75">
      <c r="B60" s="254"/>
      <c r="C60" s="254"/>
      <c r="D60" s="254"/>
      <c r="E60" s="254"/>
      <c r="F60" s="254"/>
      <c r="G60" s="254"/>
      <c r="H60" s="254" t="s">
        <v>61</v>
      </c>
      <c r="J60" s="262">
        <v>0</v>
      </c>
      <c r="K60" s="262">
        <v>0.3</v>
      </c>
      <c r="L60" s="262">
        <v>-0.3</v>
      </c>
      <c r="N60" s="262">
        <v>0</v>
      </c>
      <c r="O60" s="262">
        <v>0.09999999999999964</v>
      </c>
      <c r="P60" s="262">
        <v>-0.09999999999999964</v>
      </c>
      <c r="Q60" s="203"/>
      <c r="R60" s="262">
        <v>500</v>
      </c>
      <c r="S60" s="262">
        <v>0.2</v>
      </c>
      <c r="T60" s="262">
        <v>499.8</v>
      </c>
      <c r="V60" s="262">
        <v>0.08464662345958285</v>
      </c>
      <c r="W60" s="262">
        <v>0</v>
      </c>
      <c r="X60" s="262">
        <v>0.08464662345958285</v>
      </c>
      <c r="Z60" s="262">
        <v>500.0846466234596</v>
      </c>
      <c r="AA60" s="262">
        <v>0.6</v>
      </c>
      <c r="AB60" s="203">
        <v>499.4846466234596</v>
      </c>
    </row>
    <row r="61" spans="2:28" ht="12.75">
      <c r="B61" s="254"/>
      <c r="C61" s="254"/>
      <c r="D61" s="254"/>
      <c r="E61" s="254"/>
      <c r="F61" s="254"/>
      <c r="G61" s="254"/>
      <c r="H61" s="254" t="s">
        <v>62</v>
      </c>
      <c r="J61" s="262">
        <v>109.2666615</v>
      </c>
      <c r="K61" s="262">
        <v>60.875148429999975</v>
      </c>
      <c r="L61" s="262">
        <v>48.39151307000002</v>
      </c>
      <c r="N61" s="262">
        <v>89.09354104</v>
      </c>
      <c r="O61" s="262">
        <v>33.752117030000036</v>
      </c>
      <c r="P61" s="262">
        <v>55.34142400999997</v>
      </c>
      <c r="Q61" s="203"/>
      <c r="R61" s="262">
        <v>34.49843644999999</v>
      </c>
      <c r="S61" s="262">
        <v>186.764736</v>
      </c>
      <c r="T61" s="262">
        <v>-152.26629955</v>
      </c>
      <c r="V61" s="262">
        <v>75.56403657999999</v>
      </c>
      <c r="W61" s="262">
        <v>46.464149874455615</v>
      </c>
      <c r="X61" s="262">
        <v>29.099886705544378</v>
      </c>
      <c r="Z61" s="262">
        <v>308.42267556999997</v>
      </c>
      <c r="AA61" s="262">
        <v>327.8561513344556</v>
      </c>
      <c r="AB61" s="203">
        <v>-19.433475764455636</v>
      </c>
    </row>
    <row r="62" spans="2:28" ht="12.75">
      <c r="B62" s="254"/>
      <c r="C62" s="254"/>
      <c r="D62" s="254"/>
      <c r="E62" s="254"/>
      <c r="F62" s="254" t="s">
        <v>556</v>
      </c>
      <c r="G62" s="254"/>
      <c r="H62" s="254"/>
      <c r="J62" s="262">
        <v>0</v>
      </c>
      <c r="K62" s="262">
        <v>0</v>
      </c>
      <c r="L62" s="262">
        <v>0</v>
      </c>
      <c r="N62" s="262">
        <v>0</v>
      </c>
      <c r="O62" s="262">
        <v>0</v>
      </c>
      <c r="P62" s="262">
        <v>0</v>
      </c>
      <c r="Q62" s="203"/>
      <c r="R62" s="262">
        <v>0</v>
      </c>
      <c r="S62" s="262">
        <v>0</v>
      </c>
      <c r="T62" s="262">
        <v>0</v>
      </c>
      <c r="V62" s="262">
        <v>0</v>
      </c>
      <c r="W62" s="262">
        <v>0</v>
      </c>
      <c r="X62" s="262">
        <v>0</v>
      </c>
      <c r="Z62" s="262">
        <v>0</v>
      </c>
      <c r="AA62" s="262">
        <v>0</v>
      </c>
      <c r="AB62" s="203">
        <v>0</v>
      </c>
    </row>
    <row r="63" spans="2:28" ht="12.75">
      <c r="B63" s="254"/>
      <c r="C63" s="254"/>
      <c r="D63" s="254"/>
      <c r="E63" s="254"/>
      <c r="F63" s="254"/>
      <c r="G63" s="254" t="s">
        <v>110</v>
      </c>
      <c r="H63" s="254"/>
      <c r="J63" s="262">
        <v>0</v>
      </c>
      <c r="K63" s="262">
        <v>0</v>
      </c>
      <c r="L63" s="262">
        <v>0</v>
      </c>
      <c r="N63" s="262">
        <v>0</v>
      </c>
      <c r="O63" s="262">
        <v>0</v>
      </c>
      <c r="P63" s="262">
        <v>0</v>
      </c>
      <c r="Q63" s="203"/>
      <c r="R63" s="262">
        <v>0</v>
      </c>
      <c r="S63" s="262">
        <v>0</v>
      </c>
      <c r="T63" s="262">
        <v>0</v>
      </c>
      <c r="V63" s="262">
        <v>0</v>
      </c>
      <c r="W63" s="262">
        <v>0</v>
      </c>
      <c r="X63" s="262">
        <v>0</v>
      </c>
      <c r="Z63" s="262">
        <v>0</v>
      </c>
      <c r="AA63" s="262">
        <v>0</v>
      </c>
      <c r="AB63" s="203">
        <v>0</v>
      </c>
    </row>
    <row r="64" spans="2:28" ht="12.75">
      <c r="B64" s="254"/>
      <c r="C64" s="254"/>
      <c r="D64" s="254"/>
      <c r="E64" s="254"/>
      <c r="F64" s="254"/>
      <c r="G64" s="254" t="s">
        <v>483</v>
      </c>
      <c r="H64" s="254"/>
      <c r="J64" s="262">
        <v>0</v>
      </c>
      <c r="K64" s="262">
        <v>0</v>
      </c>
      <c r="L64" s="262">
        <v>0</v>
      </c>
      <c r="N64" s="262">
        <v>0</v>
      </c>
      <c r="O64" s="262">
        <v>0</v>
      </c>
      <c r="P64" s="262">
        <v>0</v>
      </c>
      <c r="Q64" s="203"/>
      <c r="R64" s="262">
        <v>0</v>
      </c>
      <c r="S64" s="262">
        <v>0</v>
      </c>
      <c r="T64" s="262">
        <v>0</v>
      </c>
      <c r="V64" s="262">
        <v>0</v>
      </c>
      <c r="W64" s="262">
        <v>0</v>
      </c>
      <c r="X64" s="262">
        <v>0</v>
      </c>
      <c r="Z64" s="262">
        <v>0</v>
      </c>
      <c r="AA64" s="262">
        <v>0</v>
      </c>
      <c r="AB64" s="203">
        <v>0</v>
      </c>
    </row>
    <row r="65" spans="2:28" ht="12.75">
      <c r="B65" s="254"/>
      <c r="C65" s="254"/>
      <c r="D65" s="254"/>
      <c r="E65" s="254"/>
      <c r="F65" s="254"/>
      <c r="G65" s="254" t="s">
        <v>112</v>
      </c>
      <c r="H65" s="254"/>
      <c r="J65" s="262">
        <v>0</v>
      </c>
      <c r="K65" s="262">
        <v>0</v>
      </c>
      <c r="L65" s="262">
        <v>0</v>
      </c>
      <c r="N65" s="262">
        <v>0</v>
      </c>
      <c r="O65" s="262">
        <v>0</v>
      </c>
      <c r="P65" s="262">
        <v>0</v>
      </c>
      <c r="Q65" s="203"/>
      <c r="R65" s="262">
        <v>0</v>
      </c>
      <c r="S65" s="262">
        <v>0</v>
      </c>
      <c r="T65" s="262">
        <v>0</v>
      </c>
      <c r="V65" s="262">
        <v>0</v>
      </c>
      <c r="W65" s="262">
        <v>0</v>
      </c>
      <c r="X65" s="262">
        <v>0</v>
      </c>
      <c r="Z65" s="262">
        <v>0</v>
      </c>
      <c r="AA65" s="262">
        <v>0</v>
      </c>
      <c r="AB65" s="203">
        <v>0</v>
      </c>
    </row>
    <row r="66" spans="2:28" ht="12.75">
      <c r="B66" s="254"/>
      <c r="C66" s="254"/>
      <c r="D66" s="254"/>
      <c r="E66" s="254"/>
      <c r="F66" s="254"/>
      <c r="G66" s="254" t="s">
        <v>113</v>
      </c>
      <c r="H66" s="254"/>
      <c r="J66" s="262">
        <v>0</v>
      </c>
      <c r="K66" s="262">
        <v>0</v>
      </c>
      <c r="L66" s="262">
        <v>0</v>
      </c>
      <c r="N66" s="262">
        <v>0</v>
      </c>
      <c r="O66" s="262">
        <v>0</v>
      </c>
      <c r="P66" s="262">
        <v>0</v>
      </c>
      <c r="Q66" s="203"/>
      <c r="R66" s="262">
        <v>0</v>
      </c>
      <c r="S66" s="262">
        <v>0</v>
      </c>
      <c r="T66" s="262">
        <v>0</v>
      </c>
      <c r="V66" s="262">
        <v>0</v>
      </c>
      <c r="W66" s="262">
        <v>0</v>
      </c>
      <c r="X66" s="262">
        <v>0</v>
      </c>
      <c r="Z66" s="262">
        <v>0</v>
      </c>
      <c r="AA66" s="262">
        <v>0</v>
      </c>
      <c r="AB66" s="203">
        <v>0</v>
      </c>
    </row>
    <row r="67" spans="2:28" s="199" customFormat="1" ht="12.75">
      <c r="B67" s="254"/>
      <c r="C67" s="254"/>
      <c r="D67" s="254"/>
      <c r="E67" s="254"/>
      <c r="F67" s="254"/>
      <c r="G67" s="254"/>
      <c r="H67" s="254"/>
      <c r="I67" s="203"/>
      <c r="J67" s="262"/>
      <c r="K67" s="262"/>
      <c r="L67" s="262"/>
      <c r="N67" s="262"/>
      <c r="O67" s="262"/>
      <c r="P67" s="262"/>
      <c r="R67" s="262"/>
      <c r="S67" s="262"/>
      <c r="T67" s="262"/>
      <c r="V67" s="262"/>
      <c r="W67" s="262"/>
      <c r="X67" s="262"/>
      <c r="Z67" s="262"/>
      <c r="AA67" s="262"/>
      <c r="AB67" s="262"/>
    </row>
    <row r="68" spans="3:6" s="254" customFormat="1" ht="12" customHeight="1">
      <c r="C68" s="261" t="s">
        <v>667</v>
      </c>
      <c r="D68" s="261"/>
      <c r="E68" s="261"/>
      <c r="F68" s="261"/>
    </row>
    <row r="69" spans="2:28" s="253" customFormat="1" ht="12" customHeight="1">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row>
    <row r="70" spans="2:28" s="253" customFormat="1" ht="12" customHeight="1">
      <c r="B70" s="256"/>
      <c r="C70" s="94"/>
      <c r="D70" s="256"/>
      <c r="E70" s="256"/>
      <c r="F70" s="256"/>
      <c r="G70" s="256"/>
      <c r="H70" s="256"/>
      <c r="I70" s="256"/>
      <c r="J70" s="248" t="s">
        <v>460</v>
      </c>
      <c r="K70" s="248"/>
      <c r="L70" s="248"/>
      <c r="M70" s="248"/>
      <c r="N70" s="249"/>
      <c r="O70" s="249"/>
      <c r="P70" s="249"/>
      <c r="Q70" s="249"/>
      <c r="R70" s="249"/>
      <c r="S70" s="249"/>
      <c r="T70" s="249"/>
      <c r="U70" s="249"/>
      <c r="V70" s="249"/>
      <c r="W70" s="249"/>
      <c r="X70" s="249"/>
      <c r="Y70" s="184"/>
      <c r="Z70" s="248" t="s">
        <v>455</v>
      </c>
      <c r="AA70" s="249"/>
      <c r="AB70" s="249"/>
    </row>
    <row r="71" spans="2:28" s="253" customFormat="1" ht="12" customHeight="1">
      <c r="B71" s="254"/>
      <c r="C71" s="94" t="s">
        <v>1</v>
      </c>
      <c r="D71" s="254"/>
      <c r="E71" s="254"/>
      <c r="F71" s="254"/>
      <c r="G71" s="254"/>
      <c r="H71" s="256"/>
      <c r="I71" s="256"/>
      <c r="J71" s="250" t="s">
        <v>456</v>
      </c>
      <c r="K71" s="250"/>
      <c r="L71" s="250"/>
      <c r="M71" s="178"/>
      <c r="N71" s="250" t="s">
        <v>351</v>
      </c>
      <c r="O71" s="250"/>
      <c r="P71" s="250"/>
      <c r="Q71" s="178"/>
      <c r="R71" s="250" t="s">
        <v>461</v>
      </c>
      <c r="S71" s="250"/>
      <c r="T71" s="250"/>
      <c r="U71" s="178"/>
      <c r="V71" s="250" t="s">
        <v>462</v>
      </c>
      <c r="W71" s="250"/>
      <c r="X71" s="250"/>
      <c r="Y71" s="178"/>
      <c r="Z71" s="251" t="s">
        <v>339</v>
      </c>
      <c r="AA71" s="251" t="s">
        <v>340</v>
      </c>
      <c r="AB71" s="251" t="s">
        <v>116</v>
      </c>
    </row>
    <row r="72" spans="2:28" s="253" customFormat="1" ht="12" customHeight="1">
      <c r="B72" s="256"/>
      <c r="C72" s="256"/>
      <c r="D72" s="256"/>
      <c r="E72" s="256"/>
      <c r="F72" s="256"/>
      <c r="G72" s="256"/>
      <c r="H72" s="256"/>
      <c r="I72" s="256"/>
      <c r="J72" s="252" t="s">
        <v>339</v>
      </c>
      <c r="K72" s="252" t="s">
        <v>340</v>
      </c>
      <c r="L72" s="252" t="s">
        <v>116</v>
      </c>
      <c r="M72" s="180"/>
      <c r="N72" s="252" t="s">
        <v>339</v>
      </c>
      <c r="O72" s="252" t="s">
        <v>340</v>
      </c>
      <c r="P72" s="252" t="s">
        <v>116</v>
      </c>
      <c r="Q72" s="180"/>
      <c r="R72" s="252" t="s">
        <v>339</v>
      </c>
      <c r="S72" s="252" t="s">
        <v>340</v>
      </c>
      <c r="T72" s="252" t="s">
        <v>116</v>
      </c>
      <c r="U72" s="180"/>
      <c r="V72" s="252" t="s">
        <v>339</v>
      </c>
      <c r="W72" s="252" t="s">
        <v>340</v>
      </c>
      <c r="X72" s="252" t="s">
        <v>116</v>
      </c>
      <c r="Y72" s="180"/>
      <c r="Z72" s="222"/>
      <c r="AA72" s="222"/>
      <c r="AB72" s="222"/>
    </row>
    <row r="73" spans="2:28" s="253" customFormat="1" ht="12" customHeight="1">
      <c r="B73" s="257"/>
      <c r="C73" s="257"/>
      <c r="D73" s="257"/>
      <c r="E73" s="257"/>
      <c r="F73" s="257"/>
      <c r="G73" s="257"/>
      <c r="H73" s="257"/>
      <c r="I73" s="257"/>
      <c r="J73" s="258"/>
      <c r="K73" s="258"/>
      <c r="L73" s="258"/>
      <c r="M73" s="196"/>
      <c r="N73" s="258"/>
      <c r="O73" s="258"/>
      <c r="P73" s="258"/>
      <c r="Q73" s="196"/>
      <c r="R73" s="258"/>
      <c r="S73" s="258"/>
      <c r="T73" s="258"/>
      <c r="U73" s="196"/>
      <c r="V73" s="258"/>
      <c r="W73" s="258"/>
      <c r="X73" s="258"/>
      <c r="Y73" s="196"/>
      <c r="Z73" s="259"/>
      <c r="AA73" s="259"/>
      <c r="AB73" s="259"/>
    </row>
    <row r="74" spans="1:28" ht="12.75">
      <c r="A74" s="253"/>
      <c r="B74" s="256"/>
      <c r="C74" s="256"/>
      <c r="D74" s="256"/>
      <c r="E74" s="256"/>
      <c r="F74" s="256"/>
      <c r="G74" s="256"/>
      <c r="H74" s="256"/>
      <c r="I74" s="256"/>
      <c r="J74" s="252"/>
      <c r="K74" s="252"/>
      <c r="L74" s="252"/>
      <c r="M74" s="184"/>
      <c r="N74" s="252"/>
      <c r="O74" s="252"/>
      <c r="P74" s="252"/>
      <c r="Q74" s="184"/>
      <c r="R74" s="252"/>
      <c r="S74" s="252"/>
      <c r="T74" s="252"/>
      <c r="U74" s="184"/>
      <c r="V74" s="252"/>
      <c r="W74" s="252"/>
      <c r="X74" s="252"/>
      <c r="Y74" s="184"/>
      <c r="Z74" s="222"/>
      <c r="AA74" s="222"/>
      <c r="AB74" s="222"/>
    </row>
    <row r="75" spans="2:28" ht="12.75">
      <c r="B75" s="260" t="s">
        <v>435</v>
      </c>
      <c r="C75" s="260" t="s">
        <v>390</v>
      </c>
      <c r="D75" s="260"/>
      <c r="E75" s="260"/>
      <c r="F75" s="260"/>
      <c r="G75" s="260"/>
      <c r="H75" s="260"/>
      <c r="J75" s="263">
        <v>378.69466982791425</v>
      </c>
      <c r="K75" s="263">
        <v>455.3024253745474</v>
      </c>
      <c r="L75" s="263">
        <v>-76.60775554663314</v>
      </c>
      <c r="M75" s="201"/>
      <c r="N75" s="263">
        <v>279.5803684599145</v>
      </c>
      <c r="O75" s="263">
        <v>407.16950902488054</v>
      </c>
      <c r="P75" s="263">
        <v>-127.58914056496604</v>
      </c>
      <c r="Q75" s="201"/>
      <c r="R75" s="263">
        <v>437.9730168337087</v>
      </c>
      <c r="S75" s="263">
        <v>372.3658640055376</v>
      </c>
      <c r="T75" s="263">
        <v>65.60715282817108</v>
      </c>
      <c r="U75" s="201"/>
      <c r="V75" s="263">
        <v>545.1025864306991</v>
      </c>
      <c r="W75" s="263">
        <v>469.0409478345764</v>
      </c>
      <c r="X75" s="263">
        <v>76.06163859612275</v>
      </c>
      <c r="Y75" s="201"/>
      <c r="Z75" s="263">
        <v>1641.3506415522365</v>
      </c>
      <c r="AA75" s="263">
        <v>1703.878746239542</v>
      </c>
      <c r="AB75" s="201">
        <v>-62.52810468730536</v>
      </c>
    </row>
    <row r="76" spans="1:28" ht="12.75">
      <c r="A76" s="260"/>
      <c r="B76" s="260"/>
      <c r="C76" s="260" t="s">
        <v>436</v>
      </c>
      <c r="D76" s="254"/>
      <c r="E76" s="260"/>
      <c r="F76" s="260"/>
      <c r="G76" s="260"/>
      <c r="H76" s="260"/>
      <c r="I76" s="260"/>
      <c r="J76" s="254">
        <v>320.5504582679142</v>
      </c>
      <c r="K76" s="254">
        <v>44.687141690000004</v>
      </c>
      <c r="L76" s="254">
        <v>275.86331657791425</v>
      </c>
      <c r="M76" s="260"/>
      <c r="N76" s="254">
        <v>262.7543227299145</v>
      </c>
      <c r="O76" s="254">
        <v>46.02836070000001</v>
      </c>
      <c r="P76" s="254">
        <v>216.7259620299145</v>
      </c>
      <c r="Q76" s="260"/>
      <c r="R76" s="254">
        <v>409.9538882937087</v>
      </c>
      <c r="S76" s="254">
        <v>53.248874650000005</v>
      </c>
      <c r="T76" s="254">
        <v>356.7050136437087</v>
      </c>
      <c r="U76" s="260"/>
      <c r="V76" s="254">
        <v>503.9492004707986</v>
      </c>
      <c r="W76" s="254">
        <v>108.79377543085796</v>
      </c>
      <c r="X76" s="254">
        <v>395.1554250399406</v>
      </c>
      <c r="Y76" s="260"/>
      <c r="Z76" s="254">
        <v>1497.207869762336</v>
      </c>
      <c r="AA76" s="254">
        <v>252.75815247085796</v>
      </c>
      <c r="AB76" s="254">
        <v>1244.449717291478</v>
      </c>
    </row>
    <row r="77" spans="1:28" ht="12.75">
      <c r="A77" s="260"/>
      <c r="B77" s="260"/>
      <c r="C77" s="260"/>
      <c r="D77" s="260"/>
      <c r="E77" s="260"/>
      <c r="F77" s="260" t="s">
        <v>110</v>
      </c>
      <c r="G77" s="254"/>
      <c r="H77" s="254"/>
      <c r="I77" s="260"/>
      <c r="J77" s="254">
        <v>0</v>
      </c>
      <c r="K77" s="254">
        <v>0</v>
      </c>
      <c r="L77" s="254">
        <v>0</v>
      </c>
      <c r="M77" s="260"/>
      <c r="N77" s="254">
        <v>0</v>
      </c>
      <c r="O77" s="254">
        <v>0</v>
      </c>
      <c r="P77" s="254">
        <v>0</v>
      </c>
      <c r="Q77" s="260"/>
      <c r="R77" s="254">
        <v>0</v>
      </c>
      <c r="S77" s="254">
        <v>0</v>
      </c>
      <c r="T77" s="254">
        <v>0</v>
      </c>
      <c r="U77" s="260"/>
      <c r="V77" s="254">
        <v>0</v>
      </c>
      <c r="W77" s="254">
        <v>0</v>
      </c>
      <c r="X77" s="254">
        <v>0</v>
      </c>
      <c r="Y77" s="260"/>
      <c r="Z77" s="254">
        <v>0</v>
      </c>
      <c r="AA77" s="254">
        <v>0</v>
      </c>
      <c r="AB77" s="254">
        <v>0</v>
      </c>
    </row>
    <row r="78" spans="1:28" ht="12.75">
      <c r="A78" s="260"/>
      <c r="B78" s="260"/>
      <c r="C78" s="260"/>
      <c r="D78" s="260"/>
      <c r="E78" s="260"/>
      <c r="F78" s="260" t="s">
        <v>483</v>
      </c>
      <c r="G78" s="254"/>
      <c r="H78" s="254"/>
      <c r="I78" s="260"/>
      <c r="J78" s="254">
        <v>0</v>
      </c>
      <c r="K78" s="254">
        <v>0</v>
      </c>
      <c r="L78" s="254">
        <v>0</v>
      </c>
      <c r="M78" s="260"/>
      <c r="N78" s="254">
        <v>0</v>
      </c>
      <c r="O78" s="254">
        <v>0</v>
      </c>
      <c r="P78" s="254">
        <v>0</v>
      </c>
      <c r="Q78" s="260"/>
      <c r="R78" s="254">
        <v>0</v>
      </c>
      <c r="S78" s="254">
        <v>0</v>
      </c>
      <c r="T78" s="254">
        <v>0</v>
      </c>
      <c r="U78" s="260"/>
      <c r="V78" s="254">
        <v>0</v>
      </c>
      <c r="W78" s="254">
        <v>0</v>
      </c>
      <c r="X78" s="254">
        <v>0</v>
      </c>
      <c r="Y78" s="260"/>
      <c r="Z78" s="254">
        <v>0</v>
      </c>
      <c r="AA78" s="254">
        <v>0</v>
      </c>
      <c r="AB78" s="254">
        <v>0</v>
      </c>
    </row>
    <row r="79" spans="1:28" ht="12.75">
      <c r="A79" s="260"/>
      <c r="B79" s="260"/>
      <c r="C79" s="260"/>
      <c r="D79" s="260"/>
      <c r="E79" s="260"/>
      <c r="F79" s="260" t="s">
        <v>112</v>
      </c>
      <c r="G79" s="254"/>
      <c r="H79" s="254"/>
      <c r="I79" s="260"/>
      <c r="J79" s="254">
        <v>182.35133790420008</v>
      </c>
      <c r="K79" s="254">
        <v>32.32796142</v>
      </c>
      <c r="L79" s="254">
        <v>150.02337648420007</v>
      </c>
      <c r="M79" s="260"/>
      <c r="N79" s="254">
        <v>120.42716608842498</v>
      </c>
      <c r="O79" s="254">
        <v>32.186409170000005</v>
      </c>
      <c r="P79" s="254">
        <v>88.24075691842498</v>
      </c>
      <c r="Q79" s="260"/>
      <c r="R79" s="254">
        <v>241.4425194437087</v>
      </c>
      <c r="S79" s="254">
        <v>36.27485573</v>
      </c>
      <c r="T79" s="254">
        <v>205.1676637137087</v>
      </c>
      <c r="U79" s="260"/>
      <c r="V79" s="254">
        <v>373.3702112296683</v>
      </c>
      <c r="W79" s="254">
        <v>84.1684422753842</v>
      </c>
      <c r="X79" s="254">
        <v>289.20176895428415</v>
      </c>
      <c r="Y79" s="260"/>
      <c r="Z79" s="254">
        <v>917.591234666002</v>
      </c>
      <c r="AA79" s="254">
        <v>184.95766859538418</v>
      </c>
      <c r="AB79" s="254">
        <v>732.6335660706179</v>
      </c>
    </row>
    <row r="80" spans="1:28" ht="12.75">
      <c r="A80" s="260"/>
      <c r="B80" s="260"/>
      <c r="C80" s="260"/>
      <c r="D80" s="260"/>
      <c r="E80" s="260"/>
      <c r="F80" s="260" t="s">
        <v>113</v>
      </c>
      <c r="G80" s="254"/>
      <c r="H80" s="254"/>
      <c r="I80" s="260"/>
      <c r="J80" s="254">
        <v>138.19912036371412</v>
      </c>
      <c r="K80" s="254">
        <v>12.35918027</v>
      </c>
      <c r="L80" s="254">
        <v>125.83994009371412</v>
      </c>
      <c r="M80" s="260"/>
      <c r="N80" s="254">
        <v>142.32715664148952</v>
      </c>
      <c r="O80" s="254">
        <v>13.84195153</v>
      </c>
      <c r="P80" s="254">
        <v>128.48520511148953</v>
      </c>
      <c r="Q80" s="260"/>
      <c r="R80" s="254">
        <v>168.51136885000003</v>
      </c>
      <c r="S80" s="254">
        <v>16.974018920000002</v>
      </c>
      <c r="T80" s="254">
        <v>151.53734993000003</v>
      </c>
      <c r="U80" s="260"/>
      <c r="V80" s="254">
        <v>130.57898924113024</v>
      </c>
      <c r="W80" s="254">
        <v>24.625333155473765</v>
      </c>
      <c r="X80" s="254">
        <v>105.95365608565648</v>
      </c>
      <c r="Y80" s="260"/>
      <c r="Z80" s="254">
        <v>579.6166350963339</v>
      </c>
      <c r="AA80" s="254">
        <v>67.80048387547377</v>
      </c>
      <c r="AB80" s="254">
        <v>511.8161512208601</v>
      </c>
    </row>
    <row r="81" spans="1:28" ht="12.75">
      <c r="A81" s="260"/>
      <c r="B81" s="260"/>
      <c r="C81" s="260"/>
      <c r="D81" s="260"/>
      <c r="E81" s="260"/>
      <c r="F81" s="260"/>
      <c r="G81" s="254" t="s">
        <v>61</v>
      </c>
      <c r="H81" s="254"/>
      <c r="I81" s="260"/>
      <c r="J81" s="254">
        <v>10.83761162</v>
      </c>
      <c r="K81" s="254">
        <v>0</v>
      </c>
      <c r="L81" s="254">
        <v>10.83761162</v>
      </c>
      <c r="M81" s="260"/>
      <c r="N81" s="254">
        <v>6.54166431</v>
      </c>
      <c r="O81" s="254">
        <v>0.16911689000000002</v>
      </c>
      <c r="P81" s="254">
        <v>6.37254742</v>
      </c>
      <c r="Q81" s="260"/>
      <c r="R81" s="254">
        <v>1.21340362</v>
      </c>
      <c r="S81" s="254">
        <v>1.4329342600000001</v>
      </c>
      <c r="T81" s="254">
        <v>-0.2195306400000001</v>
      </c>
      <c r="U81" s="260"/>
      <c r="V81" s="254">
        <v>2.1718699999999997</v>
      </c>
      <c r="W81" s="254">
        <v>0</v>
      </c>
      <c r="X81" s="254">
        <v>2.1718699999999997</v>
      </c>
      <c r="Y81" s="260"/>
      <c r="Z81" s="254">
        <v>20.764549549999998</v>
      </c>
      <c r="AA81" s="254">
        <v>1.60205115</v>
      </c>
      <c r="AB81" s="254">
        <v>19.162498399999997</v>
      </c>
    </row>
    <row r="82" spans="1:28" ht="12.75">
      <c r="A82" s="260"/>
      <c r="B82" s="260"/>
      <c r="C82" s="260"/>
      <c r="D82" s="260"/>
      <c r="E82" s="260"/>
      <c r="F82" s="260"/>
      <c r="G82" s="254" t="s">
        <v>62</v>
      </c>
      <c r="H82" s="254"/>
      <c r="I82" s="260"/>
      <c r="J82" s="254">
        <v>127.36150874371413</v>
      </c>
      <c r="K82" s="254">
        <v>12.35918027</v>
      </c>
      <c r="L82" s="254">
        <v>115.00232847371413</v>
      </c>
      <c r="M82" s="260"/>
      <c r="N82" s="254">
        <v>135.78549233148954</v>
      </c>
      <c r="O82" s="254">
        <v>13.67283464</v>
      </c>
      <c r="P82" s="254">
        <v>122.11265769148953</v>
      </c>
      <c r="Q82" s="260"/>
      <c r="R82" s="254">
        <v>167.29796523000002</v>
      </c>
      <c r="S82" s="254">
        <v>15.541084660000003</v>
      </c>
      <c r="T82" s="254">
        <v>151.75688057000002</v>
      </c>
      <c r="U82" s="260"/>
      <c r="V82" s="254">
        <v>128.40711924113023</v>
      </c>
      <c r="W82" s="254">
        <v>24.625333155473765</v>
      </c>
      <c r="X82" s="254">
        <v>103.78178608565646</v>
      </c>
      <c r="Y82" s="260"/>
      <c r="Z82" s="254">
        <v>558.8520855463339</v>
      </c>
      <c r="AA82" s="254">
        <v>66.19843272547377</v>
      </c>
      <c r="AB82" s="254">
        <v>492.65365282086015</v>
      </c>
    </row>
    <row r="83" spans="1:28" ht="12.75">
      <c r="A83" s="260"/>
      <c r="B83" s="260"/>
      <c r="C83" s="260" t="s">
        <v>8</v>
      </c>
      <c r="D83" s="254"/>
      <c r="E83" s="260"/>
      <c r="F83" s="260"/>
      <c r="G83" s="254"/>
      <c r="H83" s="254"/>
      <c r="I83" s="260"/>
      <c r="J83" s="254">
        <v>58.14421156</v>
      </c>
      <c r="K83" s="254">
        <v>410.61528368454736</v>
      </c>
      <c r="L83" s="254">
        <v>-352.4710721245474</v>
      </c>
      <c r="M83" s="260"/>
      <c r="N83" s="254">
        <v>16.82604573</v>
      </c>
      <c r="O83" s="254">
        <v>361.14114832488053</v>
      </c>
      <c r="P83" s="254">
        <v>-344.31510259488056</v>
      </c>
      <c r="Q83" s="260"/>
      <c r="R83" s="254">
        <v>28.019128540000008</v>
      </c>
      <c r="S83" s="254">
        <v>319.1169893555376</v>
      </c>
      <c r="T83" s="254">
        <v>-291.0978608155376</v>
      </c>
      <c r="U83" s="260"/>
      <c r="V83" s="254">
        <v>41.1533859599006</v>
      </c>
      <c r="W83" s="254">
        <v>360.2471724037184</v>
      </c>
      <c r="X83" s="254">
        <v>-319.0937864438178</v>
      </c>
      <c r="Y83" s="260"/>
      <c r="Z83" s="254">
        <v>144.14277178990062</v>
      </c>
      <c r="AA83" s="254">
        <v>1451.1205937686839</v>
      </c>
      <c r="AB83" s="254">
        <v>-1306.9778219787831</v>
      </c>
    </row>
    <row r="84" spans="1:28" ht="12.75">
      <c r="A84" s="260"/>
      <c r="B84" s="260"/>
      <c r="C84" s="260"/>
      <c r="D84" s="260"/>
      <c r="E84" s="260"/>
      <c r="F84" s="260" t="s">
        <v>110</v>
      </c>
      <c r="G84" s="254"/>
      <c r="H84" s="254"/>
      <c r="I84" s="260"/>
      <c r="J84" s="254">
        <v>0</v>
      </c>
      <c r="K84" s="254">
        <v>0</v>
      </c>
      <c r="L84" s="254">
        <v>0</v>
      </c>
      <c r="M84" s="260"/>
      <c r="N84" s="254">
        <v>0</v>
      </c>
      <c r="O84" s="254">
        <v>0</v>
      </c>
      <c r="P84" s="254">
        <v>0</v>
      </c>
      <c r="Q84" s="260"/>
      <c r="R84" s="254">
        <v>0</v>
      </c>
      <c r="S84" s="254">
        <v>0</v>
      </c>
      <c r="T84" s="254">
        <v>0</v>
      </c>
      <c r="U84" s="260"/>
      <c r="V84" s="254">
        <v>0</v>
      </c>
      <c r="W84" s="254">
        <v>0</v>
      </c>
      <c r="X84" s="254">
        <v>0</v>
      </c>
      <c r="Y84" s="260"/>
      <c r="Z84" s="254">
        <v>0</v>
      </c>
      <c r="AA84" s="254">
        <v>0</v>
      </c>
      <c r="AB84" s="254">
        <v>0</v>
      </c>
    </row>
    <row r="85" spans="1:28" ht="12.75">
      <c r="A85" s="260"/>
      <c r="B85" s="260"/>
      <c r="C85" s="260"/>
      <c r="D85" s="260"/>
      <c r="E85" s="260"/>
      <c r="F85" s="260" t="s">
        <v>483</v>
      </c>
      <c r="G85" s="254"/>
      <c r="H85" s="254"/>
      <c r="I85" s="260"/>
      <c r="J85" s="254">
        <v>0</v>
      </c>
      <c r="K85" s="254">
        <v>0</v>
      </c>
      <c r="L85" s="254">
        <v>0</v>
      </c>
      <c r="M85" s="260"/>
      <c r="N85" s="254">
        <v>0</v>
      </c>
      <c r="O85" s="254">
        <v>0</v>
      </c>
      <c r="P85" s="254">
        <v>0</v>
      </c>
      <c r="Q85" s="260"/>
      <c r="R85" s="254">
        <v>0</v>
      </c>
      <c r="S85" s="254">
        <v>0</v>
      </c>
      <c r="T85" s="254">
        <v>0</v>
      </c>
      <c r="U85" s="260"/>
      <c r="V85" s="254">
        <v>0</v>
      </c>
      <c r="W85" s="254">
        <v>0</v>
      </c>
      <c r="X85" s="254">
        <v>0</v>
      </c>
      <c r="Y85" s="260"/>
      <c r="Z85" s="254">
        <v>0</v>
      </c>
      <c r="AA85" s="254">
        <v>0</v>
      </c>
      <c r="AB85" s="254">
        <v>0</v>
      </c>
    </row>
    <row r="86" spans="1:28" ht="12.75">
      <c r="A86" s="260"/>
      <c r="B86" s="260"/>
      <c r="C86" s="260"/>
      <c r="D86" s="260"/>
      <c r="E86" s="260"/>
      <c r="F86" s="260" t="s">
        <v>112</v>
      </c>
      <c r="G86" s="254"/>
      <c r="H86" s="254"/>
      <c r="I86" s="260"/>
      <c r="J86" s="254">
        <v>42.55539771</v>
      </c>
      <c r="K86" s="254">
        <v>125.26343230541251</v>
      </c>
      <c r="L86" s="254">
        <v>-82.7080345954125</v>
      </c>
      <c r="M86" s="260"/>
      <c r="N86" s="254">
        <v>11.637998910000002</v>
      </c>
      <c r="O86" s="254">
        <v>140.54111925315004</v>
      </c>
      <c r="P86" s="254">
        <v>-128.90312034315005</v>
      </c>
      <c r="Q86" s="260"/>
      <c r="R86" s="254">
        <v>21.69657060000001</v>
      </c>
      <c r="S86" s="254">
        <v>122.7513134412</v>
      </c>
      <c r="T86" s="254">
        <v>-101.05474284119998</v>
      </c>
      <c r="U86" s="260"/>
      <c r="V86" s="254">
        <v>21.8252271199006</v>
      </c>
      <c r="W86" s="254">
        <v>202.97438037035928</v>
      </c>
      <c r="X86" s="254">
        <v>-181.14915325045868</v>
      </c>
      <c r="Y86" s="260"/>
      <c r="Z86" s="254">
        <v>97.71519433990062</v>
      </c>
      <c r="AA86" s="254">
        <v>591.5302453701219</v>
      </c>
      <c r="AB86" s="254">
        <v>-493.81505103022124</v>
      </c>
    </row>
    <row r="87" spans="1:28" ht="12.75">
      <c r="A87" s="260"/>
      <c r="B87" s="260"/>
      <c r="C87" s="260"/>
      <c r="D87" s="260"/>
      <c r="E87" s="260"/>
      <c r="F87" s="260" t="s">
        <v>113</v>
      </c>
      <c r="G87" s="254"/>
      <c r="H87" s="254"/>
      <c r="I87" s="260"/>
      <c r="J87" s="254">
        <v>15.588813850000001</v>
      </c>
      <c r="K87" s="254">
        <v>285.35185137913487</v>
      </c>
      <c r="L87" s="254">
        <v>-269.76303752913486</v>
      </c>
      <c r="M87" s="260"/>
      <c r="N87" s="254">
        <v>5.1880468199999985</v>
      </c>
      <c r="O87" s="254">
        <v>220.6000290717305</v>
      </c>
      <c r="P87" s="254">
        <v>-215.41198225173048</v>
      </c>
      <c r="Q87" s="260"/>
      <c r="R87" s="254">
        <v>6.32255794</v>
      </c>
      <c r="S87" s="254">
        <v>196.3656759143376</v>
      </c>
      <c r="T87" s="254">
        <v>-190.0431179743376</v>
      </c>
      <c r="U87" s="260"/>
      <c r="V87" s="254">
        <v>19.32815884</v>
      </c>
      <c r="W87" s="254">
        <v>157.27279203335914</v>
      </c>
      <c r="X87" s="254">
        <v>-137.94463319335915</v>
      </c>
      <c r="Y87" s="260"/>
      <c r="Z87" s="254">
        <v>46.42757745</v>
      </c>
      <c r="AA87" s="254">
        <v>859.5903483985621</v>
      </c>
      <c r="AB87" s="254">
        <v>-813.1627709485622</v>
      </c>
    </row>
    <row r="88" spans="1:28" ht="12.75">
      <c r="A88" s="260"/>
      <c r="B88" s="260"/>
      <c r="C88" s="260"/>
      <c r="D88" s="260"/>
      <c r="E88" s="260"/>
      <c r="F88" s="260"/>
      <c r="G88" s="254" t="s">
        <v>61</v>
      </c>
      <c r="H88" s="254"/>
      <c r="I88" s="260"/>
      <c r="J88" s="254">
        <v>0.15510094</v>
      </c>
      <c r="K88" s="254">
        <v>55.11543050489992</v>
      </c>
      <c r="L88" s="254">
        <v>-54.96032956489992</v>
      </c>
      <c r="M88" s="260"/>
      <c r="N88" s="254">
        <v>0.81279256</v>
      </c>
      <c r="O88" s="254">
        <v>58.36879106000008</v>
      </c>
      <c r="P88" s="254">
        <v>-57.55599850000008</v>
      </c>
      <c r="Q88" s="260"/>
      <c r="R88" s="254">
        <v>0.7760361800000001</v>
      </c>
      <c r="S88" s="254">
        <v>53.3143714300001</v>
      </c>
      <c r="T88" s="254">
        <v>-52.5383352500001</v>
      </c>
      <c r="U88" s="260"/>
      <c r="V88" s="254">
        <v>0</v>
      </c>
      <c r="W88" s="254">
        <v>36.64480847923502</v>
      </c>
      <c r="X88" s="254">
        <v>-36.64480847923502</v>
      </c>
      <c r="Y88" s="260"/>
      <c r="Z88" s="254">
        <v>1.74392968</v>
      </c>
      <c r="AA88" s="254">
        <v>203.44340147413513</v>
      </c>
      <c r="AB88" s="254">
        <v>-201.69947179413512</v>
      </c>
    </row>
    <row r="89" spans="1:28" ht="12.75">
      <c r="A89" s="260"/>
      <c r="B89" s="260"/>
      <c r="C89" s="260"/>
      <c r="D89" s="260"/>
      <c r="E89" s="260"/>
      <c r="F89" s="260"/>
      <c r="G89" s="254" t="s">
        <v>62</v>
      </c>
      <c r="H89" s="254"/>
      <c r="I89" s="260"/>
      <c r="J89" s="254">
        <v>15.43371291</v>
      </c>
      <c r="K89" s="254">
        <v>230.23642087423497</v>
      </c>
      <c r="L89" s="254">
        <v>-214.80270796423497</v>
      </c>
      <c r="M89" s="260"/>
      <c r="N89" s="254">
        <v>4.375254259999998</v>
      </c>
      <c r="O89" s="254">
        <v>162.23123801173043</v>
      </c>
      <c r="P89" s="254">
        <v>-157.85598375173043</v>
      </c>
      <c r="Q89" s="260"/>
      <c r="R89" s="254">
        <v>5.54652176</v>
      </c>
      <c r="S89" s="254">
        <v>143.0513044843375</v>
      </c>
      <c r="T89" s="254">
        <v>-137.5047827243375</v>
      </c>
      <c r="U89" s="260"/>
      <c r="V89" s="254">
        <v>19.32815884</v>
      </c>
      <c r="W89" s="254">
        <v>120.62798355412411</v>
      </c>
      <c r="X89" s="254">
        <v>-101.29982471412411</v>
      </c>
      <c r="Y89" s="260"/>
      <c r="Z89" s="254">
        <v>44.68364777</v>
      </c>
      <c r="AA89" s="254">
        <v>656.1469469244271</v>
      </c>
      <c r="AB89" s="254">
        <v>-611.4632991544271</v>
      </c>
    </row>
    <row r="90" spans="1:28" ht="12.75">
      <c r="A90" s="260"/>
      <c r="B90" s="260"/>
      <c r="C90" s="260"/>
      <c r="D90" s="260"/>
      <c r="E90" s="260"/>
      <c r="F90" s="260"/>
      <c r="G90" s="254"/>
      <c r="H90" s="254"/>
      <c r="I90" s="260"/>
      <c r="J90" s="254"/>
      <c r="K90" s="254"/>
      <c r="L90" s="254"/>
      <c r="M90" s="260"/>
      <c r="N90" s="254"/>
      <c r="O90" s="254"/>
      <c r="P90" s="254"/>
      <c r="Q90" s="260"/>
      <c r="R90" s="254"/>
      <c r="S90" s="254"/>
      <c r="T90" s="254"/>
      <c r="U90" s="260"/>
      <c r="V90" s="254"/>
      <c r="W90" s="254"/>
      <c r="X90" s="254"/>
      <c r="Y90" s="260"/>
      <c r="Z90" s="254"/>
      <c r="AA90" s="254"/>
      <c r="AB90" s="254"/>
    </row>
    <row r="91" spans="2:28" ht="12.75">
      <c r="B91" s="260" t="s">
        <v>501</v>
      </c>
      <c r="C91" s="260" t="s">
        <v>75</v>
      </c>
      <c r="D91" s="260"/>
      <c r="E91" s="260"/>
      <c r="F91" s="260"/>
      <c r="G91" s="260"/>
      <c r="H91" s="260"/>
      <c r="J91" s="263">
        <v>2965.148775859728</v>
      </c>
      <c r="K91" s="263">
        <v>4906.871072165994</v>
      </c>
      <c r="L91" s="263">
        <v>-1941.7222963062654</v>
      </c>
      <c r="M91" s="201"/>
      <c r="N91" s="263">
        <v>4569.2507553214455</v>
      </c>
      <c r="O91" s="263">
        <v>3289.648619821569</v>
      </c>
      <c r="P91" s="263">
        <v>1279.6021354998766</v>
      </c>
      <c r="Q91" s="201"/>
      <c r="R91" s="263">
        <v>4418.90578352456</v>
      </c>
      <c r="S91" s="263">
        <v>5064.474602809384</v>
      </c>
      <c r="T91" s="263">
        <v>-645.5688192848238</v>
      </c>
      <c r="U91" s="201"/>
      <c r="V91" s="263">
        <v>5305.75244392755</v>
      </c>
      <c r="W91" s="263">
        <v>4439.199481945576</v>
      </c>
      <c r="X91" s="263">
        <v>866.5529619819745</v>
      </c>
      <c r="Y91" s="201"/>
      <c r="Z91" s="263">
        <v>17259.057758633284</v>
      </c>
      <c r="AA91" s="263">
        <v>17700.193776742522</v>
      </c>
      <c r="AB91" s="201">
        <v>-441.13601810923865</v>
      </c>
    </row>
    <row r="92" spans="2:28" ht="12.75">
      <c r="B92" s="254"/>
      <c r="C92" s="254" t="s">
        <v>436</v>
      </c>
      <c r="D92" s="254"/>
      <c r="E92" s="254"/>
      <c r="F92" s="254"/>
      <c r="G92" s="254"/>
      <c r="H92" s="254"/>
      <c r="J92" s="262">
        <v>573.4605764322205</v>
      </c>
      <c r="K92" s="262">
        <v>2765.466935858524</v>
      </c>
      <c r="L92" s="262">
        <v>-2192.0063594263033</v>
      </c>
      <c r="N92" s="262">
        <v>1262.7843553214457</v>
      </c>
      <c r="O92" s="262">
        <v>475.9988067165216</v>
      </c>
      <c r="P92" s="262">
        <v>786.7855486049241</v>
      </c>
      <c r="Q92" s="203"/>
      <c r="R92" s="262">
        <v>1585.1818269204584</v>
      </c>
      <c r="S92" s="262">
        <v>2876.3113822120367</v>
      </c>
      <c r="T92" s="262">
        <v>-1291.1295552915783</v>
      </c>
      <c r="V92" s="262">
        <v>2252.6183659275507</v>
      </c>
      <c r="W92" s="262">
        <v>1955.6993258906045</v>
      </c>
      <c r="X92" s="262">
        <v>296.91904003694617</v>
      </c>
      <c r="Z92" s="262">
        <v>5674.045124601675</v>
      </c>
      <c r="AA92" s="262">
        <v>8073.476450677686</v>
      </c>
      <c r="AB92" s="203">
        <v>-2399.431326076012</v>
      </c>
    </row>
    <row r="93" spans="2:28" ht="12.75">
      <c r="B93" s="254"/>
      <c r="C93" s="254"/>
      <c r="D93" s="254" t="s">
        <v>21</v>
      </c>
      <c r="E93" s="254"/>
      <c r="F93" s="254"/>
      <c r="G93" s="254"/>
      <c r="H93" s="254"/>
      <c r="J93" s="262">
        <v>245.50090976555384</v>
      </c>
      <c r="K93" s="262">
        <v>464.46837812313913</v>
      </c>
      <c r="L93" s="262">
        <v>-218.9674683575853</v>
      </c>
      <c r="N93" s="262">
        <v>420.4326024385913</v>
      </c>
      <c r="O93" s="262">
        <v>348.8627770536674</v>
      </c>
      <c r="P93" s="262">
        <v>71.56982538492389</v>
      </c>
      <c r="Q93" s="203"/>
      <c r="R93" s="262">
        <v>78.0967318062394</v>
      </c>
      <c r="S93" s="262">
        <v>794.5121946278188</v>
      </c>
      <c r="T93" s="262">
        <v>-716.4154628215794</v>
      </c>
      <c r="V93" s="262">
        <v>331.4652048252001</v>
      </c>
      <c r="W93" s="262">
        <v>1066.930516698253</v>
      </c>
      <c r="X93" s="262">
        <v>-735.465311873053</v>
      </c>
      <c r="Z93" s="262">
        <v>1075.4954488355847</v>
      </c>
      <c r="AA93" s="262">
        <v>2674.7738665028783</v>
      </c>
      <c r="AB93" s="203">
        <v>-1599.2784176672935</v>
      </c>
    </row>
    <row r="94" spans="2:28" ht="12.75">
      <c r="B94" s="254"/>
      <c r="C94" s="254"/>
      <c r="D94" s="254"/>
      <c r="E94" s="254" t="s">
        <v>483</v>
      </c>
      <c r="F94" s="254"/>
      <c r="G94" s="254"/>
      <c r="H94" s="254"/>
      <c r="J94" s="262">
        <v>0</v>
      </c>
      <c r="K94" s="262">
        <v>0</v>
      </c>
      <c r="L94" s="262">
        <v>0</v>
      </c>
      <c r="N94" s="262">
        <v>0</v>
      </c>
      <c r="O94" s="262">
        <v>0</v>
      </c>
      <c r="P94" s="262">
        <v>0</v>
      </c>
      <c r="Q94" s="203"/>
      <c r="R94" s="262">
        <v>0</v>
      </c>
      <c r="S94" s="262">
        <v>0</v>
      </c>
      <c r="T94" s="262">
        <v>0</v>
      </c>
      <c r="V94" s="262">
        <v>0</v>
      </c>
      <c r="W94" s="262">
        <v>0</v>
      </c>
      <c r="X94" s="262">
        <v>0</v>
      </c>
      <c r="Z94" s="262">
        <v>0</v>
      </c>
      <c r="AA94" s="262">
        <v>0</v>
      </c>
      <c r="AB94" s="203">
        <v>0</v>
      </c>
    </row>
    <row r="95" spans="2:28" ht="12.75">
      <c r="B95" s="254"/>
      <c r="C95" s="254"/>
      <c r="D95" s="254"/>
      <c r="E95" s="254"/>
      <c r="F95" s="254" t="s">
        <v>504</v>
      </c>
      <c r="G95" s="254"/>
      <c r="H95" s="254"/>
      <c r="J95" s="262">
        <v>0</v>
      </c>
      <c r="K95" s="262">
        <v>0</v>
      </c>
      <c r="L95" s="262">
        <v>0</v>
      </c>
      <c r="N95" s="262">
        <v>0</v>
      </c>
      <c r="O95" s="262">
        <v>0</v>
      </c>
      <c r="P95" s="262">
        <v>0</v>
      </c>
      <c r="Q95" s="203"/>
      <c r="R95" s="262">
        <v>0</v>
      </c>
      <c r="S95" s="262">
        <v>0</v>
      </c>
      <c r="T95" s="262">
        <v>0</v>
      </c>
      <c r="V95" s="262">
        <v>0</v>
      </c>
      <c r="W95" s="262">
        <v>0</v>
      </c>
      <c r="X95" s="262">
        <v>0</v>
      </c>
      <c r="Z95" s="262">
        <v>0</v>
      </c>
      <c r="AA95" s="262">
        <v>0</v>
      </c>
      <c r="AB95" s="203">
        <v>0</v>
      </c>
    </row>
    <row r="96" spans="2:28" ht="12.75">
      <c r="B96" s="254"/>
      <c r="C96" s="254"/>
      <c r="D96" s="254"/>
      <c r="E96" s="254"/>
      <c r="F96" s="254" t="s">
        <v>506</v>
      </c>
      <c r="G96" s="254"/>
      <c r="H96" s="254"/>
      <c r="J96" s="262">
        <v>0</v>
      </c>
      <c r="K96" s="262">
        <v>0</v>
      </c>
      <c r="L96" s="262">
        <v>0</v>
      </c>
      <c r="N96" s="262">
        <v>0</v>
      </c>
      <c r="O96" s="262">
        <v>0</v>
      </c>
      <c r="P96" s="262">
        <v>0</v>
      </c>
      <c r="Q96" s="203"/>
      <c r="R96" s="262">
        <v>0</v>
      </c>
      <c r="S96" s="262">
        <v>0</v>
      </c>
      <c r="T96" s="262">
        <v>0</v>
      </c>
      <c r="V96" s="262">
        <v>0</v>
      </c>
      <c r="W96" s="262">
        <v>0</v>
      </c>
      <c r="X96" s="262">
        <v>0</v>
      </c>
      <c r="Z96" s="262">
        <v>0</v>
      </c>
      <c r="AA96" s="262">
        <v>0</v>
      </c>
      <c r="AB96" s="203">
        <v>0</v>
      </c>
    </row>
    <row r="97" spans="2:28" ht="12.75">
      <c r="B97" s="254"/>
      <c r="C97" s="254"/>
      <c r="D97" s="254"/>
      <c r="E97" s="254" t="s">
        <v>113</v>
      </c>
      <c r="F97" s="254"/>
      <c r="G97" s="254"/>
      <c r="H97" s="254"/>
      <c r="J97" s="262">
        <v>245.50090976555384</v>
      </c>
      <c r="K97" s="262">
        <v>464.46837812313913</v>
      </c>
      <c r="L97" s="262">
        <v>-218.9674683575853</v>
      </c>
      <c r="N97" s="262">
        <v>420.4326024385913</v>
      </c>
      <c r="O97" s="262">
        <v>348.8627770536674</v>
      </c>
      <c r="P97" s="262">
        <v>71.56982538492389</v>
      </c>
      <c r="Q97" s="203"/>
      <c r="R97" s="262">
        <v>78.0967318062394</v>
      </c>
      <c r="S97" s="262">
        <v>794.5121946278188</v>
      </c>
      <c r="T97" s="262">
        <v>-716.4154628215794</v>
      </c>
      <c r="V97" s="262">
        <v>331.4652048252001</v>
      </c>
      <c r="W97" s="262">
        <v>1066.930516698253</v>
      </c>
      <c r="X97" s="262">
        <v>-735.465311873053</v>
      </c>
      <c r="Z97" s="262">
        <v>1075.4954488355847</v>
      </c>
      <c r="AA97" s="262">
        <v>2674.7738665028783</v>
      </c>
      <c r="AB97" s="203">
        <v>-1599.2784176672935</v>
      </c>
    </row>
    <row r="98" spans="2:28" ht="12.75">
      <c r="B98" s="254"/>
      <c r="C98" s="254"/>
      <c r="D98" s="254"/>
      <c r="E98" s="254"/>
      <c r="F98" s="254" t="s">
        <v>504</v>
      </c>
      <c r="G98" s="254"/>
      <c r="H98" s="254"/>
      <c r="J98" s="262">
        <v>0</v>
      </c>
      <c r="K98" s="262">
        <v>0</v>
      </c>
      <c r="L98" s="262">
        <v>0</v>
      </c>
      <c r="N98" s="262">
        <v>0</v>
      </c>
      <c r="O98" s="262">
        <v>0</v>
      </c>
      <c r="P98" s="262">
        <v>0</v>
      </c>
      <c r="Q98" s="203"/>
      <c r="R98" s="262">
        <v>0</v>
      </c>
      <c r="S98" s="262">
        <v>0</v>
      </c>
      <c r="T98" s="262">
        <v>0</v>
      </c>
      <c r="V98" s="262">
        <v>0</v>
      </c>
      <c r="W98" s="262">
        <v>0</v>
      </c>
      <c r="X98" s="262">
        <v>0</v>
      </c>
      <c r="Z98" s="262">
        <v>0</v>
      </c>
      <c r="AA98" s="262">
        <v>0</v>
      </c>
      <c r="AB98" s="203">
        <v>0</v>
      </c>
    </row>
    <row r="99" spans="2:28" ht="12.75">
      <c r="B99" s="254"/>
      <c r="C99" s="254"/>
      <c r="D99" s="254"/>
      <c r="E99" s="254"/>
      <c r="F99" s="254" t="s">
        <v>506</v>
      </c>
      <c r="G99" s="254"/>
      <c r="H99" s="254"/>
      <c r="J99" s="262">
        <v>245.50090976555384</v>
      </c>
      <c r="K99" s="262">
        <v>464.46837812313913</v>
      </c>
      <c r="L99" s="262">
        <v>-218.9674683575853</v>
      </c>
      <c r="N99" s="262">
        <v>420.4326024385913</v>
      </c>
      <c r="O99" s="262">
        <v>348.8627770536674</v>
      </c>
      <c r="P99" s="262">
        <v>71.56982538492389</v>
      </c>
      <c r="Q99" s="203"/>
      <c r="R99" s="262">
        <v>78.0967318062394</v>
      </c>
      <c r="S99" s="262">
        <v>794.5121946278188</v>
      </c>
      <c r="T99" s="262">
        <v>-716.4154628215794</v>
      </c>
      <c r="V99" s="262">
        <v>331.4652048252001</v>
      </c>
      <c r="W99" s="262">
        <v>1066.930516698253</v>
      </c>
      <c r="X99" s="262">
        <v>-735.465311873053</v>
      </c>
      <c r="Z99" s="262">
        <v>1075.4954488355847</v>
      </c>
      <c r="AA99" s="262">
        <v>2674.7738665028783</v>
      </c>
      <c r="AB99" s="203">
        <v>-1599.2784176672935</v>
      </c>
    </row>
    <row r="100" spans="2:28" ht="12.75">
      <c r="B100" s="254"/>
      <c r="C100" s="254"/>
      <c r="D100" s="254"/>
      <c r="E100" s="254"/>
      <c r="F100" s="254"/>
      <c r="G100" s="254" t="s">
        <v>61</v>
      </c>
      <c r="H100" s="254"/>
      <c r="J100" s="262">
        <v>39</v>
      </c>
      <c r="K100" s="262">
        <v>161.87800000000004</v>
      </c>
      <c r="L100" s="262">
        <v>-122.87800000000004</v>
      </c>
      <c r="N100" s="262">
        <v>62.45799999999997</v>
      </c>
      <c r="O100" s="262">
        <v>32.12199999999996</v>
      </c>
      <c r="P100" s="262">
        <v>30.336000000000013</v>
      </c>
      <c r="Q100" s="203"/>
      <c r="R100" s="262">
        <v>0</v>
      </c>
      <c r="S100" s="262">
        <v>56.275999999999954</v>
      </c>
      <c r="T100" s="262">
        <v>-56.275999999999954</v>
      </c>
      <c r="V100" s="262">
        <v>17</v>
      </c>
      <c r="W100" s="262">
        <v>298.28200000000004</v>
      </c>
      <c r="X100" s="262">
        <v>-281.28200000000004</v>
      </c>
      <c r="Z100" s="262">
        <v>118.45799999999997</v>
      </c>
      <c r="AA100" s="262">
        <v>548.558</v>
      </c>
      <c r="AB100" s="203">
        <v>-430.1</v>
      </c>
    </row>
    <row r="101" spans="2:28" ht="12.75">
      <c r="B101" s="254"/>
      <c r="C101" s="254"/>
      <c r="D101" s="254"/>
      <c r="E101" s="254"/>
      <c r="F101" s="254"/>
      <c r="G101" s="254" t="s">
        <v>62</v>
      </c>
      <c r="H101" s="254"/>
      <c r="J101" s="262">
        <v>206.50090976555384</v>
      </c>
      <c r="K101" s="262">
        <v>302.5903781231391</v>
      </c>
      <c r="L101" s="262">
        <v>-96.08946835758525</v>
      </c>
      <c r="N101" s="262">
        <v>357.9746024385913</v>
      </c>
      <c r="O101" s="262">
        <v>316.74077705366744</v>
      </c>
      <c r="P101" s="262">
        <v>41.233825384923875</v>
      </c>
      <c r="Q101" s="203"/>
      <c r="R101" s="262">
        <v>78.0967318062394</v>
      </c>
      <c r="S101" s="262">
        <v>738.2361946278188</v>
      </c>
      <c r="T101" s="262">
        <v>-660.1394628215794</v>
      </c>
      <c r="V101" s="262">
        <v>314.4652048252001</v>
      </c>
      <c r="W101" s="262">
        <v>768.6485166982529</v>
      </c>
      <c r="X101" s="262">
        <v>-454.18331187305284</v>
      </c>
      <c r="Z101" s="262">
        <v>957.0374488355847</v>
      </c>
      <c r="AA101" s="262">
        <v>2126.2158665028783</v>
      </c>
      <c r="AB101" s="203">
        <v>-1169.1784176672936</v>
      </c>
    </row>
    <row r="102" spans="2:28" ht="12.75">
      <c r="B102" s="254"/>
      <c r="C102" s="254"/>
      <c r="D102" s="254" t="s">
        <v>22</v>
      </c>
      <c r="E102" s="254"/>
      <c r="F102" s="254"/>
      <c r="G102" s="254"/>
      <c r="H102" s="254"/>
      <c r="J102" s="262">
        <v>11.238</v>
      </c>
      <c r="K102" s="262">
        <v>27.928899999999988</v>
      </c>
      <c r="L102" s="262">
        <v>-16.69089999999999</v>
      </c>
      <c r="N102" s="262">
        <v>46.474523219999995</v>
      </c>
      <c r="O102" s="262">
        <v>52.933799999999955</v>
      </c>
      <c r="P102" s="262">
        <v>-6.459276779999961</v>
      </c>
      <c r="Q102" s="203"/>
      <c r="R102" s="262">
        <v>40.82900000000001</v>
      </c>
      <c r="S102" s="262">
        <v>36.61616000000005</v>
      </c>
      <c r="T102" s="262">
        <v>4.212839999999957</v>
      </c>
      <c r="V102" s="262">
        <v>89.65900000000003</v>
      </c>
      <c r="W102" s="262">
        <v>75.51358056000002</v>
      </c>
      <c r="X102" s="262">
        <v>14.145419440000012</v>
      </c>
      <c r="Z102" s="262">
        <v>188.20052322000004</v>
      </c>
      <c r="AA102" s="262">
        <v>192.99244056</v>
      </c>
      <c r="AB102" s="203">
        <v>-4.791917339999969</v>
      </c>
    </row>
    <row r="103" spans="2:28" ht="12.75">
      <c r="B103" s="254"/>
      <c r="C103" s="254"/>
      <c r="D103" s="254"/>
      <c r="E103" s="254" t="s">
        <v>110</v>
      </c>
      <c r="F103" s="254"/>
      <c r="G103" s="254"/>
      <c r="H103" s="254"/>
      <c r="J103" s="262">
        <v>0</v>
      </c>
      <c r="K103" s="262">
        <v>0</v>
      </c>
      <c r="L103" s="262">
        <v>0</v>
      </c>
      <c r="N103" s="262">
        <v>0</v>
      </c>
      <c r="O103" s="262">
        <v>0</v>
      </c>
      <c r="P103" s="262">
        <v>0</v>
      </c>
      <c r="Q103" s="203"/>
      <c r="R103" s="262">
        <v>0</v>
      </c>
      <c r="S103" s="262">
        <v>0</v>
      </c>
      <c r="T103" s="262">
        <v>0</v>
      </c>
      <c r="V103" s="262">
        <v>0</v>
      </c>
      <c r="W103" s="262">
        <v>0</v>
      </c>
      <c r="X103" s="262">
        <v>0</v>
      </c>
      <c r="Z103" s="262">
        <v>0</v>
      </c>
      <c r="AA103" s="262">
        <v>0</v>
      </c>
      <c r="AB103" s="203">
        <v>0</v>
      </c>
    </row>
    <row r="104" spans="2:28" ht="12.75">
      <c r="B104" s="254"/>
      <c r="C104" s="254"/>
      <c r="D104" s="254"/>
      <c r="E104" s="254"/>
      <c r="F104" s="254" t="s">
        <v>504</v>
      </c>
      <c r="G104" s="254"/>
      <c r="H104" s="254"/>
      <c r="J104" s="262">
        <v>0</v>
      </c>
      <c r="K104" s="262">
        <v>0</v>
      </c>
      <c r="L104" s="262">
        <v>0</v>
      </c>
      <c r="N104" s="262">
        <v>0</v>
      </c>
      <c r="O104" s="262">
        <v>0</v>
      </c>
      <c r="P104" s="262">
        <v>0</v>
      </c>
      <c r="Q104" s="203"/>
      <c r="R104" s="262">
        <v>0</v>
      </c>
      <c r="S104" s="262">
        <v>0</v>
      </c>
      <c r="T104" s="262">
        <v>0</v>
      </c>
      <c r="V104" s="262">
        <v>0</v>
      </c>
      <c r="W104" s="262">
        <v>0</v>
      </c>
      <c r="X104" s="262">
        <v>0</v>
      </c>
      <c r="Z104" s="262">
        <v>0</v>
      </c>
      <c r="AA104" s="262">
        <v>0</v>
      </c>
      <c r="AB104" s="203">
        <v>0</v>
      </c>
    </row>
    <row r="105" spans="2:28" ht="12.75">
      <c r="B105" s="254"/>
      <c r="C105" s="254"/>
      <c r="D105" s="254"/>
      <c r="E105" s="254"/>
      <c r="F105" s="254" t="s">
        <v>506</v>
      </c>
      <c r="G105" s="254"/>
      <c r="H105" s="254"/>
      <c r="J105" s="262">
        <v>0</v>
      </c>
      <c r="K105" s="262">
        <v>0</v>
      </c>
      <c r="L105" s="262">
        <v>0</v>
      </c>
      <c r="N105" s="262">
        <v>0</v>
      </c>
      <c r="O105" s="262">
        <v>0</v>
      </c>
      <c r="P105" s="262">
        <v>0</v>
      </c>
      <c r="Q105" s="203"/>
      <c r="R105" s="262">
        <v>0</v>
      </c>
      <c r="S105" s="262">
        <v>0</v>
      </c>
      <c r="T105" s="262">
        <v>0</v>
      </c>
      <c r="V105" s="262">
        <v>0</v>
      </c>
      <c r="W105" s="262">
        <v>0</v>
      </c>
      <c r="X105" s="262">
        <v>0</v>
      </c>
      <c r="Z105" s="262">
        <v>0</v>
      </c>
      <c r="AA105" s="262">
        <v>0</v>
      </c>
      <c r="AB105" s="203">
        <v>0</v>
      </c>
    </row>
    <row r="106" spans="2:28" ht="12.75">
      <c r="B106" s="254"/>
      <c r="C106" s="254"/>
      <c r="D106" s="254"/>
      <c r="E106" s="254" t="s">
        <v>483</v>
      </c>
      <c r="F106" s="254"/>
      <c r="G106" s="254"/>
      <c r="H106" s="254"/>
      <c r="J106" s="262">
        <v>0</v>
      </c>
      <c r="K106" s="262">
        <v>0</v>
      </c>
      <c r="L106" s="262">
        <v>0</v>
      </c>
      <c r="N106" s="262">
        <v>0</v>
      </c>
      <c r="O106" s="262">
        <v>0</v>
      </c>
      <c r="P106" s="262">
        <v>0</v>
      </c>
      <c r="Q106" s="203"/>
      <c r="R106" s="262">
        <v>0</v>
      </c>
      <c r="S106" s="262">
        <v>0</v>
      </c>
      <c r="T106" s="262">
        <v>0</v>
      </c>
      <c r="V106" s="262">
        <v>0</v>
      </c>
      <c r="W106" s="262">
        <v>0</v>
      </c>
      <c r="X106" s="262">
        <v>0</v>
      </c>
      <c r="Z106" s="262">
        <v>0</v>
      </c>
      <c r="AA106" s="262">
        <v>0</v>
      </c>
      <c r="AB106" s="203">
        <v>0</v>
      </c>
    </row>
    <row r="107" spans="2:28" ht="12.75">
      <c r="B107" s="254"/>
      <c r="C107" s="254"/>
      <c r="D107" s="254"/>
      <c r="E107" s="254"/>
      <c r="F107" s="254" t="s">
        <v>504</v>
      </c>
      <c r="G107" s="254"/>
      <c r="H107" s="254"/>
      <c r="J107" s="262">
        <v>0</v>
      </c>
      <c r="K107" s="262">
        <v>0</v>
      </c>
      <c r="L107" s="262">
        <v>0</v>
      </c>
      <c r="N107" s="262">
        <v>0</v>
      </c>
      <c r="O107" s="262">
        <v>0</v>
      </c>
      <c r="P107" s="262">
        <v>0</v>
      </c>
      <c r="Q107" s="203"/>
      <c r="R107" s="262">
        <v>0</v>
      </c>
      <c r="S107" s="262">
        <v>0</v>
      </c>
      <c r="T107" s="262">
        <v>0</v>
      </c>
      <c r="V107" s="262">
        <v>0</v>
      </c>
      <c r="W107" s="262">
        <v>0</v>
      </c>
      <c r="X107" s="262">
        <v>0</v>
      </c>
      <c r="Z107" s="262">
        <v>0</v>
      </c>
      <c r="AA107" s="262">
        <v>0</v>
      </c>
      <c r="AB107" s="203">
        <v>0</v>
      </c>
    </row>
    <row r="108" spans="2:28" ht="12.75">
      <c r="B108" s="254"/>
      <c r="C108" s="254"/>
      <c r="D108" s="254"/>
      <c r="E108" s="254"/>
      <c r="F108" s="254" t="s">
        <v>506</v>
      </c>
      <c r="G108" s="254"/>
      <c r="H108" s="254"/>
      <c r="J108" s="262">
        <v>0</v>
      </c>
      <c r="K108" s="262">
        <v>0</v>
      </c>
      <c r="L108" s="262">
        <v>0</v>
      </c>
      <c r="N108" s="262">
        <v>0</v>
      </c>
      <c r="O108" s="262">
        <v>0</v>
      </c>
      <c r="P108" s="262">
        <v>0</v>
      </c>
      <c r="Q108" s="203"/>
      <c r="R108" s="262">
        <v>0</v>
      </c>
      <c r="S108" s="262">
        <v>0</v>
      </c>
      <c r="T108" s="262">
        <v>0</v>
      </c>
      <c r="V108" s="262">
        <v>0</v>
      </c>
      <c r="W108" s="262">
        <v>0</v>
      </c>
      <c r="X108" s="262">
        <v>0</v>
      </c>
      <c r="Z108" s="262">
        <v>0</v>
      </c>
      <c r="AA108" s="262">
        <v>0</v>
      </c>
      <c r="AB108" s="203">
        <v>0</v>
      </c>
    </row>
    <row r="109" spans="2:28" ht="12.75">
      <c r="B109" s="254"/>
      <c r="C109" s="254"/>
      <c r="D109" s="254"/>
      <c r="E109" s="254" t="s">
        <v>112</v>
      </c>
      <c r="F109" s="254"/>
      <c r="G109" s="254"/>
      <c r="H109" s="254"/>
      <c r="J109" s="262">
        <v>11.238</v>
      </c>
      <c r="K109" s="262">
        <v>27.895999999999987</v>
      </c>
      <c r="L109" s="262">
        <v>-16.657999999999987</v>
      </c>
      <c r="N109" s="262">
        <v>45.361999999999995</v>
      </c>
      <c r="O109" s="262">
        <v>52.88299999999995</v>
      </c>
      <c r="P109" s="262">
        <v>-7.520999999999958</v>
      </c>
      <c r="Q109" s="203"/>
      <c r="R109" s="262">
        <v>40.82900000000001</v>
      </c>
      <c r="S109" s="262">
        <v>34.98600000000005</v>
      </c>
      <c r="T109" s="262">
        <v>5.842999999999961</v>
      </c>
      <c r="V109" s="262">
        <v>86.29900000000004</v>
      </c>
      <c r="W109" s="262">
        <v>70.7</v>
      </c>
      <c r="X109" s="262">
        <v>15.599000000000018</v>
      </c>
      <c r="Z109" s="262">
        <v>183.72800000000004</v>
      </c>
      <c r="AA109" s="262">
        <v>186.465</v>
      </c>
      <c r="AB109" s="203">
        <v>-2.7369999999999663</v>
      </c>
    </row>
    <row r="110" spans="2:28" ht="12.75">
      <c r="B110" s="254"/>
      <c r="C110" s="254"/>
      <c r="D110" s="254"/>
      <c r="E110" s="254"/>
      <c r="F110" s="254" t="s">
        <v>504</v>
      </c>
      <c r="G110" s="254"/>
      <c r="H110" s="254"/>
      <c r="J110" s="262">
        <v>2.0149999999999864</v>
      </c>
      <c r="K110" s="262">
        <v>21.31699999999998</v>
      </c>
      <c r="L110" s="262">
        <v>-19.301999999999992</v>
      </c>
      <c r="N110" s="262">
        <v>17.47</v>
      </c>
      <c r="O110" s="262">
        <v>6.424999999999983</v>
      </c>
      <c r="P110" s="262">
        <v>11.045</v>
      </c>
      <c r="Q110" s="203"/>
      <c r="R110" s="262">
        <v>6.242999999999995</v>
      </c>
      <c r="S110" s="262">
        <v>5.63900000000001</v>
      </c>
      <c r="T110" s="262">
        <v>0.603999999999985</v>
      </c>
      <c r="V110" s="262">
        <v>0</v>
      </c>
      <c r="W110" s="262">
        <v>31.700999999999993</v>
      </c>
      <c r="X110" s="262">
        <v>-31.700999999999993</v>
      </c>
      <c r="Z110" s="262">
        <v>25.72799999999998</v>
      </c>
      <c r="AA110" s="262">
        <v>65.08199999999997</v>
      </c>
      <c r="AB110" s="203">
        <v>-39.353999999999985</v>
      </c>
    </row>
    <row r="111" spans="2:28" ht="12.75">
      <c r="B111" s="254"/>
      <c r="C111" s="254"/>
      <c r="D111" s="254"/>
      <c r="E111" s="254"/>
      <c r="F111" s="254" t="s">
        <v>506</v>
      </c>
      <c r="G111" s="254"/>
      <c r="H111" s="254"/>
      <c r="J111" s="262">
        <v>9.223000000000013</v>
      </c>
      <c r="K111" s="262">
        <v>6.579000000000008</v>
      </c>
      <c r="L111" s="262">
        <v>2.6440000000000055</v>
      </c>
      <c r="N111" s="262">
        <v>27.891999999999996</v>
      </c>
      <c r="O111" s="262">
        <v>46.45799999999997</v>
      </c>
      <c r="P111" s="262">
        <v>-18.565999999999974</v>
      </c>
      <c r="Q111" s="203"/>
      <c r="R111" s="262">
        <v>34.58600000000001</v>
      </c>
      <c r="S111" s="262">
        <v>29.347000000000037</v>
      </c>
      <c r="T111" s="262">
        <v>5.238999999999976</v>
      </c>
      <c r="V111" s="262">
        <v>86.29900000000004</v>
      </c>
      <c r="W111" s="262">
        <v>38.999000000000024</v>
      </c>
      <c r="X111" s="262">
        <v>47.3</v>
      </c>
      <c r="Z111" s="262">
        <v>158</v>
      </c>
      <c r="AA111" s="262">
        <v>121.38300000000004</v>
      </c>
      <c r="AB111" s="203">
        <v>36.61700000000002</v>
      </c>
    </row>
    <row r="112" spans="2:28" ht="12.75">
      <c r="B112" s="254"/>
      <c r="C112" s="254"/>
      <c r="D112" s="254"/>
      <c r="E112" s="254" t="s">
        <v>113</v>
      </c>
      <c r="F112" s="254"/>
      <c r="G112" s="254"/>
      <c r="H112" s="254"/>
      <c r="J112" s="262">
        <v>0</v>
      </c>
      <c r="K112" s="262">
        <v>0.0329</v>
      </c>
      <c r="L112" s="262">
        <v>-0.0329</v>
      </c>
      <c r="N112" s="262">
        <v>1.11252322</v>
      </c>
      <c r="O112" s="262">
        <v>0.0508</v>
      </c>
      <c r="P112" s="262">
        <v>1.06172322</v>
      </c>
      <c r="Q112" s="203"/>
      <c r="R112" s="262">
        <v>0</v>
      </c>
      <c r="S112" s="262">
        <v>1.63016</v>
      </c>
      <c r="T112" s="262">
        <v>-1.63016</v>
      </c>
      <c r="V112" s="262">
        <v>3.36</v>
      </c>
      <c r="W112" s="262">
        <v>4.81358056</v>
      </c>
      <c r="X112" s="262">
        <v>-1.4535805600000002</v>
      </c>
      <c r="Z112" s="262">
        <v>4.472523219999999</v>
      </c>
      <c r="AA112" s="262">
        <v>6.5274405600000005</v>
      </c>
      <c r="AB112" s="203">
        <v>-2.054917340000001</v>
      </c>
    </row>
    <row r="113" spans="2:28" ht="12.75">
      <c r="B113" s="254"/>
      <c r="C113" s="254"/>
      <c r="D113" s="254"/>
      <c r="E113" s="254"/>
      <c r="F113" s="254" t="s">
        <v>504</v>
      </c>
      <c r="G113" s="254"/>
      <c r="H113" s="254"/>
      <c r="J113" s="262">
        <v>0</v>
      </c>
      <c r="K113" s="262">
        <v>0</v>
      </c>
      <c r="L113" s="262">
        <v>0</v>
      </c>
      <c r="N113" s="262">
        <v>0</v>
      </c>
      <c r="O113" s="262">
        <v>0</v>
      </c>
      <c r="P113" s="262">
        <v>0</v>
      </c>
      <c r="Q113" s="203"/>
      <c r="R113" s="262">
        <v>0</v>
      </c>
      <c r="S113" s="262">
        <v>0</v>
      </c>
      <c r="T113" s="262">
        <v>0</v>
      </c>
      <c r="V113" s="262">
        <v>0</v>
      </c>
      <c r="W113" s="262">
        <v>0</v>
      </c>
      <c r="X113" s="262">
        <v>0</v>
      </c>
      <c r="Z113" s="262">
        <v>0</v>
      </c>
      <c r="AA113" s="262">
        <v>0</v>
      </c>
      <c r="AB113" s="203">
        <v>0</v>
      </c>
    </row>
    <row r="114" spans="2:28" ht="12.75">
      <c r="B114" s="254"/>
      <c r="C114" s="254"/>
      <c r="D114" s="254"/>
      <c r="E114" s="254"/>
      <c r="F114" s="254" t="s">
        <v>506</v>
      </c>
      <c r="G114" s="254"/>
      <c r="H114" s="254"/>
      <c r="J114" s="262">
        <v>0</v>
      </c>
      <c r="K114" s="262">
        <v>0.0329</v>
      </c>
      <c r="L114" s="262">
        <v>-0.0329</v>
      </c>
      <c r="N114" s="262">
        <v>1.11252322</v>
      </c>
      <c r="O114" s="262">
        <v>0.0508</v>
      </c>
      <c r="P114" s="262">
        <v>1.06172322</v>
      </c>
      <c r="Q114" s="203"/>
      <c r="R114" s="262">
        <v>0</v>
      </c>
      <c r="S114" s="262">
        <v>1.63016</v>
      </c>
      <c r="T114" s="262">
        <v>-1.63016</v>
      </c>
      <c r="V114" s="262">
        <v>3.36</v>
      </c>
      <c r="W114" s="262">
        <v>4.81358056</v>
      </c>
      <c r="X114" s="262">
        <v>-1.4535805600000002</v>
      </c>
      <c r="Z114" s="262">
        <v>4.472523219999999</v>
      </c>
      <c r="AA114" s="262">
        <v>6.5274405600000005</v>
      </c>
      <c r="AB114" s="203">
        <v>-2.054917340000001</v>
      </c>
    </row>
    <row r="115" spans="2:28" ht="12.75">
      <c r="B115" s="254"/>
      <c r="C115" s="254"/>
      <c r="D115" s="254" t="s">
        <v>23</v>
      </c>
      <c r="E115" s="254"/>
      <c r="F115" s="254"/>
      <c r="G115" s="254"/>
      <c r="H115" s="254"/>
      <c r="J115" s="262">
        <v>316.7216666666667</v>
      </c>
      <c r="K115" s="262">
        <v>2273.0696577353847</v>
      </c>
      <c r="L115" s="262">
        <v>-1956.3479910687179</v>
      </c>
      <c r="N115" s="262">
        <v>795.8772296628543</v>
      </c>
      <c r="O115" s="262">
        <v>74.20222966285422</v>
      </c>
      <c r="P115" s="262">
        <v>721.675</v>
      </c>
      <c r="Q115" s="203"/>
      <c r="R115" s="262">
        <v>1466.256095114219</v>
      </c>
      <c r="S115" s="262">
        <v>2045.183027584218</v>
      </c>
      <c r="T115" s="262">
        <v>-578.926932469999</v>
      </c>
      <c r="V115" s="262">
        <v>1831.4941611023507</v>
      </c>
      <c r="W115" s="262">
        <v>813.2552286323513</v>
      </c>
      <c r="X115" s="262">
        <v>1018.2389324699994</v>
      </c>
      <c r="Z115" s="262">
        <v>4410.34915254609</v>
      </c>
      <c r="AA115" s="262">
        <v>5205.710143614808</v>
      </c>
      <c r="AB115" s="203">
        <v>-795.3609910687173</v>
      </c>
    </row>
    <row r="116" spans="2:28" ht="12.75">
      <c r="B116" s="254"/>
      <c r="C116" s="254"/>
      <c r="D116" s="254"/>
      <c r="E116" s="254" t="s">
        <v>110</v>
      </c>
      <c r="F116" s="254"/>
      <c r="G116" s="254"/>
      <c r="H116" s="254"/>
      <c r="J116" s="262">
        <v>0</v>
      </c>
      <c r="K116" s="262">
        <v>0</v>
      </c>
      <c r="L116" s="262">
        <v>0</v>
      </c>
      <c r="N116" s="262">
        <v>0</v>
      </c>
      <c r="O116" s="262">
        <v>0</v>
      </c>
      <c r="P116" s="262">
        <v>0</v>
      </c>
      <c r="Q116" s="203"/>
      <c r="R116" s="262">
        <v>0</v>
      </c>
      <c r="S116" s="262">
        <v>0</v>
      </c>
      <c r="T116" s="262">
        <v>0</v>
      </c>
      <c r="V116" s="262">
        <v>0</v>
      </c>
      <c r="W116" s="262">
        <v>0</v>
      </c>
      <c r="X116" s="262">
        <v>0</v>
      </c>
      <c r="Z116" s="262">
        <v>0</v>
      </c>
      <c r="AA116" s="262">
        <v>0</v>
      </c>
      <c r="AB116" s="203">
        <v>0</v>
      </c>
    </row>
    <row r="117" spans="2:28" ht="12.75">
      <c r="B117" s="254"/>
      <c r="C117" s="254"/>
      <c r="D117" s="254"/>
      <c r="E117" s="254" t="s">
        <v>483</v>
      </c>
      <c r="F117" s="254"/>
      <c r="G117" s="254"/>
      <c r="H117" s="254"/>
      <c r="J117" s="262">
        <v>0</v>
      </c>
      <c r="K117" s="262">
        <v>0</v>
      </c>
      <c r="L117" s="262">
        <v>0</v>
      </c>
      <c r="N117" s="262">
        <v>0</v>
      </c>
      <c r="O117" s="262">
        <v>0</v>
      </c>
      <c r="P117" s="262">
        <v>0</v>
      </c>
      <c r="Q117" s="203"/>
      <c r="R117" s="262">
        <v>0</v>
      </c>
      <c r="S117" s="262">
        <v>0</v>
      </c>
      <c r="T117" s="262">
        <v>0</v>
      </c>
      <c r="V117" s="262">
        <v>0</v>
      </c>
      <c r="W117" s="262">
        <v>0</v>
      </c>
      <c r="X117" s="262">
        <v>0</v>
      </c>
      <c r="Z117" s="262">
        <v>0</v>
      </c>
      <c r="AA117" s="262">
        <v>0</v>
      </c>
      <c r="AB117" s="203">
        <v>0</v>
      </c>
    </row>
    <row r="118" spans="2:28" ht="12.75">
      <c r="B118" s="254"/>
      <c r="C118" s="254"/>
      <c r="D118" s="254"/>
      <c r="E118" s="254" t="s">
        <v>112</v>
      </c>
      <c r="F118" s="254"/>
      <c r="G118" s="254"/>
      <c r="H118" s="254"/>
      <c r="J118" s="262">
        <v>0</v>
      </c>
      <c r="K118" s="262">
        <v>1309.3259910687175</v>
      </c>
      <c r="L118" s="262">
        <v>-1309.3259910687175</v>
      </c>
      <c r="N118" s="262">
        <v>518.6680000000001</v>
      </c>
      <c r="O118" s="262">
        <v>0</v>
      </c>
      <c r="P118" s="262">
        <v>518.6680000000001</v>
      </c>
      <c r="Q118" s="203"/>
      <c r="R118" s="262">
        <v>1201.99</v>
      </c>
      <c r="S118" s="262">
        <v>1149.929</v>
      </c>
      <c r="T118" s="262">
        <v>52.06099999999992</v>
      </c>
      <c r="V118" s="262">
        <v>872.615</v>
      </c>
      <c r="W118" s="262">
        <v>688.3740000000003</v>
      </c>
      <c r="X118" s="262">
        <v>184.24099999999976</v>
      </c>
      <c r="Z118" s="262">
        <v>2593.273</v>
      </c>
      <c r="AA118" s="262">
        <v>3147.628991068718</v>
      </c>
      <c r="AB118" s="203">
        <v>-554.3559910687177</v>
      </c>
    </row>
    <row r="119" spans="2:28" ht="12.75">
      <c r="B119" s="254"/>
      <c r="C119" s="254"/>
      <c r="D119" s="254"/>
      <c r="E119" s="254" t="s">
        <v>113</v>
      </c>
      <c r="F119" s="254"/>
      <c r="G119" s="254"/>
      <c r="H119" s="254"/>
      <c r="J119" s="262">
        <v>316.7216666666667</v>
      </c>
      <c r="K119" s="262">
        <v>963.7436666666672</v>
      </c>
      <c r="L119" s="262">
        <v>-647.0220000000005</v>
      </c>
      <c r="N119" s="262">
        <v>277.2092296628542</v>
      </c>
      <c r="O119" s="262">
        <v>74.20222966285422</v>
      </c>
      <c r="P119" s="262">
        <v>203.007</v>
      </c>
      <c r="Q119" s="203"/>
      <c r="R119" s="262">
        <v>264.26609511421907</v>
      </c>
      <c r="S119" s="262">
        <v>895.254027584218</v>
      </c>
      <c r="T119" s="262">
        <v>-630.9879324699989</v>
      </c>
      <c r="V119" s="262">
        <v>958.8791611023507</v>
      </c>
      <c r="W119" s="262">
        <v>124.88122863235104</v>
      </c>
      <c r="X119" s="262">
        <v>833.9979324699997</v>
      </c>
      <c r="Z119" s="262">
        <v>1817.0761525460907</v>
      </c>
      <c r="AA119" s="262">
        <v>2058.0811525460904</v>
      </c>
      <c r="AB119" s="203">
        <v>-241.005</v>
      </c>
    </row>
    <row r="120" spans="2:28" ht="12.75">
      <c r="B120" s="254"/>
      <c r="C120" s="254"/>
      <c r="D120" s="254"/>
      <c r="E120" s="254"/>
      <c r="F120" s="254" t="s">
        <v>61</v>
      </c>
      <c r="G120" s="254"/>
      <c r="H120" s="254"/>
      <c r="J120" s="262">
        <v>133.01</v>
      </c>
      <c r="K120" s="262">
        <v>154.33200000000002</v>
      </c>
      <c r="L120" s="262">
        <v>-21.32200000000003</v>
      </c>
      <c r="N120" s="262">
        <v>32.309000000000026</v>
      </c>
      <c r="O120" s="262">
        <v>55.00200000000001</v>
      </c>
      <c r="P120" s="262">
        <v>-22.692999999999984</v>
      </c>
      <c r="Q120" s="203"/>
      <c r="R120" s="262">
        <v>254.7606528900032</v>
      </c>
      <c r="S120" s="262">
        <v>538.6485853600022</v>
      </c>
      <c r="T120" s="262">
        <v>-283.88793246999904</v>
      </c>
      <c r="V120" s="262">
        <v>414.79793246999895</v>
      </c>
      <c r="W120" s="262">
        <v>0</v>
      </c>
      <c r="X120" s="262">
        <v>414.79793246999895</v>
      </c>
      <c r="Z120" s="262">
        <v>834.8775853600022</v>
      </c>
      <c r="AA120" s="262">
        <v>747.9825853600023</v>
      </c>
      <c r="AB120" s="203">
        <v>86.89499999999987</v>
      </c>
    </row>
    <row r="121" spans="2:28" ht="12.75">
      <c r="B121" s="254"/>
      <c r="C121" s="254"/>
      <c r="D121" s="254"/>
      <c r="E121" s="254"/>
      <c r="F121" s="254" t="s">
        <v>62</v>
      </c>
      <c r="G121" s="254"/>
      <c r="H121" s="254"/>
      <c r="J121" s="262">
        <v>183.71166666666667</v>
      </c>
      <c r="K121" s="262">
        <v>809.4116666666672</v>
      </c>
      <c r="L121" s="262">
        <v>-625.7000000000005</v>
      </c>
      <c r="N121" s="262">
        <v>244.9002296628542</v>
      </c>
      <c r="O121" s="262">
        <v>19.20022966285421</v>
      </c>
      <c r="P121" s="262">
        <v>225.7</v>
      </c>
      <c r="Q121" s="203"/>
      <c r="R121" s="262">
        <v>9.50544222421586</v>
      </c>
      <c r="S121" s="262">
        <v>356.60544222421566</v>
      </c>
      <c r="T121" s="262">
        <v>-347.1</v>
      </c>
      <c r="V121" s="262">
        <v>544.0812286323518</v>
      </c>
      <c r="W121" s="262">
        <v>124.88122863235104</v>
      </c>
      <c r="X121" s="262">
        <v>419.2000000000007</v>
      </c>
      <c r="Z121" s="262">
        <v>982.1985671860884</v>
      </c>
      <c r="AA121" s="262">
        <v>1310.098567186088</v>
      </c>
      <c r="AB121" s="203">
        <v>-327.9</v>
      </c>
    </row>
    <row r="122" spans="2:27" ht="12.75">
      <c r="B122" s="254"/>
      <c r="C122" s="254"/>
      <c r="D122" s="254"/>
      <c r="E122" s="254"/>
      <c r="F122" s="254"/>
      <c r="G122" s="254"/>
      <c r="H122" s="254"/>
      <c r="J122" s="262"/>
      <c r="K122" s="262"/>
      <c r="L122" s="262"/>
      <c r="M122" s="199"/>
      <c r="N122" s="262"/>
      <c r="O122" s="262"/>
      <c r="P122" s="262"/>
      <c r="R122" s="262"/>
      <c r="S122" s="262"/>
      <c r="T122" s="262"/>
      <c r="U122" s="199"/>
      <c r="V122" s="262"/>
      <c r="W122" s="262"/>
      <c r="X122" s="262"/>
      <c r="Y122" s="199"/>
      <c r="Z122" s="262"/>
      <c r="AA122" s="262"/>
    </row>
    <row r="123" spans="3:6" s="254" customFormat="1" ht="12" customHeight="1">
      <c r="C123" s="261" t="s">
        <v>667</v>
      </c>
      <c r="D123" s="261"/>
      <c r="E123" s="261"/>
      <c r="F123" s="261"/>
    </row>
    <row r="124" spans="2:28" s="253" customFormat="1" ht="12" customHeight="1">
      <c r="B124" s="255"/>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row>
    <row r="125" spans="2:28" s="253" customFormat="1" ht="12" customHeight="1">
      <c r="B125" s="256"/>
      <c r="C125" s="94"/>
      <c r="D125" s="256"/>
      <c r="E125" s="256"/>
      <c r="F125" s="256"/>
      <c r="G125" s="256"/>
      <c r="H125" s="256"/>
      <c r="I125" s="256"/>
      <c r="J125" s="248" t="s">
        <v>460</v>
      </c>
      <c r="K125" s="248"/>
      <c r="L125" s="248"/>
      <c r="M125" s="248"/>
      <c r="N125" s="249"/>
      <c r="O125" s="249"/>
      <c r="P125" s="249"/>
      <c r="Q125" s="249"/>
      <c r="R125" s="249"/>
      <c r="S125" s="249"/>
      <c r="T125" s="249"/>
      <c r="U125" s="249"/>
      <c r="V125" s="249"/>
      <c r="W125" s="249"/>
      <c r="X125" s="249"/>
      <c r="Y125" s="184"/>
      <c r="Z125" s="248" t="s">
        <v>455</v>
      </c>
      <c r="AA125" s="249"/>
      <c r="AB125" s="249"/>
    </row>
    <row r="126" spans="2:28" s="253" customFormat="1" ht="12" customHeight="1">
      <c r="B126" s="254"/>
      <c r="C126" s="94" t="s">
        <v>1</v>
      </c>
      <c r="D126" s="254"/>
      <c r="E126" s="254"/>
      <c r="F126" s="254"/>
      <c r="G126" s="254"/>
      <c r="H126" s="256"/>
      <c r="I126" s="256"/>
      <c r="J126" s="250" t="s">
        <v>456</v>
      </c>
      <c r="K126" s="250"/>
      <c r="L126" s="250"/>
      <c r="M126" s="178"/>
      <c r="N126" s="250" t="s">
        <v>351</v>
      </c>
      <c r="O126" s="250"/>
      <c r="P126" s="250"/>
      <c r="Q126" s="178"/>
      <c r="R126" s="250" t="s">
        <v>461</v>
      </c>
      <c r="S126" s="250"/>
      <c r="T126" s="250"/>
      <c r="U126" s="178"/>
      <c r="V126" s="250" t="s">
        <v>462</v>
      </c>
      <c r="W126" s="250"/>
      <c r="X126" s="250"/>
      <c r="Y126" s="178"/>
      <c r="Z126" s="251" t="s">
        <v>339</v>
      </c>
      <c r="AA126" s="251" t="s">
        <v>340</v>
      </c>
      <c r="AB126" s="251" t="s">
        <v>116</v>
      </c>
    </row>
    <row r="127" spans="2:28" s="253" customFormat="1" ht="12" customHeight="1">
      <c r="B127" s="256"/>
      <c r="C127" s="256"/>
      <c r="D127" s="256"/>
      <c r="E127" s="256"/>
      <c r="F127" s="256"/>
      <c r="G127" s="256"/>
      <c r="H127" s="256"/>
      <c r="I127" s="256"/>
      <c r="J127" s="252" t="s">
        <v>339</v>
      </c>
      <c r="K127" s="252" t="s">
        <v>340</v>
      </c>
      <c r="L127" s="252" t="s">
        <v>116</v>
      </c>
      <c r="M127" s="180"/>
      <c r="N127" s="252" t="s">
        <v>339</v>
      </c>
      <c r="O127" s="252" t="s">
        <v>340</v>
      </c>
      <c r="P127" s="252" t="s">
        <v>116</v>
      </c>
      <c r="Q127" s="180"/>
      <c r="R127" s="252" t="s">
        <v>339</v>
      </c>
      <c r="S127" s="252" t="s">
        <v>340</v>
      </c>
      <c r="T127" s="252" t="s">
        <v>116</v>
      </c>
      <c r="U127" s="180"/>
      <c r="V127" s="252" t="s">
        <v>339</v>
      </c>
      <c r="W127" s="252" t="s">
        <v>340</v>
      </c>
      <c r="X127" s="252" t="s">
        <v>116</v>
      </c>
      <c r="Y127" s="180"/>
      <c r="Z127" s="222"/>
      <c r="AA127" s="222"/>
      <c r="AB127" s="222"/>
    </row>
    <row r="128" spans="2:28" s="253" customFormat="1" ht="12" customHeight="1">
      <c r="B128" s="257"/>
      <c r="C128" s="257"/>
      <c r="D128" s="257"/>
      <c r="E128" s="257"/>
      <c r="F128" s="257"/>
      <c r="G128" s="257"/>
      <c r="H128" s="257"/>
      <c r="I128" s="257"/>
      <c r="J128" s="258"/>
      <c r="K128" s="258"/>
      <c r="L128" s="258"/>
      <c r="M128" s="196"/>
      <c r="N128" s="258"/>
      <c r="O128" s="258"/>
      <c r="P128" s="258"/>
      <c r="Q128" s="196"/>
      <c r="R128" s="258"/>
      <c r="S128" s="258"/>
      <c r="T128" s="258"/>
      <c r="U128" s="196"/>
      <c r="V128" s="258"/>
      <c r="W128" s="258"/>
      <c r="X128" s="258"/>
      <c r="Y128" s="196"/>
      <c r="Z128" s="259"/>
      <c r="AA128" s="259"/>
      <c r="AB128" s="259"/>
    </row>
    <row r="129" s="254" customFormat="1" ht="12" customHeight="1"/>
    <row r="130" spans="2:28" ht="12.75">
      <c r="B130" s="254"/>
      <c r="C130" s="254"/>
      <c r="D130" s="254"/>
      <c r="E130" s="254" t="s">
        <v>24</v>
      </c>
      <c r="F130" s="254"/>
      <c r="G130" s="254"/>
      <c r="H130" s="254"/>
      <c r="J130" s="262">
        <v>0</v>
      </c>
      <c r="K130" s="262">
        <v>0</v>
      </c>
      <c r="L130" s="262">
        <v>0</v>
      </c>
      <c r="N130" s="262">
        <v>0</v>
      </c>
      <c r="O130" s="262">
        <v>0</v>
      </c>
      <c r="P130" s="262">
        <v>0</v>
      </c>
      <c r="Q130" s="203"/>
      <c r="R130" s="262">
        <v>0</v>
      </c>
      <c r="S130" s="262">
        <v>0</v>
      </c>
      <c r="T130" s="262">
        <v>0</v>
      </c>
      <c r="V130" s="262">
        <v>0</v>
      </c>
      <c r="W130" s="262">
        <v>0</v>
      </c>
      <c r="X130" s="262">
        <v>0</v>
      </c>
      <c r="Z130" s="262">
        <v>0</v>
      </c>
      <c r="AA130" s="262">
        <v>0</v>
      </c>
      <c r="AB130" s="203">
        <v>0</v>
      </c>
    </row>
    <row r="131" spans="2:28" ht="12.75">
      <c r="B131" s="254"/>
      <c r="C131" s="254"/>
      <c r="D131" s="254"/>
      <c r="E131" s="254"/>
      <c r="F131" s="254" t="s">
        <v>110</v>
      </c>
      <c r="G131" s="254"/>
      <c r="H131" s="254"/>
      <c r="J131" s="262">
        <v>0</v>
      </c>
      <c r="K131" s="262">
        <v>0</v>
      </c>
      <c r="L131" s="262">
        <v>0</v>
      </c>
      <c r="N131" s="262">
        <v>0</v>
      </c>
      <c r="O131" s="262">
        <v>0</v>
      </c>
      <c r="P131" s="262">
        <v>0</v>
      </c>
      <c r="Q131" s="203"/>
      <c r="R131" s="262">
        <v>0</v>
      </c>
      <c r="S131" s="262">
        <v>0</v>
      </c>
      <c r="T131" s="262">
        <v>0</v>
      </c>
      <c r="V131" s="262">
        <v>0</v>
      </c>
      <c r="W131" s="262">
        <v>0</v>
      </c>
      <c r="X131" s="262">
        <v>0</v>
      </c>
      <c r="Z131" s="262">
        <v>0</v>
      </c>
      <c r="AA131" s="262">
        <v>0</v>
      </c>
      <c r="AB131" s="203">
        <v>0</v>
      </c>
    </row>
    <row r="132" spans="2:28" ht="12.75">
      <c r="B132" s="254"/>
      <c r="C132" s="254"/>
      <c r="D132" s="254"/>
      <c r="E132" s="254"/>
      <c r="F132" s="254"/>
      <c r="G132" s="254" t="s">
        <v>504</v>
      </c>
      <c r="H132" s="254"/>
      <c r="J132" s="262">
        <v>0</v>
      </c>
      <c r="K132" s="262">
        <v>0</v>
      </c>
      <c r="L132" s="262">
        <v>0</v>
      </c>
      <c r="N132" s="262">
        <v>0</v>
      </c>
      <c r="O132" s="262">
        <v>0</v>
      </c>
      <c r="P132" s="262">
        <v>0</v>
      </c>
      <c r="Q132" s="203"/>
      <c r="R132" s="262">
        <v>0</v>
      </c>
      <c r="S132" s="262">
        <v>0</v>
      </c>
      <c r="T132" s="262">
        <v>0</v>
      </c>
      <c r="V132" s="262">
        <v>0</v>
      </c>
      <c r="W132" s="262">
        <v>0</v>
      </c>
      <c r="X132" s="262">
        <v>0</v>
      </c>
      <c r="Z132" s="262">
        <v>0</v>
      </c>
      <c r="AA132" s="262">
        <v>0</v>
      </c>
      <c r="AB132" s="203">
        <v>0</v>
      </c>
    </row>
    <row r="133" spans="2:28" ht="12.75">
      <c r="B133" s="254"/>
      <c r="C133" s="254"/>
      <c r="D133" s="254"/>
      <c r="E133" s="254"/>
      <c r="F133" s="254"/>
      <c r="G133" s="254" t="s">
        <v>506</v>
      </c>
      <c r="H133" s="254"/>
      <c r="J133" s="262">
        <v>0</v>
      </c>
      <c r="K133" s="262">
        <v>0</v>
      </c>
      <c r="L133" s="262">
        <v>0</v>
      </c>
      <c r="N133" s="262">
        <v>0</v>
      </c>
      <c r="O133" s="262">
        <v>0</v>
      </c>
      <c r="P133" s="262">
        <v>0</v>
      </c>
      <c r="Q133" s="203"/>
      <c r="R133" s="262">
        <v>0</v>
      </c>
      <c r="S133" s="262">
        <v>0</v>
      </c>
      <c r="T133" s="262">
        <v>0</v>
      </c>
      <c r="V133" s="262">
        <v>0</v>
      </c>
      <c r="W133" s="262">
        <v>0</v>
      </c>
      <c r="X133" s="262">
        <v>0</v>
      </c>
      <c r="Z133" s="262">
        <v>0</v>
      </c>
      <c r="AA133" s="262">
        <v>0</v>
      </c>
      <c r="AB133" s="203">
        <v>0</v>
      </c>
    </row>
    <row r="134" spans="2:28" ht="12.75">
      <c r="B134" s="254"/>
      <c r="C134" s="254"/>
      <c r="D134" s="254"/>
      <c r="E134" s="254"/>
      <c r="F134" s="254" t="s">
        <v>483</v>
      </c>
      <c r="G134" s="254"/>
      <c r="H134" s="254"/>
      <c r="J134" s="262">
        <v>0</v>
      </c>
      <c r="K134" s="262">
        <v>0</v>
      </c>
      <c r="L134" s="262">
        <v>0</v>
      </c>
      <c r="N134" s="262">
        <v>0</v>
      </c>
      <c r="O134" s="262">
        <v>0</v>
      </c>
      <c r="P134" s="262">
        <v>0</v>
      </c>
      <c r="Q134" s="203"/>
      <c r="R134" s="262">
        <v>0</v>
      </c>
      <c r="S134" s="262">
        <v>0</v>
      </c>
      <c r="T134" s="262">
        <v>0</v>
      </c>
      <c r="V134" s="262">
        <v>0</v>
      </c>
      <c r="W134" s="262">
        <v>0</v>
      </c>
      <c r="X134" s="262">
        <v>0</v>
      </c>
      <c r="Z134" s="262">
        <v>0</v>
      </c>
      <c r="AA134" s="262">
        <v>0</v>
      </c>
      <c r="AB134" s="203">
        <v>0</v>
      </c>
    </row>
    <row r="135" spans="2:28" ht="12.75">
      <c r="B135" s="254"/>
      <c r="C135" s="254"/>
      <c r="D135" s="254"/>
      <c r="E135" s="254"/>
      <c r="F135" s="254"/>
      <c r="G135" s="254" t="s">
        <v>504</v>
      </c>
      <c r="H135" s="254"/>
      <c r="J135" s="262">
        <v>0</v>
      </c>
      <c r="K135" s="262">
        <v>0</v>
      </c>
      <c r="L135" s="262">
        <v>0</v>
      </c>
      <c r="N135" s="262">
        <v>0</v>
      </c>
      <c r="O135" s="262">
        <v>0</v>
      </c>
      <c r="P135" s="262">
        <v>0</v>
      </c>
      <c r="Q135" s="203"/>
      <c r="R135" s="262">
        <v>0</v>
      </c>
      <c r="S135" s="262">
        <v>0</v>
      </c>
      <c r="T135" s="262">
        <v>0</v>
      </c>
      <c r="V135" s="262">
        <v>0</v>
      </c>
      <c r="W135" s="262">
        <v>0</v>
      </c>
      <c r="X135" s="262">
        <v>0</v>
      </c>
      <c r="Z135" s="262">
        <v>0</v>
      </c>
      <c r="AA135" s="262">
        <v>0</v>
      </c>
      <c r="AB135" s="203">
        <v>0</v>
      </c>
    </row>
    <row r="136" spans="2:28" ht="12.75">
      <c r="B136" s="254"/>
      <c r="C136" s="254"/>
      <c r="D136" s="254"/>
      <c r="E136" s="254"/>
      <c r="F136" s="254"/>
      <c r="G136" s="254" t="s">
        <v>506</v>
      </c>
      <c r="H136" s="254"/>
      <c r="J136" s="262">
        <v>0</v>
      </c>
      <c r="K136" s="262">
        <v>0</v>
      </c>
      <c r="L136" s="262">
        <v>0</v>
      </c>
      <c r="N136" s="262">
        <v>0</v>
      </c>
      <c r="O136" s="262">
        <v>0</v>
      </c>
      <c r="P136" s="262">
        <v>0</v>
      </c>
      <c r="Q136" s="203"/>
      <c r="R136" s="262">
        <v>0</v>
      </c>
      <c r="S136" s="262">
        <v>0</v>
      </c>
      <c r="T136" s="262">
        <v>0</v>
      </c>
      <c r="V136" s="262">
        <v>0</v>
      </c>
      <c r="W136" s="262">
        <v>0</v>
      </c>
      <c r="X136" s="262">
        <v>0</v>
      </c>
      <c r="Z136" s="262">
        <v>0</v>
      </c>
      <c r="AA136" s="262">
        <v>0</v>
      </c>
      <c r="AB136" s="203">
        <v>0</v>
      </c>
    </row>
    <row r="137" spans="2:28" ht="12.75">
      <c r="B137" s="254"/>
      <c r="C137" s="254"/>
      <c r="D137" s="254"/>
      <c r="E137" s="254"/>
      <c r="F137" s="254" t="s">
        <v>112</v>
      </c>
      <c r="G137" s="254"/>
      <c r="H137" s="254"/>
      <c r="J137" s="262">
        <v>0</v>
      </c>
      <c r="K137" s="262">
        <v>0</v>
      </c>
      <c r="L137" s="262">
        <v>0</v>
      </c>
      <c r="N137" s="262">
        <v>0</v>
      </c>
      <c r="O137" s="262">
        <v>0</v>
      </c>
      <c r="P137" s="262">
        <v>0</v>
      </c>
      <c r="Q137" s="203"/>
      <c r="R137" s="262">
        <v>0</v>
      </c>
      <c r="S137" s="262">
        <v>0</v>
      </c>
      <c r="T137" s="262">
        <v>0</v>
      </c>
      <c r="V137" s="262">
        <v>0</v>
      </c>
      <c r="W137" s="262">
        <v>0</v>
      </c>
      <c r="X137" s="262">
        <v>0</v>
      </c>
      <c r="Z137" s="262">
        <v>0</v>
      </c>
      <c r="AA137" s="262">
        <v>0</v>
      </c>
      <c r="AB137" s="203">
        <v>0</v>
      </c>
    </row>
    <row r="138" spans="2:28" ht="12.75">
      <c r="B138" s="254"/>
      <c r="C138" s="254"/>
      <c r="D138" s="254"/>
      <c r="E138" s="254"/>
      <c r="F138" s="254"/>
      <c r="G138" s="254" t="s">
        <v>504</v>
      </c>
      <c r="H138" s="254"/>
      <c r="J138" s="262">
        <v>0</v>
      </c>
      <c r="K138" s="262">
        <v>0</v>
      </c>
      <c r="L138" s="262">
        <v>0</v>
      </c>
      <c r="N138" s="262">
        <v>0</v>
      </c>
      <c r="O138" s="262">
        <v>0</v>
      </c>
      <c r="P138" s="262">
        <v>0</v>
      </c>
      <c r="Q138" s="203"/>
      <c r="R138" s="262">
        <v>0</v>
      </c>
      <c r="S138" s="262">
        <v>0</v>
      </c>
      <c r="T138" s="262">
        <v>0</v>
      </c>
      <c r="V138" s="262">
        <v>0</v>
      </c>
      <c r="W138" s="262">
        <v>0</v>
      </c>
      <c r="X138" s="262">
        <v>0</v>
      </c>
      <c r="Z138" s="262">
        <v>0</v>
      </c>
      <c r="AA138" s="262">
        <v>0</v>
      </c>
      <c r="AB138" s="203">
        <v>0</v>
      </c>
    </row>
    <row r="139" spans="2:28" ht="12.75">
      <c r="B139" s="254"/>
      <c r="C139" s="254"/>
      <c r="D139" s="254"/>
      <c r="E139" s="254"/>
      <c r="F139" s="254"/>
      <c r="G139" s="254" t="s">
        <v>506</v>
      </c>
      <c r="H139" s="254"/>
      <c r="J139" s="262">
        <v>0</v>
      </c>
      <c r="K139" s="262">
        <v>0</v>
      </c>
      <c r="L139" s="262">
        <v>0</v>
      </c>
      <c r="N139" s="262">
        <v>0</v>
      </c>
      <c r="O139" s="262">
        <v>0</v>
      </c>
      <c r="P139" s="262">
        <v>0</v>
      </c>
      <c r="Q139" s="203"/>
      <c r="R139" s="262">
        <v>0</v>
      </c>
      <c r="S139" s="262">
        <v>0</v>
      </c>
      <c r="T139" s="262">
        <v>0</v>
      </c>
      <c r="V139" s="262">
        <v>0</v>
      </c>
      <c r="W139" s="262">
        <v>0</v>
      </c>
      <c r="X139" s="262">
        <v>0</v>
      </c>
      <c r="Z139" s="262">
        <v>0</v>
      </c>
      <c r="AA139" s="262">
        <v>0</v>
      </c>
      <c r="AB139" s="203">
        <v>0</v>
      </c>
    </row>
    <row r="140" spans="2:28" ht="12.75">
      <c r="B140" s="254"/>
      <c r="C140" s="254"/>
      <c r="D140" s="254"/>
      <c r="E140" s="254"/>
      <c r="F140" s="254" t="s">
        <v>113</v>
      </c>
      <c r="G140" s="254"/>
      <c r="H140" s="254"/>
      <c r="J140" s="262">
        <v>0</v>
      </c>
      <c r="K140" s="262">
        <v>0</v>
      </c>
      <c r="L140" s="262">
        <v>0</v>
      </c>
      <c r="N140" s="262">
        <v>0</v>
      </c>
      <c r="O140" s="262">
        <v>0</v>
      </c>
      <c r="P140" s="262">
        <v>0</v>
      </c>
      <c r="Q140" s="203"/>
      <c r="R140" s="262">
        <v>0</v>
      </c>
      <c r="S140" s="262">
        <v>0</v>
      </c>
      <c r="T140" s="262">
        <v>0</v>
      </c>
      <c r="V140" s="262">
        <v>0</v>
      </c>
      <c r="W140" s="262">
        <v>0</v>
      </c>
      <c r="X140" s="262">
        <v>0</v>
      </c>
      <c r="Z140" s="262">
        <v>0</v>
      </c>
      <c r="AA140" s="262">
        <v>0</v>
      </c>
      <c r="AB140" s="203">
        <v>0</v>
      </c>
    </row>
    <row r="141" spans="2:28" ht="12.75">
      <c r="B141" s="254"/>
      <c r="C141" s="254"/>
      <c r="D141" s="254"/>
      <c r="E141" s="254"/>
      <c r="F141" s="254"/>
      <c r="G141" s="254" t="s">
        <v>504</v>
      </c>
      <c r="H141" s="254"/>
      <c r="J141" s="262">
        <v>0</v>
      </c>
      <c r="K141" s="262">
        <v>0</v>
      </c>
      <c r="L141" s="262">
        <v>0</v>
      </c>
      <c r="N141" s="262">
        <v>0</v>
      </c>
      <c r="O141" s="262">
        <v>0</v>
      </c>
      <c r="P141" s="262">
        <v>0</v>
      </c>
      <c r="Q141" s="203"/>
      <c r="R141" s="262">
        <v>0</v>
      </c>
      <c r="S141" s="262">
        <v>0</v>
      </c>
      <c r="T141" s="262">
        <v>0</v>
      </c>
      <c r="V141" s="262">
        <v>0</v>
      </c>
      <c r="W141" s="262">
        <v>0</v>
      </c>
      <c r="X141" s="262">
        <v>0</v>
      </c>
      <c r="Z141" s="262">
        <v>0</v>
      </c>
      <c r="AA141" s="262">
        <v>0</v>
      </c>
      <c r="AB141" s="203">
        <v>0</v>
      </c>
    </row>
    <row r="142" spans="2:28" ht="12.75">
      <c r="B142" s="254"/>
      <c r="C142" s="254"/>
      <c r="D142" s="254"/>
      <c r="E142" s="254"/>
      <c r="F142" s="254"/>
      <c r="G142" s="254" t="s">
        <v>506</v>
      </c>
      <c r="H142" s="254"/>
      <c r="J142" s="262">
        <v>0</v>
      </c>
      <c r="K142" s="262">
        <v>0</v>
      </c>
      <c r="L142" s="262">
        <v>0</v>
      </c>
      <c r="N142" s="262">
        <v>0</v>
      </c>
      <c r="O142" s="262">
        <v>0</v>
      </c>
      <c r="P142" s="262">
        <v>0</v>
      </c>
      <c r="Q142" s="203"/>
      <c r="R142" s="262">
        <v>0</v>
      </c>
      <c r="S142" s="262">
        <v>0</v>
      </c>
      <c r="T142" s="262">
        <v>0</v>
      </c>
      <c r="V142" s="262">
        <v>0</v>
      </c>
      <c r="W142" s="262">
        <v>0</v>
      </c>
      <c r="X142" s="262">
        <v>0</v>
      </c>
      <c r="Z142" s="262">
        <v>0</v>
      </c>
      <c r="AA142" s="262">
        <v>0</v>
      </c>
      <c r="AB142" s="203">
        <v>0</v>
      </c>
    </row>
    <row r="143" spans="2:28" ht="12.75">
      <c r="B143" s="254"/>
      <c r="C143" s="254"/>
      <c r="D143" s="254"/>
      <c r="E143" s="254"/>
      <c r="F143" s="254"/>
      <c r="G143" s="254"/>
      <c r="H143" s="254" t="s">
        <v>61</v>
      </c>
      <c r="J143" s="262">
        <v>0</v>
      </c>
      <c r="K143" s="262">
        <v>0</v>
      </c>
      <c r="L143" s="262">
        <v>0</v>
      </c>
      <c r="N143" s="262">
        <v>0</v>
      </c>
      <c r="O143" s="262">
        <v>0</v>
      </c>
      <c r="P143" s="262">
        <v>0</v>
      </c>
      <c r="Q143" s="203"/>
      <c r="R143" s="262">
        <v>0</v>
      </c>
      <c r="S143" s="262">
        <v>0</v>
      </c>
      <c r="T143" s="262">
        <v>0</v>
      </c>
      <c r="V143" s="262">
        <v>0</v>
      </c>
      <c r="W143" s="262">
        <v>0</v>
      </c>
      <c r="X143" s="262">
        <v>0</v>
      </c>
      <c r="Z143" s="262">
        <v>0</v>
      </c>
      <c r="AA143" s="262">
        <v>0</v>
      </c>
      <c r="AB143" s="203">
        <v>0</v>
      </c>
    </row>
    <row r="144" spans="2:28" ht="12.75">
      <c r="B144" s="254"/>
      <c r="C144" s="254"/>
      <c r="D144" s="254"/>
      <c r="E144" s="254"/>
      <c r="F144" s="254"/>
      <c r="G144" s="254"/>
      <c r="H144" s="254" t="s">
        <v>62</v>
      </c>
      <c r="J144" s="262">
        <v>0</v>
      </c>
      <c r="K144" s="262">
        <v>0</v>
      </c>
      <c r="L144" s="262">
        <v>0</v>
      </c>
      <c r="N144" s="262">
        <v>0</v>
      </c>
      <c r="O144" s="262">
        <v>0</v>
      </c>
      <c r="P144" s="262">
        <v>0</v>
      </c>
      <c r="Q144" s="203"/>
      <c r="R144" s="262">
        <v>0</v>
      </c>
      <c r="S144" s="262">
        <v>0</v>
      </c>
      <c r="T144" s="262">
        <v>0</v>
      </c>
      <c r="V144" s="262">
        <v>0</v>
      </c>
      <c r="W144" s="262">
        <v>0</v>
      </c>
      <c r="X144" s="262">
        <v>0</v>
      </c>
      <c r="Z144" s="262">
        <v>0</v>
      </c>
      <c r="AA144" s="262">
        <v>0</v>
      </c>
      <c r="AB144" s="203">
        <v>0</v>
      </c>
    </row>
    <row r="145" spans="2:28" ht="12.75">
      <c r="B145" s="254"/>
      <c r="C145" s="254"/>
      <c r="D145" s="254" t="s">
        <v>8</v>
      </c>
      <c r="E145" s="254"/>
      <c r="F145" s="254"/>
      <c r="G145" s="254"/>
      <c r="H145" s="254"/>
      <c r="J145" s="262">
        <v>2391.6881994275077</v>
      </c>
      <c r="K145" s="262">
        <v>2141.40413630747</v>
      </c>
      <c r="L145" s="262">
        <v>250.2840631200379</v>
      </c>
      <c r="N145" s="262">
        <v>3306.4663999999993</v>
      </c>
      <c r="O145" s="262">
        <v>2813.649813105047</v>
      </c>
      <c r="P145" s="262">
        <v>492.81658689495225</v>
      </c>
      <c r="Q145" s="203"/>
      <c r="R145" s="262">
        <v>2833.723956604102</v>
      </c>
      <c r="S145" s="262">
        <v>2188.1632205973474</v>
      </c>
      <c r="T145" s="262">
        <v>645.5607360067547</v>
      </c>
      <c r="V145" s="262">
        <v>3053.1340779999996</v>
      </c>
      <c r="W145" s="262">
        <v>2483.5001560549713</v>
      </c>
      <c r="X145" s="262">
        <v>569.6339219450283</v>
      </c>
      <c r="Z145" s="262">
        <v>11585.01263403161</v>
      </c>
      <c r="AA145" s="262">
        <v>9626.717326064836</v>
      </c>
      <c r="AB145" s="203">
        <v>1958.2953079667732</v>
      </c>
    </row>
    <row r="146" spans="2:28" ht="12.75">
      <c r="B146" s="254"/>
      <c r="C146" s="254"/>
      <c r="D146" s="254"/>
      <c r="E146" s="254" t="s">
        <v>21</v>
      </c>
      <c r="F146" s="254"/>
      <c r="G146" s="254"/>
      <c r="H146" s="254"/>
      <c r="J146" s="262">
        <v>294.19894223416213</v>
      </c>
      <c r="K146" s="262">
        <v>819.4767224041756</v>
      </c>
      <c r="L146" s="262">
        <v>-525.2777801700134</v>
      </c>
      <c r="N146" s="262">
        <v>536.6783999999996</v>
      </c>
      <c r="O146" s="262">
        <v>270.8411485720112</v>
      </c>
      <c r="P146" s="262">
        <v>265.83725142798835</v>
      </c>
      <c r="Q146" s="203"/>
      <c r="R146" s="262">
        <v>902.0088000000002</v>
      </c>
      <c r="S146" s="262">
        <v>129.7387357733097</v>
      </c>
      <c r="T146" s="262">
        <v>772.2700642266905</v>
      </c>
      <c r="V146" s="262">
        <v>114.47359999999942</v>
      </c>
      <c r="W146" s="262">
        <v>191.04402753574996</v>
      </c>
      <c r="X146" s="262">
        <v>-76.57042753575054</v>
      </c>
      <c r="Z146" s="262">
        <v>1847.3597422341613</v>
      </c>
      <c r="AA146" s="262">
        <v>1411.1006342852463</v>
      </c>
      <c r="AB146" s="203">
        <v>436.259107948915</v>
      </c>
    </row>
    <row r="147" spans="2:28" ht="12.75">
      <c r="B147" s="254"/>
      <c r="C147" s="254"/>
      <c r="D147" s="254"/>
      <c r="E147" s="254"/>
      <c r="F147" s="254" t="s">
        <v>483</v>
      </c>
      <c r="G147" s="254"/>
      <c r="H147" s="254"/>
      <c r="J147" s="262">
        <v>8.149764230163001</v>
      </c>
      <c r="K147" s="262">
        <v>129.91989760601572</v>
      </c>
      <c r="L147" s="262">
        <v>-121.77013337585272</v>
      </c>
      <c r="N147" s="262">
        <v>0</v>
      </c>
      <c r="O147" s="262">
        <v>4.626148572011164</v>
      </c>
      <c r="P147" s="262">
        <v>-4.626148572011164</v>
      </c>
      <c r="Q147" s="203"/>
      <c r="R147" s="262">
        <v>0</v>
      </c>
      <c r="S147" s="262">
        <v>97.60973577330972</v>
      </c>
      <c r="T147" s="262">
        <v>-97.60973577330972</v>
      </c>
      <c r="V147" s="262">
        <v>0</v>
      </c>
      <c r="W147" s="262">
        <v>4.569027535750818</v>
      </c>
      <c r="X147" s="262">
        <v>-4.569027535750818</v>
      </c>
      <c r="Z147" s="262">
        <v>8.149764230163001</v>
      </c>
      <c r="AA147" s="262">
        <v>236.72480948708744</v>
      </c>
      <c r="AB147" s="203">
        <v>-228.57504525692445</v>
      </c>
    </row>
    <row r="148" spans="2:28" ht="12.75">
      <c r="B148" s="254"/>
      <c r="C148" s="254"/>
      <c r="D148" s="254"/>
      <c r="E148" s="254"/>
      <c r="F148" s="254"/>
      <c r="G148" s="254" t="s">
        <v>504</v>
      </c>
      <c r="H148" s="254"/>
      <c r="J148" s="262">
        <v>8.149764230163001</v>
      </c>
      <c r="K148" s="262">
        <v>129.91989760601572</v>
      </c>
      <c r="L148" s="262">
        <v>-121.77013337585272</v>
      </c>
      <c r="N148" s="262">
        <v>0</v>
      </c>
      <c r="O148" s="262">
        <v>4.626148572011164</v>
      </c>
      <c r="P148" s="262">
        <v>-4.626148572011164</v>
      </c>
      <c r="Q148" s="203"/>
      <c r="R148" s="262">
        <v>0</v>
      </c>
      <c r="S148" s="262">
        <v>97.60973577330972</v>
      </c>
      <c r="T148" s="262">
        <v>-97.60973577330972</v>
      </c>
      <c r="V148" s="262">
        <v>0</v>
      </c>
      <c r="W148" s="262">
        <v>4.569027535750818</v>
      </c>
      <c r="X148" s="262">
        <v>-4.569027535750818</v>
      </c>
      <c r="Z148" s="262">
        <v>8.149764230163001</v>
      </c>
      <c r="AA148" s="262">
        <v>236.72480948708744</v>
      </c>
      <c r="AB148" s="203">
        <v>-228.57504525692445</v>
      </c>
    </row>
    <row r="149" spans="2:28" ht="12.75">
      <c r="B149" s="254"/>
      <c r="C149" s="254"/>
      <c r="D149" s="254"/>
      <c r="E149" s="254"/>
      <c r="F149" s="254"/>
      <c r="G149" s="254" t="s">
        <v>506</v>
      </c>
      <c r="H149" s="254"/>
      <c r="J149" s="262">
        <v>0</v>
      </c>
      <c r="K149" s="262">
        <v>0</v>
      </c>
      <c r="L149" s="262">
        <v>0</v>
      </c>
      <c r="N149" s="262">
        <v>0</v>
      </c>
      <c r="O149" s="262">
        <v>0</v>
      </c>
      <c r="P149" s="262">
        <v>0</v>
      </c>
      <c r="Q149" s="203"/>
      <c r="R149" s="262">
        <v>0</v>
      </c>
      <c r="S149" s="262">
        <v>0</v>
      </c>
      <c r="T149" s="262">
        <v>0</v>
      </c>
      <c r="V149" s="262">
        <v>0</v>
      </c>
      <c r="W149" s="262">
        <v>0</v>
      </c>
      <c r="X149" s="262">
        <v>0</v>
      </c>
      <c r="Z149" s="262">
        <v>0</v>
      </c>
      <c r="AA149" s="262">
        <v>0</v>
      </c>
      <c r="AB149" s="203">
        <v>0</v>
      </c>
    </row>
    <row r="150" spans="2:28" ht="12.75">
      <c r="B150" s="254"/>
      <c r="C150" s="254"/>
      <c r="D150" s="254"/>
      <c r="E150" s="254"/>
      <c r="F150" s="254" t="s">
        <v>113</v>
      </c>
      <c r="G150" s="254"/>
      <c r="H150" s="254"/>
      <c r="J150" s="262">
        <v>286.04917800399915</v>
      </c>
      <c r="K150" s="262">
        <v>689.5568247981598</v>
      </c>
      <c r="L150" s="262">
        <v>-403.5076467941607</v>
      </c>
      <c r="N150" s="262">
        <v>536.6783999999996</v>
      </c>
      <c r="O150" s="262">
        <v>266.215</v>
      </c>
      <c r="P150" s="262">
        <v>270.4633999999995</v>
      </c>
      <c r="Q150" s="203"/>
      <c r="R150" s="262">
        <v>902.0088000000002</v>
      </c>
      <c r="S150" s="262">
        <v>32.129</v>
      </c>
      <c r="T150" s="262">
        <v>869.8798000000002</v>
      </c>
      <c r="V150" s="262">
        <v>114.47359999999942</v>
      </c>
      <c r="W150" s="262">
        <v>186.47499999999914</v>
      </c>
      <c r="X150" s="262">
        <v>-72.00139999999972</v>
      </c>
      <c r="Z150" s="262">
        <v>1839.2099780039982</v>
      </c>
      <c r="AA150" s="262">
        <v>1174.3758247981589</v>
      </c>
      <c r="AB150" s="203">
        <v>664.8341532058394</v>
      </c>
    </row>
    <row r="151" spans="2:28" ht="12.75">
      <c r="B151" s="254"/>
      <c r="C151" s="254"/>
      <c r="D151" s="254"/>
      <c r="E151" s="254"/>
      <c r="F151" s="254"/>
      <c r="G151" s="254" t="s">
        <v>504</v>
      </c>
      <c r="H151" s="254"/>
      <c r="J151" s="262">
        <v>35.19</v>
      </c>
      <c r="K151" s="262">
        <v>34.613</v>
      </c>
      <c r="L151" s="262">
        <v>0.5769999999999982</v>
      </c>
      <c r="N151" s="262">
        <v>17.46</v>
      </c>
      <c r="O151" s="262">
        <v>107.215</v>
      </c>
      <c r="P151" s="262">
        <v>-89.755</v>
      </c>
      <c r="Q151" s="203"/>
      <c r="R151" s="262">
        <v>11.34</v>
      </c>
      <c r="S151" s="262">
        <v>32.129</v>
      </c>
      <c r="T151" s="262">
        <v>-20.788999999999998</v>
      </c>
      <c r="V151" s="262">
        <v>17.28</v>
      </c>
      <c r="W151" s="262">
        <v>37.131</v>
      </c>
      <c r="X151" s="262">
        <v>-19.851</v>
      </c>
      <c r="Z151" s="262">
        <v>81.27</v>
      </c>
      <c r="AA151" s="262">
        <v>211.088</v>
      </c>
      <c r="AB151" s="203">
        <v>-129.81799999999998</v>
      </c>
    </row>
    <row r="152" spans="2:28" ht="12.75">
      <c r="B152" s="254"/>
      <c r="C152" s="254"/>
      <c r="D152" s="254"/>
      <c r="E152" s="254"/>
      <c r="F152" s="254"/>
      <c r="G152" s="254" t="s">
        <v>506</v>
      </c>
      <c r="H152" s="254"/>
      <c r="J152" s="262">
        <v>250.85917800399912</v>
      </c>
      <c r="K152" s="262">
        <v>654.9438247981598</v>
      </c>
      <c r="L152" s="262">
        <v>-404.0846467941607</v>
      </c>
      <c r="N152" s="262">
        <v>519.2183999999995</v>
      </c>
      <c r="O152" s="262">
        <v>159</v>
      </c>
      <c r="P152" s="262">
        <v>360.2183999999995</v>
      </c>
      <c r="Q152" s="203"/>
      <c r="R152" s="262">
        <v>890.6688000000001</v>
      </c>
      <c r="S152" s="262">
        <v>0</v>
      </c>
      <c r="T152" s="262">
        <v>890.6688000000001</v>
      </c>
      <c r="V152" s="262">
        <v>97.19359999999942</v>
      </c>
      <c r="W152" s="262">
        <v>149.34399999999914</v>
      </c>
      <c r="X152" s="262">
        <v>-52.15039999999972</v>
      </c>
      <c r="Z152" s="262">
        <v>1757.9399780039982</v>
      </c>
      <c r="AA152" s="262">
        <v>963.2878247981589</v>
      </c>
      <c r="AB152" s="203">
        <v>794.6521532058393</v>
      </c>
    </row>
    <row r="153" spans="2:28" ht="12.75">
      <c r="B153" s="254"/>
      <c r="C153" s="254"/>
      <c r="D153" s="254"/>
      <c r="E153" s="254"/>
      <c r="F153" s="254"/>
      <c r="G153" s="254"/>
      <c r="H153" s="254" t="s">
        <v>61</v>
      </c>
      <c r="J153" s="262">
        <v>98.9</v>
      </c>
      <c r="K153" s="262">
        <v>0</v>
      </c>
      <c r="L153" s="262">
        <v>98.9</v>
      </c>
      <c r="N153" s="262">
        <v>26.4</v>
      </c>
      <c r="O153" s="262">
        <v>159</v>
      </c>
      <c r="P153" s="262">
        <v>-132.6</v>
      </c>
      <c r="Q153" s="203"/>
      <c r="R153" s="262">
        <v>166.7</v>
      </c>
      <c r="S153" s="262">
        <v>0</v>
      </c>
      <c r="T153" s="262">
        <v>166.7</v>
      </c>
      <c r="V153" s="262">
        <v>55.3</v>
      </c>
      <c r="W153" s="262">
        <v>14.5</v>
      </c>
      <c r="X153" s="262">
        <v>40.8</v>
      </c>
      <c r="Z153" s="262">
        <v>347.3</v>
      </c>
      <c r="AA153" s="262">
        <v>173.5</v>
      </c>
      <c r="AB153" s="203">
        <v>173.8</v>
      </c>
    </row>
    <row r="154" spans="2:28" ht="12.75">
      <c r="B154" s="254"/>
      <c r="C154" s="254"/>
      <c r="D154" s="254"/>
      <c r="E154" s="254"/>
      <c r="F154" s="254"/>
      <c r="G154" s="254"/>
      <c r="H154" s="254" t="s">
        <v>62</v>
      </c>
      <c r="J154" s="262">
        <v>151.9591780039991</v>
      </c>
      <c r="K154" s="262">
        <v>654.9438247981598</v>
      </c>
      <c r="L154" s="262">
        <v>-502.98464679416065</v>
      </c>
      <c r="N154" s="262">
        <v>492.81839999999954</v>
      </c>
      <c r="O154" s="262">
        <v>0</v>
      </c>
      <c r="P154" s="262">
        <v>492.81839999999954</v>
      </c>
      <c r="Q154" s="203"/>
      <c r="R154" s="262">
        <v>723.9688000000001</v>
      </c>
      <c r="S154" s="262">
        <v>0</v>
      </c>
      <c r="T154" s="262">
        <v>723.9688000000001</v>
      </c>
      <c r="V154" s="262">
        <v>41.893599999999424</v>
      </c>
      <c r="W154" s="262">
        <v>134.84399999999914</v>
      </c>
      <c r="X154" s="262">
        <v>-92.95039999999972</v>
      </c>
      <c r="Z154" s="262">
        <v>1410.6399780039983</v>
      </c>
      <c r="AA154" s="262">
        <v>789.7878247981589</v>
      </c>
      <c r="AB154" s="203">
        <v>620.8521532058394</v>
      </c>
    </row>
    <row r="155" spans="2:28" ht="12.75">
      <c r="B155" s="254"/>
      <c r="C155" s="254"/>
      <c r="D155" s="254"/>
      <c r="E155" s="254" t="s">
        <v>668</v>
      </c>
      <c r="F155" s="254"/>
      <c r="G155" s="254"/>
      <c r="H155" s="254"/>
      <c r="J155" s="262">
        <v>2082.5892571933455</v>
      </c>
      <c r="K155" s="262">
        <v>1257.7274139032943</v>
      </c>
      <c r="L155" s="262">
        <v>824.8618432900512</v>
      </c>
      <c r="N155" s="262">
        <v>2707.5879999999997</v>
      </c>
      <c r="O155" s="262">
        <v>2497.808664533036</v>
      </c>
      <c r="P155" s="262">
        <v>209.77933546696386</v>
      </c>
      <c r="Q155" s="203"/>
      <c r="R155" s="262">
        <v>1917.4151566041019</v>
      </c>
      <c r="S155" s="262">
        <v>2031.5244848240375</v>
      </c>
      <c r="T155" s="262">
        <v>-114.1093282199356</v>
      </c>
      <c r="V155" s="262">
        <v>2916.260478</v>
      </c>
      <c r="W155" s="262">
        <v>2288.9561285192212</v>
      </c>
      <c r="X155" s="262">
        <v>627.3043494807789</v>
      </c>
      <c r="Z155" s="262">
        <v>9623.852891797447</v>
      </c>
      <c r="AA155" s="262">
        <v>8076.016691779589</v>
      </c>
      <c r="AB155" s="203">
        <v>1547.8362000178586</v>
      </c>
    </row>
    <row r="156" spans="2:28" ht="12.75">
      <c r="B156" s="254"/>
      <c r="C156" s="254"/>
      <c r="D156" s="254"/>
      <c r="E156" s="254"/>
      <c r="F156" s="254" t="s">
        <v>110</v>
      </c>
      <c r="G156" s="254"/>
      <c r="H156" s="254"/>
      <c r="J156" s="262">
        <v>0</v>
      </c>
      <c r="K156" s="262">
        <v>0.161</v>
      </c>
      <c r="L156" s="262">
        <v>-0.161</v>
      </c>
      <c r="N156" s="262">
        <v>0</v>
      </c>
      <c r="O156" s="262">
        <v>0</v>
      </c>
      <c r="P156" s="262">
        <v>0</v>
      </c>
      <c r="Q156" s="203"/>
      <c r="R156" s="262">
        <v>0</v>
      </c>
      <c r="S156" s="262">
        <v>0.161</v>
      </c>
      <c r="T156" s="262">
        <v>-0.161</v>
      </c>
      <c r="V156" s="262">
        <v>0</v>
      </c>
      <c r="W156" s="262">
        <v>0</v>
      </c>
      <c r="X156" s="262">
        <v>0</v>
      </c>
      <c r="Z156" s="262">
        <v>0</v>
      </c>
      <c r="AA156" s="262">
        <v>0.322</v>
      </c>
      <c r="AB156" s="203">
        <v>-0.322</v>
      </c>
    </row>
    <row r="157" spans="2:28" ht="12.75">
      <c r="B157" s="254"/>
      <c r="C157" s="254"/>
      <c r="D157" s="254"/>
      <c r="E157" s="254"/>
      <c r="F157" s="254"/>
      <c r="G157" s="254" t="s">
        <v>105</v>
      </c>
      <c r="H157" s="254"/>
      <c r="J157" s="262">
        <v>0</v>
      </c>
      <c r="K157" s="262">
        <v>0</v>
      </c>
      <c r="L157" s="262">
        <v>0</v>
      </c>
      <c r="N157" s="262">
        <v>0</v>
      </c>
      <c r="O157" s="262">
        <v>0</v>
      </c>
      <c r="P157" s="262">
        <v>0</v>
      </c>
      <c r="Q157" s="203"/>
      <c r="R157" s="262">
        <v>0</v>
      </c>
      <c r="S157" s="262">
        <v>0</v>
      </c>
      <c r="T157" s="262">
        <v>0</v>
      </c>
      <c r="V157" s="262">
        <v>0</v>
      </c>
      <c r="W157" s="262">
        <v>0</v>
      </c>
      <c r="X157" s="262">
        <v>0</v>
      </c>
      <c r="Z157" s="262">
        <v>0</v>
      </c>
      <c r="AA157" s="262">
        <v>0</v>
      </c>
      <c r="AB157" s="203">
        <v>0</v>
      </c>
    </row>
    <row r="158" spans="2:28" ht="12.75">
      <c r="B158" s="254"/>
      <c r="C158" s="254"/>
      <c r="D158" s="254"/>
      <c r="E158" s="254"/>
      <c r="F158" s="254"/>
      <c r="G158" s="254"/>
      <c r="H158" s="254" t="s">
        <v>63</v>
      </c>
      <c r="J158" s="262">
        <v>0</v>
      </c>
      <c r="K158" s="262">
        <v>0</v>
      </c>
      <c r="L158" s="262">
        <v>0</v>
      </c>
      <c r="N158" s="262">
        <v>0</v>
      </c>
      <c r="O158" s="262">
        <v>0</v>
      </c>
      <c r="P158" s="262">
        <v>0</v>
      </c>
      <c r="Q158" s="203"/>
      <c r="R158" s="262">
        <v>0</v>
      </c>
      <c r="S158" s="262">
        <v>0</v>
      </c>
      <c r="T158" s="262">
        <v>0</v>
      </c>
      <c r="V158" s="262">
        <v>0</v>
      </c>
      <c r="W158" s="262">
        <v>0</v>
      </c>
      <c r="X158" s="262">
        <v>0</v>
      </c>
      <c r="Z158" s="262">
        <v>0</v>
      </c>
      <c r="AA158" s="262">
        <v>0</v>
      </c>
      <c r="AB158" s="203">
        <v>0</v>
      </c>
    </row>
    <row r="159" spans="2:28" ht="12.75">
      <c r="B159" s="254"/>
      <c r="C159" s="254"/>
      <c r="D159" s="254"/>
      <c r="E159" s="254"/>
      <c r="F159" s="254"/>
      <c r="G159" s="254" t="s">
        <v>106</v>
      </c>
      <c r="H159" s="254"/>
      <c r="J159" s="262">
        <v>0</v>
      </c>
      <c r="K159" s="262">
        <v>0.161</v>
      </c>
      <c r="L159" s="262">
        <v>-0.161</v>
      </c>
      <c r="N159" s="262">
        <v>0</v>
      </c>
      <c r="O159" s="262">
        <v>0</v>
      </c>
      <c r="P159" s="262">
        <v>0</v>
      </c>
      <c r="Q159" s="203"/>
      <c r="R159" s="262">
        <v>0</v>
      </c>
      <c r="S159" s="262">
        <v>0.161</v>
      </c>
      <c r="T159" s="262">
        <v>-0.161</v>
      </c>
      <c r="V159" s="262">
        <v>0</v>
      </c>
      <c r="W159" s="262">
        <v>0</v>
      </c>
      <c r="X159" s="262">
        <v>0</v>
      </c>
      <c r="Z159" s="262">
        <v>0</v>
      </c>
      <c r="AA159" s="262">
        <v>0.322</v>
      </c>
      <c r="AB159" s="203">
        <v>-0.322</v>
      </c>
    </row>
    <row r="160" spans="2:28" ht="12.75">
      <c r="B160" s="254"/>
      <c r="C160" s="254"/>
      <c r="D160" s="254"/>
      <c r="E160" s="254"/>
      <c r="F160" s="254"/>
      <c r="G160" s="254" t="s">
        <v>506</v>
      </c>
      <c r="H160" s="254"/>
      <c r="J160" s="262">
        <v>0</v>
      </c>
      <c r="K160" s="262">
        <v>0</v>
      </c>
      <c r="L160" s="262">
        <v>0</v>
      </c>
      <c r="N160" s="262">
        <v>0</v>
      </c>
      <c r="O160" s="262">
        <v>0</v>
      </c>
      <c r="P160" s="262">
        <v>0</v>
      </c>
      <c r="Q160" s="203"/>
      <c r="R160" s="262">
        <v>0</v>
      </c>
      <c r="S160" s="262">
        <v>0</v>
      </c>
      <c r="T160" s="262">
        <v>0</v>
      </c>
      <c r="V160" s="262">
        <v>0</v>
      </c>
      <c r="W160" s="262">
        <v>0</v>
      </c>
      <c r="X160" s="262">
        <v>0</v>
      </c>
      <c r="Z160" s="262">
        <v>0</v>
      </c>
      <c r="AA160" s="262">
        <v>0</v>
      </c>
      <c r="AB160" s="203">
        <v>0</v>
      </c>
    </row>
    <row r="161" spans="2:28" ht="12.75">
      <c r="B161" s="254"/>
      <c r="C161" s="254"/>
      <c r="D161" s="254"/>
      <c r="E161" s="254"/>
      <c r="F161" s="254" t="s">
        <v>483</v>
      </c>
      <c r="G161" s="254"/>
      <c r="H161" s="254"/>
      <c r="J161" s="262">
        <v>6.631872100728959</v>
      </c>
      <c r="K161" s="262">
        <v>22.276929047200888</v>
      </c>
      <c r="L161" s="262">
        <v>-15.645056946471929</v>
      </c>
      <c r="N161" s="262">
        <v>49.144</v>
      </c>
      <c r="O161" s="262">
        <v>18.915072717435287</v>
      </c>
      <c r="P161" s="262">
        <v>30.22892728256471</v>
      </c>
      <c r="Q161" s="203"/>
      <c r="R161" s="262">
        <v>48.143156604102025</v>
      </c>
      <c r="S161" s="262">
        <v>22.375975031222215</v>
      </c>
      <c r="T161" s="262">
        <v>25.76718157287981</v>
      </c>
      <c r="V161" s="262">
        <v>70.855</v>
      </c>
      <c r="W161" s="262">
        <v>319.95512163333746</v>
      </c>
      <c r="X161" s="262">
        <v>-249.10012163333744</v>
      </c>
      <c r="Z161" s="262">
        <v>174.77402870483098</v>
      </c>
      <c r="AA161" s="262">
        <v>383.52309842919584</v>
      </c>
      <c r="AB161" s="203">
        <v>-208.74906972436486</v>
      </c>
    </row>
    <row r="162" spans="2:28" ht="12.75">
      <c r="B162" s="254"/>
      <c r="C162" s="254"/>
      <c r="D162" s="254"/>
      <c r="E162" s="254"/>
      <c r="F162" s="254"/>
      <c r="G162" s="254" t="s">
        <v>504</v>
      </c>
      <c r="H162" s="254"/>
      <c r="J162" s="262">
        <v>6.631872100728959</v>
      </c>
      <c r="K162" s="262">
        <v>22.276929047200888</v>
      </c>
      <c r="L162" s="262">
        <v>-15.645056946471929</v>
      </c>
      <c r="N162" s="262">
        <v>49.144</v>
      </c>
      <c r="O162" s="262">
        <v>18.915072717435287</v>
      </c>
      <c r="P162" s="262">
        <v>30.22892728256471</v>
      </c>
      <c r="Q162" s="203"/>
      <c r="R162" s="262">
        <v>48.143156604102025</v>
      </c>
      <c r="S162" s="262">
        <v>22.375975031222215</v>
      </c>
      <c r="T162" s="262">
        <v>25.76718157287981</v>
      </c>
      <c r="V162" s="262">
        <v>70.855</v>
      </c>
      <c r="W162" s="262">
        <v>319.95512163333746</v>
      </c>
      <c r="X162" s="262">
        <v>-249.10012163333744</v>
      </c>
      <c r="Z162" s="262">
        <v>174.77402870483098</v>
      </c>
      <c r="AA162" s="262">
        <v>383.52309842919584</v>
      </c>
      <c r="AB162" s="203">
        <v>-208.74906972436486</v>
      </c>
    </row>
    <row r="163" spans="2:28" ht="12.75">
      <c r="B163" s="254"/>
      <c r="C163" s="254"/>
      <c r="D163" s="254"/>
      <c r="E163" s="254"/>
      <c r="F163" s="254"/>
      <c r="G163" s="254" t="s">
        <v>506</v>
      </c>
      <c r="H163" s="254"/>
      <c r="J163" s="262">
        <v>0</v>
      </c>
      <c r="K163" s="262">
        <v>0</v>
      </c>
      <c r="L163" s="262">
        <v>0</v>
      </c>
      <c r="N163" s="262">
        <v>0</v>
      </c>
      <c r="O163" s="262">
        <v>0</v>
      </c>
      <c r="P163" s="262">
        <v>0</v>
      </c>
      <c r="Q163" s="203"/>
      <c r="R163" s="262">
        <v>0</v>
      </c>
      <c r="S163" s="262">
        <v>0</v>
      </c>
      <c r="T163" s="262">
        <v>0</v>
      </c>
      <c r="V163" s="262">
        <v>0</v>
      </c>
      <c r="W163" s="262">
        <v>0</v>
      </c>
      <c r="X163" s="262">
        <v>0</v>
      </c>
      <c r="Z163" s="262">
        <v>0</v>
      </c>
      <c r="AA163" s="262">
        <v>0</v>
      </c>
      <c r="AB163" s="203">
        <v>0</v>
      </c>
    </row>
    <row r="164" spans="2:28" ht="12.75">
      <c r="B164" s="254"/>
      <c r="C164" s="254"/>
      <c r="D164" s="254"/>
      <c r="E164" s="254"/>
      <c r="F164" s="254" t="s">
        <v>112</v>
      </c>
      <c r="G164" s="254"/>
      <c r="H164" s="254"/>
      <c r="J164" s="262">
        <v>1120.6973850926167</v>
      </c>
      <c r="K164" s="262">
        <v>914.8789424423127</v>
      </c>
      <c r="L164" s="262">
        <v>205.81844265030406</v>
      </c>
      <c r="N164" s="262">
        <v>1353.06</v>
      </c>
      <c r="O164" s="262">
        <v>1289.123</v>
      </c>
      <c r="P164" s="262">
        <v>63.9369999999999</v>
      </c>
      <c r="Q164" s="203"/>
      <c r="R164" s="262">
        <v>1158.472</v>
      </c>
      <c r="S164" s="262">
        <v>1066.08</v>
      </c>
      <c r="T164" s="262">
        <v>92.39200000000005</v>
      </c>
      <c r="V164" s="262">
        <v>2291.9640000000004</v>
      </c>
      <c r="W164" s="262">
        <v>1374.451</v>
      </c>
      <c r="X164" s="262">
        <v>917.5130000000004</v>
      </c>
      <c r="Z164" s="262">
        <v>5924.193385092617</v>
      </c>
      <c r="AA164" s="262">
        <v>4644.532942442313</v>
      </c>
      <c r="AB164" s="203">
        <v>1279.6604426503045</v>
      </c>
    </row>
    <row r="165" spans="2:28" ht="12.75">
      <c r="B165" s="254"/>
      <c r="C165" s="254"/>
      <c r="D165" s="254"/>
      <c r="E165" s="254"/>
      <c r="F165" s="254"/>
      <c r="G165" s="254" t="s">
        <v>504</v>
      </c>
      <c r="H165" s="254"/>
      <c r="J165" s="262">
        <v>877.3973850926168</v>
      </c>
      <c r="K165" s="262">
        <v>659.4789424423127</v>
      </c>
      <c r="L165" s="262">
        <v>217.9184426503041</v>
      </c>
      <c r="N165" s="262">
        <v>1347.06</v>
      </c>
      <c r="O165" s="262">
        <v>512.5229999999999</v>
      </c>
      <c r="P165" s="262">
        <v>834.537</v>
      </c>
      <c r="Q165" s="203"/>
      <c r="R165" s="262">
        <v>931.2719999999999</v>
      </c>
      <c r="S165" s="262">
        <v>632.68</v>
      </c>
      <c r="T165" s="262">
        <v>298.592</v>
      </c>
      <c r="V165" s="262">
        <v>2101.664</v>
      </c>
      <c r="W165" s="262">
        <v>1040.951</v>
      </c>
      <c r="X165" s="262">
        <v>1060.7130000000002</v>
      </c>
      <c r="Z165" s="262">
        <v>5257.393385092617</v>
      </c>
      <c r="AA165" s="262">
        <v>2845.6329424423125</v>
      </c>
      <c r="AB165" s="203">
        <v>2411.7604426503044</v>
      </c>
    </row>
    <row r="166" spans="2:28" ht="12.75">
      <c r="B166" s="254"/>
      <c r="C166" s="254"/>
      <c r="D166" s="254"/>
      <c r="E166" s="254"/>
      <c r="F166" s="254"/>
      <c r="G166" s="254" t="s">
        <v>506</v>
      </c>
      <c r="H166" s="254"/>
      <c r="J166" s="262">
        <v>243.3</v>
      </c>
      <c r="K166" s="262">
        <v>255.4</v>
      </c>
      <c r="L166" s="262">
        <v>-12.1</v>
      </c>
      <c r="N166" s="262">
        <v>6</v>
      </c>
      <c r="O166" s="262">
        <v>776.6</v>
      </c>
      <c r="P166" s="262">
        <v>-770.6</v>
      </c>
      <c r="Q166" s="203"/>
      <c r="R166" s="262">
        <v>227.2</v>
      </c>
      <c r="S166" s="262">
        <v>433.4</v>
      </c>
      <c r="T166" s="262">
        <v>-206.2</v>
      </c>
      <c r="V166" s="262">
        <v>190.3</v>
      </c>
      <c r="W166" s="262">
        <v>333.5</v>
      </c>
      <c r="X166" s="262">
        <v>-143.2</v>
      </c>
      <c r="Z166" s="262">
        <v>666.8</v>
      </c>
      <c r="AA166" s="262">
        <v>1798.9</v>
      </c>
      <c r="AB166" s="203">
        <v>-1132.1</v>
      </c>
    </row>
    <row r="167" spans="2:28" ht="12.75">
      <c r="B167" s="254"/>
      <c r="C167" s="254"/>
      <c r="D167" s="254"/>
      <c r="E167" s="254"/>
      <c r="F167" s="254" t="s">
        <v>113</v>
      </c>
      <c r="G167" s="254"/>
      <c r="H167" s="254"/>
      <c r="J167" s="262">
        <v>955.26</v>
      </c>
      <c r="K167" s="262">
        <v>320.41054241378083</v>
      </c>
      <c r="L167" s="262">
        <v>634.8494575862192</v>
      </c>
      <c r="N167" s="262">
        <v>1305.384</v>
      </c>
      <c r="O167" s="262">
        <v>1189.7705918156007</v>
      </c>
      <c r="P167" s="262">
        <v>115.6134081843993</v>
      </c>
      <c r="Q167" s="203"/>
      <c r="R167" s="262">
        <v>710.8</v>
      </c>
      <c r="S167" s="262">
        <v>942.9075097928153</v>
      </c>
      <c r="T167" s="262">
        <v>-232.10750979281522</v>
      </c>
      <c r="V167" s="262">
        <v>553.441478</v>
      </c>
      <c r="W167" s="262">
        <v>594.5500068858835</v>
      </c>
      <c r="X167" s="262">
        <v>-41.108528885883516</v>
      </c>
      <c r="Z167" s="262">
        <v>3524.885478</v>
      </c>
      <c r="AA167" s="262">
        <v>3047.6386509080803</v>
      </c>
      <c r="AB167" s="203">
        <v>477.24682709191984</v>
      </c>
    </row>
    <row r="168" spans="2:28" ht="12.75">
      <c r="B168" s="254"/>
      <c r="C168" s="254"/>
      <c r="D168" s="254"/>
      <c r="E168" s="254"/>
      <c r="F168" s="254"/>
      <c r="G168" s="254" t="s">
        <v>504</v>
      </c>
      <c r="H168" s="254"/>
      <c r="J168" s="262">
        <v>409.16</v>
      </c>
      <c r="K168" s="262">
        <v>254.31054241378087</v>
      </c>
      <c r="L168" s="262">
        <v>154.84945758621905</v>
      </c>
      <c r="N168" s="262">
        <v>648.684</v>
      </c>
      <c r="O168" s="262">
        <v>611.4705918156006</v>
      </c>
      <c r="P168" s="262">
        <v>37.21340818439933</v>
      </c>
      <c r="Q168" s="203"/>
      <c r="R168" s="262">
        <v>583.799</v>
      </c>
      <c r="S168" s="262">
        <v>243.60650979281507</v>
      </c>
      <c r="T168" s="262">
        <v>340.1924902071849</v>
      </c>
      <c r="V168" s="262">
        <v>473.641478</v>
      </c>
      <c r="W168" s="262">
        <v>594.5500068858835</v>
      </c>
      <c r="X168" s="262">
        <v>-120.90852888588347</v>
      </c>
      <c r="Z168" s="262">
        <v>2115.284478</v>
      </c>
      <c r="AA168" s="262">
        <v>1703.93765090808</v>
      </c>
      <c r="AB168" s="203">
        <v>411.34682709192</v>
      </c>
    </row>
    <row r="169" spans="2:28" ht="12.75">
      <c r="B169" s="254"/>
      <c r="C169" s="254"/>
      <c r="D169" s="254"/>
      <c r="E169" s="254"/>
      <c r="F169" s="254"/>
      <c r="G169" s="254"/>
      <c r="H169" s="254" t="s">
        <v>61</v>
      </c>
      <c r="J169" s="262">
        <v>85.291</v>
      </c>
      <c r="K169" s="262">
        <v>78.9152040013811</v>
      </c>
      <c r="L169" s="262">
        <v>6.375795998618898</v>
      </c>
      <c r="N169" s="262">
        <v>51.824</v>
      </c>
      <c r="O169" s="262">
        <v>166.12094566175446</v>
      </c>
      <c r="P169" s="262">
        <v>-114.29694566175446</v>
      </c>
      <c r="Q169" s="203"/>
      <c r="R169" s="262">
        <v>103.356</v>
      </c>
      <c r="S169" s="262">
        <v>40.994509792815066</v>
      </c>
      <c r="T169" s="262">
        <v>62.36149020718493</v>
      </c>
      <c r="V169" s="262">
        <v>50.039</v>
      </c>
      <c r="W169" s="262">
        <v>119.35203888588349</v>
      </c>
      <c r="X169" s="262">
        <v>-69.31303888588349</v>
      </c>
      <c r="Z169" s="262">
        <v>290.51</v>
      </c>
      <c r="AA169" s="262">
        <v>405.3826983418341</v>
      </c>
      <c r="AB169" s="203">
        <v>-114.87269834183411</v>
      </c>
    </row>
    <row r="170" spans="2:28" ht="12.75">
      <c r="B170" s="254"/>
      <c r="C170" s="254"/>
      <c r="D170" s="254"/>
      <c r="E170" s="254"/>
      <c r="F170" s="254"/>
      <c r="G170" s="254"/>
      <c r="H170" s="254" t="s">
        <v>62</v>
      </c>
      <c r="J170" s="262">
        <v>323.8689999999999</v>
      </c>
      <c r="K170" s="262">
        <v>175.39533841239975</v>
      </c>
      <c r="L170" s="262">
        <v>148.47366158760016</v>
      </c>
      <c r="N170" s="262">
        <v>596.86</v>
      </c>
      <c r="O170" s="262">
        <v>445.3496461538462</v>
      </c>
      <c r="P170" s="262">
        <v>151.5103538461538</v>
      </c>
      <c r="Q170" s="203"/>
      <c r="R170" s="262">
        <v>480.443</v>
      </c>
      <c r="S170" s="262">
        <v>202.612</v>
      </c>
      <c r="T170" s="262">
        <v>277.831</v>
      </c>
      <c r="V170" s="262">
        <v>423.602478</v>
      </c>
      <c r="W170" s="262">
        <v>475.19796799999995</v>
      </c>
      <c r="X170" s="262">
        <v>-51.59548999999993</v>
      </c>
      <c r="Z170" s="262">
        <v>1824.774478</v>
      </c>
      <c r="AA170" s="262">
        <v>1298.554952566246</v>
      </c>
      <c r="AB170" s="203">
        <v>526.2195254337541</v>
      </c>
    </row>
    <row r="171" spans="2:28" ht="12.75">
      <c r="B171" s="254"/>
      <c r="C171" s="254"/>
      <c r="D171" s="254"/>
      <c r="E171" s="254"/>
      <c r="F171" s="254"/>
      <c r="G171" s="254" t="s">
        <v>506</v>
      </c>
      <c r="H171" s="254"/>
      <c r="J171" s="262">
        <v>546.1</v>
      </c>
      <c r="K171" s="262">
        <v>66.1</v>
      </c>
      <c r="L171" s="262">
        <v>480</v>
      </c>
      <c r="N171" s="262">
        <v>656.7</v>
      </c>
      <c r="O171" s="262">
        <v>578.3</v>
      </c>
      <c r="P171" s="262">
        <v>78.40000000000009</v>
      </c>
      <c r="Q171" s="203"/>
      <c r="R171" s="262">
        <v>127.00100000000006</v>
      </c>
      <c r="S171" s="262">
        <v>699.3010000000002</v>
      </c>
      <c r="T171" s="262">
        <v>-572.3</v>
      </c>
      <c r="V171" s="262">
        <v>79.8</v>
      </c>
      <c r="W171" s="262">
        <v>0</v>
      </c>
      <c r="X171" s="262">
        <v>79.8</v>
      </c>
      <c r="Z171" s="262">
        <v>1409.6009999999999</v>
      </c>
      <c r="AA171" s="262">
        <v>1343.701</v>
      </c>
      <c r="AB171" s="203">
        <v>65.89999999999986</v>
      </c>
    </row>
    <row r="172" spans="2:28" ht="12.75">
      <c r="B172" s="254"/>
      <c r="C172" s="254"/>
      <c r="D172" s="254"/>
      <c r="E172" s="254"/>
      <c r="F172" s="254"/>
      <c r="G172" s="254"/>
      <c r="H172" s="254" t="s">
        <v>61</v>
      </c>
      <c r="J172" s="262">
        <v>10</v>
      </c>
      <c r="K172" s="262">
        <v>10</v>
      </c>
      <c r="L172" s="262">
        <v>0</v>
      </c>
      <c r="N172" s="262">
        <v>288.5</v>
      </c>
      <c r="O172" s="262">
        <v>0</v>
      </c>
      <c r="P172" s="262">
        <v>288.5</v>
      </c>
      <c r="Q172" s="203"/>
      <c r="R172" s="262">
        <v>0</v>
      </c>
      <c r="S172" s="262">
        <v>350</v>
      </c>
      <c r="T172" s="262">
        <v>-350</v>
      </c>
      <c r="V172" s="262">
        <v>0</v>
      </c>
      <c r="W172" s="262">
        <v>0</v>
      </c>
      <c r="X172" s="262">
        <v>0</v>
      </c>
      <c r="Z172" s="262">
        <v>298.5</v>
      </c>
      <c r="AA172" s="262">
        <v>360</v>
      </c>
      <c r="AB172" s="203">
        <v>-61.5</v>
      </c>
    </row>
    <row r="173" spans="2:28" ht="12.75">
      <c r="B173" s="254"/>
      <c r="C173" s="254"/>
      <c r="D173" s="254"/>
      <c r="E173" s="254"/>
      <c r="F173" s="254"/>
      <c r="G173" s="254"/>
      <c r="H173" s="254" t="s">
        <v>62</v>
      </c>
      <c r="J173" s="262">
        <v>536.1</v>
      </c>
      <c r="K173" s="262">
        <v>56.1</v>
      </c>
      <c r="L173" s="262">
        <v>480</v>
      </c>
      <c r="N173" s="262">
        <v>368.2</v>
      </c>
      <c r="O173" s="262">
        <v>578.3</v>
      </c>
      <c r="P173" s="262">
        <v>-210.1</v>
      </c>
      <c r="Q173" s="203"/>
      <c r="R173" s="262">
        <v>127.00100000000006</v>
      </c>
      <c r="S173" s="262">
        <v>349.3010000000001</v>
      </c>
      <c r="T173" s="262">
        <v>-222.3</v>
      </c>
      <c r="V173" s="262">
        <v>79.8</v>
      </c>
      <c r="W173" s="262">
        <v>0</v>
      </c>
      <c r="X173" s="262">
        <v>79.8</v>
      </c>
      <c r="Z173" s="262">
        <v>1111.1009999999999</v>
      </c>
      <c r="AA173" s="262">
        <v>983.701</v>
      </c>
      <c r="AB173" s="203">
        <v>127.4</v>
      </c>
    </row>
    <row r="174" s="254" customFormat="1" ht="12" customHeight="1"/>
    <row r="175" spans="3:6" s="254" customFormat="1" ht="12" customHeight="1">
      <c r="C175" s="261" t="s">
        <v>667</v>
      </c>
      <c r="D175" s="261"/>
      <c r="E175" s="261"/>
      <c r="F175" s="261"/>
    </row>
    <row r="176" spans="2:28" s="253" customFormat="1" ht="12" customHeight="1">
      <c r="B176" s="255"/>
      <c r="C176" s="255"/>
      <c r="D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c r="AA176" s="255"/>
      <c r="AB176" s="255"/>
    </row>
    <row r="177" spans="2:28" s="253" customFormat="1" ht="12" customHeight="1">
      <c r="B177" s="256"/>
      <c r="C177" s="94"/>
      <c r="D177" s="256"/>
      <c r="E177" s="256"/>
      <c r="F177" s="256"/>
      <c r="G177" s="256"/>
      <c r="H177" s="256"/>
      <c r="I177" s="256"/>
      <c r="J177" s="248" t="s">
        <v>460</v>
      </c>
      <c r="K177" s="248"/>
      <c r="L177" s="248"/>
      <c r="M177" s="248"/>
      <c r="N177" s="249"/>
      <c r="O177" s="249"/>
      <c r="P177" s="249"/>
      <c r="Q177" s="249"/>
      <c r="R177" s="249"/>
      <c r="S177" s="249"/>
      <c r="T177" s="249"/>
      <c r="U177" s="249"/>
      <c r="V177" s="249"/>
      <c r="W177" s="249"/>
      <c r="X177" s="249"/>
      <c r="Y177" s="184"/>
      <c r="Z177" s="248" t="s">
        <v>455</v>
      </c>
      <c r="AA177" s="249"/>
      <c r="AB177" s="249"/>
    </row>
    <row r="178" spans="2:28" s="253" customFormat="1" ht="12" customHeight="1">
      <c r="B178" s="254"/>
      <c r="C178" s="94" t="s">
        <v>1</v>
      </c>
      <c r="D178" s="254"/>
      <c r="E178" s="254"/>
      <c r="F178" s="254"/>
      <c r="G178" s="254"/>
      <c r="H178" s="256"/>
      <c r="I178" s="256"/>
      <c r="J178" s="250" t="s">
        <v>456</v>
      </c>
      <c r="K178" s="250"/>
      <c r="L178" s="250"/>
      <c r="M178" s="178"/>
      <c r="N178" s="250" t="s">
        <v>351</v>
      </c>
      <c r="O178" s="250"/>
      <c r="P178" s="250"/>
      <c r="Q178" s="178"/>
      <c r="R178" s="250" t="s">
        <v>461</v>
      </c>
      <c r="S178" s="250"/>
      <c r="T178" s="250"/>
      <c r="U178" s="178"/>
      <c r="V178" s="250" t="s">
        <v>462</v>
      </c>
      <c r="W178" s="250"/>
      <c r="X178" s="250"/>
      <c r="Y178" s="178"/>
      <c r="Z178" s="251" t="s">
        <v>339</v>
      </c>
      <c r="AA178" s="251" t="s">
        <v>340</v>
      </c>
      <c r="AB178" s="251" t="s">
        <v>116</v>
      </c>
    </row>
    <row r="179" spans="2:28" s="253" customFormat="1" ht="12" customHeight="1">
      <c r="B179" s="256"/>
      <c r="C179" s="256"/>
      <c r="D179" s="256"/>
      <c r="E179" s="256"/>
      <c r="F179" s="256"/>
      <c r="G179" s="256"/>
      <c r="H179" s="256"/>
      <c r="I179" s="256"/>
      <c r="J179" s="252" t="s">
        <v>339</v>
      </c>
      <c r="K179" s="252" t="s">
        <v>340</v>
      </c>
      <c r="L179" s="252" t="s">
        <v>116</v>
      </c>
      <c r="M179" s="180"/>
      <c r="N179" s="252" t="s">
        <v>339</v>
      </c>
      <c r="O179" s="252" t="s">
        <v>340</v>
      </c>
      <c r="P179" s="252" t="s">
        <v>116</v>
      </c>
      <c r="Q179" s="180"/>
      <c r="R179" s="252" t="s">
        <v>339</v>
      </c>
      <c r="S179" s="252" t="s">
        <v>340</v>
      </c>
      <c r="T179" s="252" t="s">
        <v>116</v>
      </c>
      <c r="U179" s="180"/>
      <c r="V179" s="252" t="s">
        <v>339</v>
      </c>
      <c r="W179" s="252" t="s">
        <v>340</v>
      </c>
      <c r="X179" s="252" t="s">
        <v>116</v>
      </c>
      <c r="Y179" s="180"/>
      <c r="Z179" s="222"/>
      <c r="AA179" s="222"/>
      <c r="AB179" s="222"/>
    </row>
    <row r="180" spans="2:28" s="253" customFormat="1" ht="12" customHeight="1">
      <c r="B180" s="257"/>
      <c r="C180" s="257"/>
      <c r="D180" s="257"/>
      <c r="E180" s="257"/>
      <c r="F180" s="257"/>
      <c r="G180" s="257"/>
      <c r="H180" s="257"/>
      <c r="I180" s="257"/>
      <c r="J180" s="258"/>
      <c r="K180" s="258"/>
      <c r="L180" s="258"/>
      <c r="M180" s="196"/>
      <c r="N180" s="258"/>
      <c r="O180" s="258"/>
      <c r="P180" s="258"/>
      <c r="Q180" s="196"/>
      <c r="R180" s="258"/>
      <c r="S180" s="258"/>
      <c r="T180" s="258"/>
      <c r="U180" s="196"/>
      <c r="V180" s="258"/>
      <c r="W180" s="258"/>
      <c r="X180" s="258"/>
      <c r="Y180" s="196"/>
      <c r="Z180" s="259"/>
      <c r="AA180" s="259"/>
      <c r="AB180" s="259"/>
    </row>
    <row r="181" s="254" customFormat="1" ht="12" customHeight="1"/>
    <row r="182" spans="2:28" ht="12.75">
      <c r="B182" s="254"/>
      <c r="C182" s="254"/>
      <c r="D182" s="254"/>
      <c r="E182" s="254" t="s">
        <v>23</v>
      </c>
      <c r="F182" s="254"/>
      <c r="G182" s="254"/>
      <c r="H182" s="254"/>
      <c r="J182" s="262">
        <v>10.6</v>
      </c>
      <c r="K182" s="262">
        <v>52.5</v>
      </c>
      <c r="L182" s="262">
        <v>-41.9</v>
      </c>
      <c r="N182" s="262">
        <v>51.2</v>
      </c>
      <c r="O182" s="262">
        <v>34</v>
      </c>
      <c r="P182" s="262">
        <v>17.2</v>
      </c>
      <c r="Q182" s="203"/>
      <c r="R182" s="262">
        <v>4.9</v>
      </c>
      <c r="S182" s="262">
        <v>11.5</v>
      </c>
      <c r="T182" s="262">
        <v>-6.6</v>
      </c>
      <c r="V182" s="262">
        <v>8.4</v>
      </c>
      <c r="W182" s="262">
        <v>3.5</v>
      </c>
      <c r="X182" s="262">
        <v>4.9</v>
      </c>
      <c r="Z182" s="262">
        <v>75.1</v>
      </c>
      <c r="AA182" s="262">
        <v>101.5</v>
      </c>
      <c r="AB182" s="203">
        <v>-26.4</v>
      </c>
    </row>
    <row r="183" spans="2:28" ht="12.75">
      <c r="B183" s="254"/>
      <c r="C183" s="254"/>
      <c r="D183" s="254"/>
      <c r="E183" s="254"/>
      <c r="F183" s="254" t="s">
        <v>110</v>
      </c>
      <c r="G183" s="254"/>
      <c r="H183" s="254"/>
      <c r="J183" s="262">
        <v>0</v>
      </c>
      <c r="K183" s="262">
        <v>0</v>
      </c>
      <c r="L183" s="262">
        <v>0</v>
      </c>
      <c r="N183" s="262">
        <v>0</v>
      </c>
      <c r="O183" s="262">
        <v>0</v>
      </c>
      <c r="P183" s="262">
        <v>0</v>
      </c>
      <c r="Q183" s="203"/>
      <c r="R183" s="262">
        <v>0</v>
      </c>
      <c r="S183" s="262">
        <v>0</v>
      </c>
      <c r="T183" s="262">
        <v>0</v>
      </c>
      <c r="V183" s="262">
        <v>0</v>
      </c>
      <c r="W183" s="262">
        <v>0</v>
      </c>
      <c r="X183" s="262">
        <v>0</v>
      </c>
      <c r="Z183" s="262">
        <v>0</v>
      </c>
      <c r="AA183" s="262">
        <v>0</v>
      </c>
      <c r="AB183" s="203">
        <v>0</v>
      </c>
    </row>
    <row r="184" spans="2:28" ht="12.75">
      <c r="B184" s="254"/>
      <c r="C184" s="254"/>
      <c r="D184" s="254"/>
      <c r="E184" s="254"/>
      <c r="F184" s="254" t="s">
        <v>112</v>
      </c>
      <c r="G184" s="254"/>
      <c r="H184" s="254"/>
      <c r="J184" s="262">
        <v>10.6</v>
      </c>
      <c r="K184" s="262">
        <v>52.5</v>
      </c>
      <c r="L184" s="262">
        <v>-41.9</v>
      </c>
      <c r="N184" s="262">
        <v>51.2</v>
      </c>
      <c r="O184" s="262">
        <v>34</v>
      </c>
      <c r="P184" s="262">
        <v>17.2</v>
      </c>
      <c r="Q184" s="203"/>
      <c r="R184" s="262">
        <v>4.9</v>
      </c>
      <c r="S184" s="262">
        <v>11.5</v>
      </c>
      <c r="T184" s="262">
        <v>-6.6</v>
      </c>
      <c r="V184" s="262">
        <v>8.4</v>
      </c>
      <c r="W184" s="262">
        <v>3.5</v>
      </c>
      <c r="X184" s="262">
        <v>4.9</v>
      </c>
      <c r="Z184" s="262">
        <v>75.1</v>
      </c>
      <c r="AA184" s="262">
        <v>101.5</v>
      </c>
      <c r="AB184" s="203">
        <v>-26.4</v>
      </c>
    </row>
    <row r="185" spans="2:28" ht="12.75">
      <c r="B185" s="254"/>
      <c r="C185" s="254"/>
      <c r="D185" s="254"/>
      <c r="E185" s="254" t="s">
        <v>25</v>
      </c>
      <c r="F185" s="254"/>
      <c r="G185" s="254"/>
      <c r="H185" s="254"/>
      <c r="J185" s="262">
        <v>4.3</v>
      </c>
      <c r="K185" s="262">
        <v>11.7</v>
      </c>
      <c r="L185" s="262">
        <v>-7.4</v>
      </c>
      <c r="N185" s="262">
        <v>11</v>
      </c>
      <c r="O185" s="262">
        <v>11</v>
      </c>
      <c r="P185" s="262">
        <v>0</v>
      </c>
      <c r="Q185" s="203"/>
      <c r="R185" s="262">
        <v>9.4</v>
      </c>
      <c r="S185" s="262">
        <v>15.4</v>
      </c>
      <c r="T185" s="262">
        <v>-6</v>
      </c>
      <c r="V185" s="262">
        <v>14</v>
      </c>
      <c r="W185" s="262">
        <v>0</v>
      </c>
      <c r="X185" s="262">
        <v>14</v>
      </c>
      <c r="Z185" s="262">
        <v>38.7</v>
      </c>
      <c r="AA185" s="262">
        <v>38.1</v>
      </c>
      <c r="AB185" s="203">
        <v>0.6000000000000014</v>
      </c>
    </row>
    <row r="186" spans="2:28" ht="12.75">
      <c r="B186" s="254"/>
      <c r="C186" s="254"/>
      <c r="D186" s="254"/>
      <c r="E186" s="254"/>
      <c r="F186" s="254" t="s">
        <v>110</v>
      </c>
      <c r="G186" s="254"/>
      <c r="H186" s="254"/>
      <c r="J186" s="262">
        <v>4.3</v>
      </c>
      <c r="K186" s="262">
        <v>11.7</v>
      </c>
      <c r="L186" s="262">
        <v>-7.4</v>
      </c>
      <c r="N186" s="262">
        <v>11</v>
      </c>
      <c r="O186" s="262">
        <v>11</v>
      </c>
      <c r="P186" s="262">
        <v>0</v>
      </c>
      <c r="Q186" s="203"/>
      <c r="R186" s="262">
        <v>9.4</v>
      </c>
      <c r="S186" s="262">
        <v>15.4</v>
      </c>
      <c r="T186" s="262">
        <v>-6</v>
      </c>
      <c r="V186" s="262">
        <v>14</v>
      </c>
      <c r="W186" s="262">
        <v>0</v>
      </c>
      <c r="X186" s="262">
        <v>14</v>
      </c>
      <c r="Z186" s="262">
        <v>38.7</v>
      </c>
      <c r="AA186" s="262">
        <v>38.1</v>
      </c>
      <c r="AB186" s="203">
        <v>0.6000000000000014</v>
      </c>
    </row>
    <row r="187" spans="2:28" ht="12.75">
      <c r="B187" s="254"/>
      <c r="C187" s="254"/>
      <c r="D187" s="254"/>
      <c r="E187" s="254"/>
      <c r="F187" s="254"/>
      <c r="G187" s="254" t="s">
        <v>504</v>
      </c>
      <c r="H187" s="254"/>
      <c r="J187" s="262">
        <v>0</v>
      </c>
      <c r="K187" s="262">
        <v>0</v>
      </c>
      <c r="L187" s="262">
        <v>0</v>
      </c>
      <c r="N187" s="262">
        <v>0</v>
      </c>
      <c r="O187" s="262">
        <v>0</v>
      </c>
      <c r="P187" s="262">
        <v>0</v>
      </c>
      <c r="Q187" s="203"/>
      <c r="R187" s="262">
        <v>0</v>
      </c>
      <c r="S187" s="262">
        <v>0</v>
      </c>
      <c r="T187" s="262">
        <v>0</v>
      </c>
      <c r="V187" s="262">
        <v>0</v>
      </c>
      <c r="W187" s="262">
        <v>0</v>
      </c>
      <c r="X187" s="262">
        <v>0</v>
      </c>
      <c r="Z187" s="262">
        <v>0</v>
      </c>
      <c r="AA187" s="262">
        <v>0</v>
      </c>
      <c r="AB187" s="203">
        <v>0</v>
      </c>
    </row>
    <row r="188" spans="2:28" ht="12.75">
      <c r="B188" s="254"/>
      <c r="C188" s="254"/>
      <c r="D188" s="254"/>
      <c r="E188" s="254"/>
      <c r="F188" s="254"/>
      <c r="G188" s="254" t="s">
        <v>506</v>
      </c>
      <c r="H188" s="254"/>
      <c r="J188" s="262">
        <v>4.3</v>
      </c>
      <c r="K188" s="262">
        <v>11.7</v>
      </c>
      <c r="L188" s="262">
        <v>-7.4</v>
      </c>
      <c r="N188" s="262">
        <v>11</v>
      </c>
      <c r="O188" s="262">
        <v>11</v>
      </c>
      <c r="P188" s="262">
        <v>0</v>
      </c>
      <c r="Q188" s="203"/>
      <c r="R188" s="262">
        <v>9.4</v>
      </c>
      <c r="S188" s="262">
        <v>15.4</v>
      </c>
      <c r="T188" s="262">
        <v>-6</v>
      </c>
      <c r="V188" s="262">
        <v>14</v>
      </c>
      <c r="W188" s="262">
        <v>0</v>
      </c>
      <c r="X188" s="262">
        <v>14</v>
      </c>
      <c r="Z188" s="262">
        <v>38.7</v>
      </c>
      <c r="AA188" s="262">
        <v>38.1</v>
      </c>
      <c r="AB188" s="203">
        <v>0.6000000000000014</v>
      </c>
    </row>
    <row r="189" spans="2:28" ht="12.75">
      <c r="B189" s="254"/>
      <c r="C189" s="254"/>
      <c r="D189" s="254"/>
      <c r="E189" s="254"/>
      <c r="F189" s="254" t="s">
        <v>483</v>
      </c>
      <c r="G189" s="254"/>
      <c r="H189" s="254"/>
      <c r="J189" s="262">
        <v>0</v>
      </c>
      <c r="K189" s="262">
        <v>0</v>
      </c>
      <c r="L189" s="262">
        <v>0</v>
      </c>
      <c r="N189" s="262">
        <v>0</v>
      </c>
      <c r="O189" s="262">
        <v>0</v>
      </c>
      <c r="P189" s="262">
        <v>0</v>
      </c>
      <c r="Q189" s="203"/>
      <c r="R189" s="262">
        <v>0</v>
      </c>
      <c r="S189" s="262">
        <v>0</v>
      </c>
      <c r="T189" s="262">
        <v>0</v>
      </c>
      <c r="V189" s="262">
        <v>0</v>
      </c>
      <c r="W189" s="262">
        <v>0</v>
      </c>
      <c r="X189" s="262">
        <v>0</v>
      </c>
      <c r="Z189" s="262">
        <v>0</v>
      </c>
      <c r="AA189" s="262">
        <v>0</v>
      </c>
      <c r="AB189" s="203">
        <v>0</v>
      </c>
    </row>
    <row r="190" spans="2:28" ht="12.75">
      <c r="B190" s="254"/>
      <c r="C190" s="254"/>
      <c r="D190" s="254"/>
      <c r="E190" s="254"/>
      <c r="F190" s="254"/>
      <c r="G190" s="254" t="s">
        <v>504</v>
      </c>
      <c r="H190" s="254"/>
      <c r="J190" s="262">
        <v>0</v>
      </c>
      <c r="K190" s="262">
        <v>0</v>
      </c>
      <c r="L190" s="262">
        <v>0</v>
      </c>
      <c r="N190" s="262">
        <v>0</v>
      </c>
      <c r="O190" s="262">
        <v>0</v>
      </c>
      <c r="P190" s="262">
        <v>0</v>
      </c>
      <c r="Q190" s="203"/>
      <c r="R190" s="262">
        <v>0</v>
      </c>
      <c r="S190" s="262">
        <v>0</v>
      </c>
      <c r="T190" s="262">
        <v>0</v>
      </c>
      <c r="V190" s="262">
        <v>0</v>
      </c>
      <c r="W190" s="262">
        <v>0</v>
      </c>
      <c r="X190" s="262">
        <v>0</v>
      </c>
      <c r="Z190" s="262">
        <v>0</v>
      </c>
      <c r="AA190" s="262">
        <v>0</v>
      </c>
      <c r="AB190" s="203">
        <v>0</v>
      </c>
    </row>
    <row r="191" spans="2:28" ht="12.75">
      <c r="B191" s="254"/>
      <c r="C191" s="254"/>
      <c r="D191" s="254"/>
      <c r="E191" s="254"/>
      <c r="F191" s="254"/>
      <c r="G191" s="254" t="s">
        <v>506</v>
      </c>
      <c r="H191" s="254"/>
      <c r="J191" s="262">
        <v>0</v>
      </c>
      <c r="K191" s="262">
        <v>0</v>
      </c>
      <c r="L191" s="262">
        <v>0</v>
      </c>
      <c r="N191" s="262">
        <v>0</v>
      </c>
      <c r="O191" s="262">
        <v>0</v>
      </c>
      <c r="P191" s="262">
        <v>0</v>
      </c>
      <c r="Q191" s="203"/>
      <c r="R191" s="262">
        <v>0</v>
      </c>
      <c r="S191" s="262">
        <v>0</v>
      </c>
      <c r="T191" s="262">
        <v>0</v>
      </c>
      <c r="V191" s="262">
        <v>0</v>
      </c>
      <c r="W191" s="262">
        <v>0</v>
      </c>
      <c r="X191" s="262">
        <v>0</v>
      </c>
      <c r="Z191" s="262">
        <v>0</v>
      </c>
      <c r="AA191" s="262">
        <v>0</v>
      </c>
      <c r="AB191" s="203">
        <v>0</v>
      </c>
    </row>
    <row r="192" spans="2:28" ht="12.75">
      <c r="B192" s="254"/>
      <c r="C192" s="254"/>
      <c r="D192" s="254"/>
      <c r="E192" s="254"/>
      <c r="F192" s="254" t="s">
        <v>112</v>
      </c>
      <c r="G192" s="254"/>
      <c r="H192" s="254"/>
      <c r="J192" s="262">
        <v>0</v>
      </c>
      <c r="K192" s="262">
        <v>0</v>
      </c>
      <c r="L192" s="262">
        <v>0</v>
      </c>
      <c r="N192" s="262">
        <v>0</v>
      </c>
      <c r="O192" s="262">
        <v>0</v>
      </c>
      <c r="P192" s="262">
        <v>0</v>
      </c>
      <c r="Q192" s="203"/>
      <c r="R192" s="262">
        <v>0</v>
      </c>
      <c r="S192" s="262">
        <v>0</v>
      </c>
      <c r="T192" s="262">
        <v>0</v>
      </c>
      <c r="V192" s="262">
        <v>0</v>
      </c>
      <c r="W192" s="262">
        <v>0</v>
      </c>
      <c r="X192" s="262">
        <v>0</v>
      </c>
      <c r="Z192" s="262">
        <v>0</v>
      </c>
      <c r="AA192" s="262">
        <v>0</v>
      </c>
      <c r="AB192" s="203">
        <v>0</v>
      </c>
    </row>
    <row r="193" spans="2:28" ht="12.75">
      <c r="B193" s="254"/>
      <c r="C193" s="254"/>
      <c r="D193" s="254"/>
      <c r="E193" s="254"/>
      <c r="F193" s="254"/>
      <c r="G193" s="254" t="s">
        <v>504</v>
      </c>
      <c r="H193" s="254"/>
      <c r="J193" s="262">
        <v>0</v>
      </c>
      <c r="K193" s="262">
        <v>0</v>
      </c>
      <c r="L193" s="262">
        <v>0</v>
      </c>
      <c r="N193" s="262">
        <v>0</v>
      </c>
      <c r="O193" s="262">
        <v>0</v>
      </c>
      <c r="P193" s="262">
        <v>0</v>
      </c>
      <c r="Q193" s="203"/>
      <c r="R193" s="262">
        <v>0</v>
      </c>
      <c r="S193" s="262">
        <v>0</v>
      </c>
      <c r="T193" s="262">
        <v>0</v>
      </c>
      <c r="V193" s="262">
        <v>0</v>
      </c>
      <c r="W193" s="262">
        <v>0</v>
      </c>
      <c r="X193" s="262">
        <v>0</v>
      </c>
      <c r="Z193" s="262">
        <v>0</v>
      </c>
      <c r="AA193" s="262">
        <v>0</v>
      </c>
      <c r="AB193" s="203">
        <v>0</v>
      </c>
    </row>
    <row r="194" spans="2:28" ht="12.75">
      <c r="B194" s="254"/>
      <c r="C194" s="254"/>
      <c r="D194" s="254"/>
      <c r="E194" s="254"/>
      <c r="F194" s="254"/>
      <c r="G194" s="254" t="s">
        <v>506</v>
      </c>
      <c r="H194" s="254"/>
      <c r="J194" s="262">
        <v>0</v>
      </c>
      <c r="K194" s="262">
        <v>0</v>
      </c>
      <c r="L194" s="262">
        <v>0</v>
      </c>
      <c r="N194" s="262">
        <v>0</v>
      </c>
      <c r="O194" s="262">
        <v>0</v>
      </c>
      <c r="P194" s="262">
        <v>0</v>
      </c>
      <c r="Q194" s="203"/>
      <c r="R194" s="262">
        <v>0</v>
      </c>
      <c r="S194" s="262">
        <v>0</v>
      </c>
      <c r="T194" s="262">
        <v>0</v>
      </c>
      <c r="V194" s="262">
        <v>0</v>
      </c>
      <c r="W194" s="262">
        <v>0</v>
      </c>
      <c r="X194" s="262">
        <v>0</v>
      </c>
      <c r="Z194" s="262">
        <v>0</v>
      </c>
      <c r="AA194" s="262">
        <v>0</v>
      </c>
      <c r="AB194" s="203">
        <v>0</v>
      </c>
    </row>
    <row r="195" spans="2:28" ht="12.75">
      <c r="B195" s="254"/>
      <c r="C195" s="254"/>
      <c r="D195" s="254"/>
      <c r="E195" s="254"/>
      <c r="F195" s="254" t="s">
        <v>113</v>
      </c>
      <c r="G195" s="254"/>
      <c r="H195" s="254"/>
      <c r="J195" s="262">
        <v>0</v>
      </c>
      <c r="K195" s="262">
        <v>0</v>
      </c>
      <c r="L195" s="262">
        <v>0</v>
      </c>
      <c r="N195" s="262">
        <v>0</v>
      </c>
      <c r="O195" s="262">
        <v>0</v>
      </c>
      <c r="P195" s="262">
        <v>0</v>
      </c>
      <c r="Q195" s="203"/>
      <c r="R195" s="262">
        <v>0</v>
      </c>
      <c r="S195" s="262">
        <v>0</v>
      </c>
      <c r="T195" s="262">
        <v>0</v>
      </c>
      <c r="V195" s="262">
        <v>0</v>
      </c>
      <c r="W195" s="262">
        <v>0</v>
      </c>
      <c r="X195" s="262">
        <v>0</v>
      </c>
      <c r="Z195" s="262">
        <v>0</v>
      </c>
      <c r="AA195" s="262">
        <v>0</v>
      </c>
      <c r="AB195" s="203">
        <v>0</v>
      </c>
    </row>
    <row r="196" spans="2:28" ht="12.75">
      <c r="B196" s="254"/>
      <c r="C196" s="254"/>
      <c r="D196" s="254"/>
      <c r="E196" s="254"/>
      <c r="F196" s="254"/>
      <c r="G196" s="254" t="s">
        <v>504</v>
      </c>
      <c r="H196" s="254"/>
      <c r="J196" s="262">
        <v>0</v>
      </c>
      <c r="K196" s="262">
        <v>0</v>
      </c>
      <c r="L196" s="262">
        <v>0</v>
      </c>
      <c r="N196" s="262">
        <v>0</v>
      </c>
      <c r="O196" s="262">
        <v>0</v>
      </c>
      <c r="P196" s="262">
        <v>0</v>
      </c>
      <c r="Q196" s="203"/>
      <c r="R196" s="262">
        <v>0</v>
      </c>
      <c r="S196" s="262">
        <v>0</v>
      </c>
      <c r="T196" s="262">
        <v>0</v>
      </c>
      <c r="V196" s="262">
        <v>0</v>
      </c>
      <c r="W196" s="262">
        <v>0</v>
      </c>
      <c r="X196" s="262">
        <v>0</v>
      </c>
      <c r="Z196" s="262">
        <v>0</v>
      </c>
      <c r="AA196" s="262">
        <v>0</v>
      </c>
      <c r="AB196" s="203">
        <v>0</v>
      </c>
    </row>
    <row r="197" spans="2:28" ht="12.75">
      <c r="B197" s="254"/>
      <c r="C197" s="254"/>
      <c r="D197" s="254"/>
      <c r="E197" s="254"/>
      <c r="F197" s="254"/>
      <c r="G197" s="254" t="s">
        <v>506</v>
      </c>
      <c r="H197" s="254"/>
      <c r="J197" s="262">
        <v>0</v>
      </c>
      <c r="K197" s="262">
        <v>0</v>
      </c>
      <c r="L197" s="262">
        <v>0</v>
      </c>
      <c r="N197" s="262">
        <v>0</v>
      </c>
      <c r="O197" s="262">
        <v>0</v>
      </c>
      <c r="P197" s="262">
        <v>0</v>
      </c>
      <c r="Q197" s="203"/>
      <c r="R197" s="262">
        <v>0</v>
      </c>
      <c r="S197" s="262">
        <v>0</v>
      </c>
      <c r="T197" s="262">
        <v>0</v>
      </c>
      <c r="V197" s="262">
        <v>0</v>
      </c>
      <c r="W197" s="262">
        <v>0</v>
      </c>
      <c r="X197" s="262">
        <v>0</v>
      </c>
      <c r="Z197" s="262">
        <v>0</v>
      </c>
      <c r="AA197" s="262">
        <v>0</v>
      </c>
      <c r="AB197" s="203">
        <v>0</v>
      </c>
    </row>
    <row r="198" spans="1:28" ht="12.75">
      <c r="A198" s="254"/>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row>
    <row r="199" spans="2:28" ht="12.75">
      <c r="B199" s="260"/>
      <c r="C199" s="260" t="s">
        <v>64</v>
      </c>
      <c r="D199" s="260" t="s">
        <v>65</v>
      </c>
      <c r="E199" s="260"/>
      <c r="F199" s="260"/>
      <c r="G199" s="260"/>
      <c r="H199" s="260"/>
      <c r="J199" s="263">
        <v>1004.6</v>
      </c>
      <c r="K199" s="263">
        <v>629.4</v>
      </c>
      <c r="L199" s="263">
        <v>375.2</v>
      </c>
      <c r="M199" s="201"/>
      <c r="N199" s="263">
        <v>644.2</v>
      </c>
      <c r="O199" s="263">
        <v>2255.5</v>
      </c>
      <c r="P199" s="263">
        <v>-1611.3</v>
      </c>
      <c r="Q199" s="201"/>
      <c r="R199" s="263">
        <v>1233</v>
      </c>
      <c r="S199" s="263">
        <v>269.4</v>
      </c>
      <c r="T199" s="263">
        <v>963.6</v>
      </c>
      <c r="U199" s="201"/>
      <c r="V199" s="263">
        <v>848.3</v>
      </c>
      <c r="W199" s="263">
        <v>2291.5</v>
      </c>
      <c r="X199" s="263">
        <v>-1443.2</v>
      </c>
      <c r="Y199" s="201"/>
      <c r="Z199" s="263">
        <v>3730.1</v>
      </c>
      <c r="AA199" s="263">
        <v>5445.8</v>
      </c>
      <c r="AB199" s="201">
        <v>-1715.7</v>
      </c>
    </row>
    <row r="200" spans="2:28" ht="12.75">
      <c r="B200" s="254"/>
      <c r="C200" s="254"/>
      <c r="D200" s="254"/>
      <c r="E200" s="256" t="s">
        <v>66</v>
      </c>
      <c r="F200" s="254"/>
      <c r="G200" s="254"/>
      <c r="H200" s="254"/>
      <c r="J200" s="262">
        <v>0</v>
      </c>
      <c r="K200" s="262">
        <v>0</v>
      </c>
      <c r="L200" s="262">
        <v>0</v>
      </c>
      <c r="N200" s="262">
        <v>0</v>
      </c>
      <c r="O200" s="262">
        <v>0</v>
      </c>
      <c r="P200" s="262">
        <v>0</v>
      </c>
      <c r="Q200" s="203"/>
      <c r="R200" s="262">
        <v>0</v>
      </c>
      <c r="S200" s="262">
        <v>0</v>
      </c>
      <c r="T200" s="262">
        <v>0</v>
      </c>
      <c r="V200" s="262">
        <v>0</v>
      </c>
      <c r="W200" s="262">
        <v>0</v>
      </c>
      <c r="X200" s="262">
        <v>0</v>
      </c>
      <c r="Z200" s="262">
        <v>0</v>
      </c>
      <c r="AA200" s="262">
        <v>0</v>
      </c>
      <c r="AB200" s="203">
        <v>0</v>
      </c>
    </row>
    <row r="201" spans="2:28" ht="12.75">
      <c r="B201" s="254"/>
      <c r="C201" s="254"/>
      <c r="D201" s="254"/>
      <c r="E201" s="256" t="s">
        <v>67</v>
      </c>
      <c r="F201" s="254"/>
      <c r="G201" s="254"/>
      <c r="H201" s="254"/>
      <c r="J201" s="262">
        <v>0</v>
      </c>
      <c r="K201" s="262">
        <v>1.2</v>
      </c>
      <c r="L201" s="262">
        <v>-1.2</v>
      </c>
      <c r="N201" s="262">
        <v>0</v>
      </c>
      <c r="O201" s="262">
        <v>1.1</v>
      </c>
      <c r="P201" s="262">
        <v>-1.1</v>
      </c>
      <c r="Q201" s="203"/>
      <c r="R201" s="262">
        <v>0</v>
      </c>
      <c r="S201" s="262">
        <v>0.9</v>
      </c>
      <c r="T201" s="262">
        <v>-0.9</v>
      </c>
      <c r="V201" s="262">
        <v>0</v>
      </c>
      <c r="W201" s="262">
        <v>0.7</v>
      </c>
      <c r="X201" s="262">
        <v>-0.7</v>
      </c>
      <c r="Z201" s="262">
        <v>0</v>
      </c>
      <c r="AA201" s="262">
        <v>3.9</v>
      </c>
      <c r="AB201" s="203">
        <v>-3.9</v>
      </c>
    </row>
    <row r="202" spans="2:28" ht="12.75">
      <c r="B202" s="254"/>
      <c r="C202" s="254"/>
      <c r="D202" s="254"/>
      <c r="E202" s="256" t="s">
        <v>68</v>
      </c>
      <c r="F202" s="254"/>
      <c r="G202" s="254"/>
      <c r="H202" s="254"/>
      <c r="J202" s="262">
        <v>15</v>
      </c>
      <c r="K202" s="262">
        <v>0</v>
      </c>
      <c r="L202" s="262">
        <v>15</v>
      </c>
      <c r="N202" s="262">
        <v>55.3</v>
      </c>
      <c r="O202" s="262">
        <v>0</v>
      </c>
      <c r="P202" s="262">
        <v>55.3</v>
      </c>
      <c r="Q202" s="203"/>
      <c r="R202" s="262">
        <v>57.2</v>
      </c>
      <c r="S202" s="262">
        <v>0</v>
      </c>
      <c r="T202" s="262">
        <v>57.2</v>
      </c>
      <c r="V202" s="262">
        <v>95.6</v>
      </c>
      <c r="W202" s="262">
        <v>0.6</v>
      </c>
      <c r="X202" s="262">
        <v>95</v>
      </c>
      <c r="Z202" s="262">
        <v>223.1</v>
      </c>
      <c r="AA202" s="262">
        <v>0.6</v>
      </c>
      <c r="AB202" s="203">
        <v>222.5</v>
      </c>
    </row>
    <row r="203" spans="2:28" ht="12.75">
      <c r="B203" s="254"/>
      <c r="C203" s="254"/>
      <c r="D203" s="254"/>
      <c r="E203" s="256" t="s">
        <v>69</v>
      </c>
      <c r="F203" s="254"/>
      <c r="G203" s="254"/>
      <c r="H203" s="254"/>
      <c r="J203" s="262">
        <v>975.7</v>
      </c>
      <c r="K203" s="262">
        <v>622.9</v>
      </c>
      <c r="L203" s="262">
        <v>352.8</v>
      </c>
      <c r="N203" s="262">
        <v>579.7</v>
      </c>
      <c r="O203" s="262">
        <v>2243.3</v>
      </c>
      <c r="P203" s="262">
        <v>-1663.6</v>
      </c>
      <c r="Q203" s="203"/>
      <c r="R203" s="262">
        <v>1161.7</v>
      </c>
      <c r="S203" s="262">
        <v>255.9</v>
      </c>
      <c r="T203" s="262">
        <v>905.8</v>
      </c>
      <c r="V203" s="262">
        <v>752.7</v>
      </c>
      <c r="W203" s="262">
        <v>2271.7</v>
      </c>
      <c r="X203" s="262">
        <v>-1519</v>
      </c>
      <c r="Z203" s="262">
        <v>3469.8</v>
      </c>
      <c r="AA203" s="262">
        <v>5393.8</v>
      </c>
      <c r="AB203" s="203">
        <v>-1924</v>
      </c>
    </row>
    <row r="204" spans="2:28" ht="12.75">
      <c r="B204" s="254"/>
      <c r="C204" s="254"/>
      <c r="D204" s="254"/>
      <c r="E204" s="254"/>
      <c r="F204" s="256" t="s">
        <v>70</v>
      </c>
      <c r="G204" s="254"/>
      <c r="H204" s="254"/>
      <c r="J204" s="262">
        <v>969.5</v>
      </c>
      <c r="K204" s="262">
        <v>0</v>
      </c>
      <c r="L204" s="262">
        <v>969.5</v>
      </c>
      <c r="N204" s="262">
        <v>579.7</v>
      </c>
      <c r="O204" s="262">
        <v>1238.2</v>
      </c>
      <c r="P204" s="262">
        <v>-658.5</v>
      </c>
      <c r="Q204" s="203"/>
      <c r="R204" s="262">
        <v>266</v>
      </c>
      <c r="S204" s="262">
        <v>255.9</v>
      </c>
      <c r="T204" s="262">
        <v>10.1</v>
      </c>
      <c r="V204" s="262">
        <v>450.4</v>
      </c>
      <c r="W204" s="262">
        <v>2234</v>
      </c>
      <c r="X204" s="262">
        <v>-1783.6</v>
      </c>
      <c r="Z204" s="262">
        <v>2265.6</v>
      </c>
      <c r="AA204" s="262">
        <v>3728.1</v>
      </c>
      <c r="AB204" s="203">
        <v>-1462.5</v>
      </c>
    </row>
    <row r="205" spans="2:28" ht="12.75">
      <c r="B205" s="254"/>
      <c r="C205" s="254"/>
      <c r="D205" s="254"/>
      <c r="E205" s="254"/>
      <c r="F205" s="256" t="s">
        <v>71</v>
      </c>
      <c r="G205" s="254"/>
      <c r="H205" s="254"/>
      <c r="J205" s="262">
        <v>6.2</v>
      </c>
      <c r="K205" s="262">
        <v>622.9</v>
      </c>
      <c r="L205" s="262">
        <v>-616.7</v>
      </c>
      <c r="N205" s="262">
        <v>0</v>
      </c>
      <c r="O205" s="262">
        <v>1005.1</v>
      </c>
      <c r="P205" s="262">
        <v>-1005.1</v>
      </c>
      <c r="Q205" s="203"/>
      <c r="R205" s="262">
        <v>895.7</v>
      </c>
      <c r="S205" s="262">
        <v>0</v>
      </c>
      <c r="T205" s="262">
        <v>895.7</v>
      </c>
      <c r="V205" s="262">
        <v>302.3</v>
      </c>
      <c r="W205" s="262">
        <v>37.7</v>
      </c>
      <c r="X205" s="262">
        <v>264.6</v>
      </c>
      <c r="Z205" s="262">
        <v>1204.2</v>
      </c>
      <c r="AA205" s="262">
        <v>1665.7</v>
      </c>
      <c r="AB205" s="203">
        <v>-461.5</v>
      </c>
    </row>
    <row r="206" spans="2:28" ht="12.75">
      <c r="B206" s="254"/>
      <c r="C206" s="254"/>
      <c r="D206" s="254"/>
      <c r="E206" s="256" t="s">
        <v>72</v>
      </c>
      <c r="F206" s="254"/>
      <c r="G206" s="254"/>
      <c r="H206" s="254"/>
      <c r="J206" s="262">
        <v>13.9</v>
      </c>
      <c r="K206" s="262">
        <v>5.3</v>
      </c>
      <c r="L206" s="262">
        <v>8.6</v>
      </c>
      <c r="N206" s="262">
        <v>9.2</v>
      </c>
      <c r="O206" s="262">
        <v>11.1</v>
      </c>
      <c r="P206" s="262">
        <v>-1.9</v>
      </c>
      <c r="Q206" s="203"/>
      <c r="R206" s="262">
        <v>14.1</v>
      </c>
      <c r="S206" s="262">
        <v>12.6</v>
      </c>
      <c r="T206" s="262">
        <v>1.5</v>
      </c>
      <c r="V206" s="262">
        <v>0</v>
      </c>
      <c r="W206" s="262">
        <v>18.5</v>
      </c>
      <c r="X206" s="262">
        <v>-18.5</v>
      </c>
      <c r="Z206" s="262">
        <v>37.2</v>
      </c>
      <c r="AA206" s="262">
        <v>47.5</v>
      </c>
      <c r="AB206" s="203">
        <v>-10.3</v>
      </c>
    </row>
    <row r="207" spans="1:28" ht="12.75">
      <c r="A207" s="254"/>
      <c r="B207" s="254"/>
      <c r="C207" s="254"/>
      <c r="D207" s="254"/>
      <c r="E207" s="254"/>
      <c r="F207" s="254"/>
      <c r="G207" s="254"/>
      <c r="H207" s="254"/>
      <c r="I207" s="254"/>
      <c r="J207" s="254"/>
      <c r="K207" s="254"/>
      <c r="L207" s="254"/>
      <c r="M207" s="254"/>
      <c r="N207" s="254"/>
      <c r="O207" s="254"/>
      <c r="P207" s="254"/>
      <c r="Q207" s="254"/>
      <c r="R207" s="254"/>
      <c r="S207" s="254"/>
      <c r="T207" s="254"/>
      <c r="U207" s="254"/>
      <c r="V207" s="254"/>
      <c r="W207" s="254"/>
      <c r="X207" s="254"/>
      <c r="Y207" s="254"/>
      <c r="Z207" s="254"/>
      <c r="AA207" s="254"/>
      <c r="AB207" s="254"/>
    </row>
    <row r="208" spans="1:28" ht="12.75">
      <c r="A208" s="254"/>
      <c r="B208" s="254"/>
      <c r="C208" s="254"/>
      <c r="D208" s="254"/>
      <c r="E208" s="254"/>
      <c r="F208" s="254"/>
      <c r="G208" s="254"/>
      <c r="H208" s="254"/>
      <c r="I208" s="254"/>
      <c r="J208" s="254"/>
      <c r="K208" s="254"/>
      <c r="L208" s="254"/>
      <c r="M208" s="254"/>
      <c r="N208" s="254"/>
      <c r="O208" s="254"/>
      <c r="P208" s="254"/>
      <c r="Q208" s="254"/>
      <c r="R208" s="254"/>
      <c r="S208" s="254"/>
      <c r="T208" s="254"/>
      <c r="U208" s="254"/>
      <c r="V208" s="254"/>
      <c r="W208" s="254"/>
      <c r="X208" s="254"/>
      <c r="Y208" s="254"/>
      <c r="Z208" s="254"/>
      <c r="AA208" s="254"/>
      <c r="AB208" s="254"/>
    </row>
    <row r="209" spans="1:28" ht="12.75">
      <c r="A209" s="254"/>
      <c r="B209" s="254"/>
      <c r="C209" s="254" t="s">
        <v>669</v>
      </c>
      <c r="D209" s="254"/>
      <c r="E209" s="254"/>
      <c r="F209" s="254"/>
      <c r="G209" s="254"/>
      <c r="H209" s="254"/>
      <c r="I209" s="254"/>
      <c r="J209" s="254"/>
      <c r="K209" s="254"/>
      <c r="L209" s="254"/>
      <c r="M209" s="254"/>
      <c r="N209" s="254"/>
      <c r="O209" s="254"/>
      <c r="P209" s="254"/>
      <c r="Q209" s="254"/>
      <c r="R209" s="254"/>
      <c r="S209" s="254"/>
      <c r="T209" s="254"/>
      <c r="U209" s="254"/>
      <c r="V209" s="254"/>
      <c r="W209" s="254"/>
      <c r="X209" s="254"/>
      <c r="Y209" s="254"/>
      <c r="Z209" s="254"/>
      <c r="AA209" s="254"/>
      <c r="AB209" s="254"/>
    </row>
    <row r="210" s="254" customFormat="1" ht="12" customHeight="1"/>
    <row r="211" spans="2:28" s="253" customFormat="1" ht="12" customHeight="1">
      <c r="B211" s="255"/>
      <c r="C211" s="255"/>
      <c r="D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c r="AA211" s="255"/>
      <c r="AB211" s="255"/>
    </row>
    <row r="212" spans="2:28" s="253" customFormat="1" ht="12" customHeight="1">
      <c r="B212" s="256"/>
      <c r="C212" s="94"/>
      <c r="D212" s="256"/>
      <c r="E212" s="256"/>
      <c r="F212" s="256"/>
      <c r="G212" s="256"/>
      <c r="H212" s="256"/>
      <c r="I212" s="256"/>
      <c r="J212" s="248" t="s">
        <v>460</v>
      </c>
      <c r="K212" s="248"/>
      <c r="L212" s="248"/>
      <c r="M212" s="248"/>
      <c r="N212" s="249"/>
      <c r="O212" s="249"/>
      <c r="P212" s="249"/>
      <c r="Q212" s="249"/>
      <c r="R212" s="249"/>
      <c r="S212" s="249"/>
      <c r="T212" s="249"/>
      <c r="U212" s="249"/>
      <c r="V212" s="249"/>
      <c r="W212" s="249"/>
      <c r="X212" s="249"/>
      <c r="Y212" s="184"/>
      <c r="Z212" s="248" t="s">
        <v>455</v>
      </c>
      <c r="AA212" s="249"/>
      <c r="AB212" s="249"/>
    </row>
    <row r="213" spans="2:28" s="253" customFormat="1" ht="12" customHeight="1">
      <c r="B213" s="254"/>
      <c r="C213" s="94" t="s">
        <v>1</v>
      </c>
      <c r="D213" s="254"/>
      <c r="E213" s="254"/>
      <c r="F213" s="254"/>
      <c r="G213" s="254"/>
      <c r="H213" s="256"/>
      <c r="I213" s="256"/>
      <c r="J213" s="250" t="s">
        <v>456</v>
      </c>
      <c r="K213" s="250"/>
      <c r="L213" s="250"/>
      <c r="M213" s="178"/>
      <c r="N213" s="250" t="s">
        <v>351</v>
      </c>
      <c r="O213" s="250"/>
      <c r="P213" s="250"/>
      <c r="Q213" s="178"/>
      <c r="R213" s="250" t="s">
        <v>461</v>
      </c>
      <c r="S213" s="250"/>
      <c r="T213" s="250"/>
      <c r="U213" s="178"/>
      <c r="V213" s="250" t="s">
        <v>462</v>
      </c>
      <c r="W213" s="250"/>
      <c r="X213" s="250"/>
      <c r="Y213" s="178"/>
      <c r="Z213" s="251" t="s">
        <v>339</v>
      </c>
      <c r="AA213" s="251" t="s">
        <v>340</v>
      </c>
      <c r="AB213" s="251" t="s">
        <v>116</v>
      </c>
    </row>
    <row r="214" spans="2:28" s="253" customFormat="1" ht="12" customHeight="1">
      <c r="B214" s="256"/>
      <c r="C214" s="256"/>
      <c r="D214" s="256"/>
      <c r="E214" s="256"/>
      <c r="F214" s="256"/>
      <c r="G214" s="256"/>
      <c r="H214" s="256"/>
      <c r="I214" s="256"/>
      <c r="J214" s="252" t="s">
        <v>339</v>
      </c>
      <c r="K214" s="252" t="s">
        <v>340</v>
      </c>
      <c r="L214" s="252" t="s">
        <v>116</v>
      </c>
      <c r="M214" s="180"/>
      <c r="N214" s="252" t="s">
        <v>339</v>
      </c>
      <c r="O214" s="252" t="s">
        <v>340</v>
      </c>
      <c r="P214" s="252" t="s">
        <v>116</v>
      </c>
      <c r="Q214" s="180"/>
      <c r="R214" s="252" t="s">
        <v>339</v>
      </c>
      <c r="S214" s="252" t="s">
        <v>340</v>
      </c>
      <c r="T214" s="252" t="s">
        <v>116</v>
      </c>
      <c r="U214" s="180"/>
      <c r="V214" s="252" t="s">
        <v>339</v>
      </c>
      <c r="W214" s="252" t="s">
        <v>340</v>
      </c>
      <c r="X214" s="252" t="s">
        <v>116</v>
      </c>
      <c r="Y214" s="180"/>
      <c r="Z214" s="222"/>
      <c r="AA214" s="222"/>
      <c r="AB214" s="222"/>
    </row>
    <row r="215" spans="2:28" s="253" customFormat="1" ht="12" customHeight="1">
      <c r="B215" s="257"/>
      <c r="C215" s="257"/>
      <c r="D215" s="257"/>
      <c r="E215" s="257"/>
      <c r="F215" s="257"/>
      <c r="G215" s="257"/>
      <c r="H215" s="257"/>
      <c r="I215" s="257"/>
      <c r="J215" s="258"/>
      <c r="K215" s="258"/>
      <c r="L215" s="258"/>
      <c r="M215" s="196"/>
      <c r="N215" s="258"/>
      <c r="O215" s="258"/>
      <c r="P215" s="258"/>
      <c r="Q215" s="196"/>
      <c r="R215" s="258"/>
      <c r="S215" s="258"/>
      <c r="T215" s="258"/>
      <c r="U215" s="196"/>
      <c r="V215" s="258"/>
      <c r="W215" s="258"/>
      <c r="X215" s="258"/>
      <c r="Y215" s="196"/>
      <c r="Z215" s="259"/>
      <c r="AA215" s="259"/>
      <c r="AB215" s="259"/>
    </row>
    <row r="216" s="254" customFormat="1" ht="12" customHeight="1"/>
    <row r="217" spans="3:28" ht="12.75">
      <c r="C217" s="254"/>
      <c r="D217" s="254"/>
      <c r="E217" s="254"/>
      <c r="F217" s="254"/>
      <c r="G217" s="254"/>
      <c r="H217" s="254"/>
      <c r="I217" s="254"/>
      <c r="J217" s="262"/>
      <c r="K217" s="262"/>
      <c r="L217" s="262"/>
      <c r="M217" s="199"/>
      <c r="N217" s="262"/>
      <c r="O217" s="262"/>
      <c r="P217" s="262"/>
      <c r="R217" s="262"/>
      <c r="S217" s="262"/>
      <c r="T217" s="262"/>
      <c r="U217" s="199"/>
      <c r="V217" s="262"/>
      <c r="W217" s="262"/>
      <c r="X217" s="262"/>
      <c r="Y217" s="199"/>
      <c r="Z217" s="262"/>
      <c r="AA217" s="262"/>
      <c r="AB217" s="262"/>
    </row>
    <row r="218" spans="2:28" ht="12.75">
      <c r="B218" s="254"/>
      <c r="C218" s="254" t="str">
        <f>"(1)"</f>
        <v>(1)</v>
      </c>
      <c r="D218" s="254" t="s">
        <v>107</v>
      </c>
      <c r="E218" s="254"/>
      <c r="F218" s="254"/>
      <c r="G218" s="254"/>
      <c r="H218" s="254"/>
      <c r="J218" s="262">
        <v>150</v>
      </c>
      <c r="K218" s="262">
        <v>31.6</v>
      </c>
      <c r="L218" s="262">
        <v>118.4</v>
      </c>
      <c r="N218" s="262">
        <v>0</v>
      </c>
      <c r="O218" s="262">
        <v>88.047</v>
      </c>
      <c r="P218" s="262">
        <v>-88.047</v>
      </c>
      <c r="Q218" s="203"/>
      <c r="R218" s="262">
        <v>0</v>
      </c>
      <c r="S218" s="262">
        <v>33.102999999999994</v>
      </c>
      <c r="T218" s="262">
        <v>-33.102999999999994</v>
      </c>
      <c r="V218" s="262">
        <v>0</v>
      </c>
      <c r="W218" s="262">
        <v>98.83699999999999</v>
      </c>
      <c r="X218" s="262">
        <v>-98.83699999999999</v>
      </c>
      <c r="Z218" s="262">
        <v>150</v>
      </c>
      <c r="AA218" s="262">
        <v>251.587</v>
      </c>
      <c r="AB218" s="203">
        <v>-101.58699999999999</v>
      </c>
    </row>
    <row r="219" spans="2:28" ht="12.75">
      <c r="B219" s="254"/>
      <c r="C219" s="254"/>
      <c r="D219" s="254" t="s">
        <v>108</v>
      </c>
      <c r="E219" s="254"/>
      <c r="F219" s="254"/>
      <c r="G219" s="254"/>
      <c r="H219" s="254"/>
      <c r="J219" s="262"/>
      <c r="K219" s="262"/>
      <c r="L219" s="262"/>
      <c r="N219" s="262"/>
      <c r="O219" s="262"/>
      <c r="P219" s="262"/>
      <c r="Q219" s="203"/>
      <c r="R219" s="262"/>
      <c r="S219" s="262"/>
      <c r="T219" s="262"/>
      <c r="V219" s="262"/>
      <c r="W219" s="262"/>
      <c r="X219" s="262"/>
      <c r="Z219" s="262"/>
      <c r="AA219" s="262"/>
      <c r="AB219" s="262"/>
    </row>
    <row r="220" spans="2:28" ht="12.75">
      <c r="B220" s="254"/>
      <c r="C220" s="254"/>
      <c r="D220" s="254"/>
      <c r="E220" s="254"/>
      <c r="F220" s="254"/>
      <c r="G220" s="254"/>
      <c r="H220" s="254"/>
      <c r="J220" s="262"/>
      <c r="K220" s="262"/>
      <c r="L220" s="262"/>
      <c r="N220" s="262"/>
      <c r="O220" s="262"/>
      <c r="P220" s="262"/>
      <c r="Q220" s="203"/>
      <c r="R220" s="262"/>
      <c r="S220" s="262"/>
      <c r="T220" s="262"/>
      <c r="V220" s="262"/>
      <c r="W220" s="262"/>
      <c r="X220" s="262"/>
      <c r="Z220" s="262"/>
      <c r="AA220" s="262"/>
      <c r="AB220" s="262"/>
    </row>
    <row r="221" spans="2:28" ht="12.75">
      <c r="B221" s="254"/>
      <c r="C221" s="254" t="str">
        <f>"(2)"</f>
        <v>(2)</v>
      </c>
      <c r="D221" s="254" t="s">
        <v>109</v>
      </c>
      <c r="E221" s="254"/>
      <c r="F221" s="254"/>
      <c r="G221" s="254"/>
      <c r="H221" s="254"/>
      <c r="J221" s="262"/>
      <c r="K221" s="262">
        <v>104</v>
      </c>
      <c r="L221" s="262">
        <v>-104</v>
      </c>
      <c r="N221" s="262"/>
      <c r="O221" s="262">
        <v>294</v>
      </c>
      <c r="P221" s="262">
        <v>-294</v>
      </c>
      <c r="Q221" s="203"/>
      <c r="R221" s="262"/>
      <c r="S221" s="262">
        <v>711</v>
      </c>
      <c r="T221" s="262">
        <v>-711</v>
      </c>
      <c r="V221" s="262"/>
      <c r="W221" s="262">
        <v>780.9</v>
      </c>
      <c r="X221" s="262">
        <v>-780.9</v>
      </c>
      <c r="Z221" s="262"/>
      <c r="AA221" s="262">
        <v>1889.9</v>
      </c>
      <c r="AB221" s="203">
        <v>-1889.9</v>
      </c>
    </row>
    <row r="222" spans="2:28" ht="12.75">
      <c r="B222" s="254"/>
      <c r="C222" s="254"/>
      <c r="D222" s="254"/>
      <c r="E222" s="254" t="s">
        <v>110</v>
      </c>
      <c r="F222" s="254"/>
      <c r="G222" s="254"/>
      <c r="H222" s="254"/>
      <c r="J222" s="262"/>
      <c r="K222" s="262">
        <v>0</v>
      </c>
      <c r="L222" s="262">
        <v>0</v>
      </c>
      <c r="N222" s="262"/>
      <c r="O222" s="262">
        <v>0</v>
      </c>
      <c r="P222" s="262">
        <v>0</v>
      </c>
      <c r="Q222" s="203"/>
      <c r="R222" s="262"/>
      <c r="S222" s="262">
        <v>0</v>
      </c>
      <c r="T222" s="262">
        <v>0</v>
      </c>
      <c r="V222" s="262"/>
      <c r="W222" s="262">
        <v>0</v>
      </c>
      <c r="X222" s="262">
        <v>0</v>
      </c>
      <c r="Z222" s="262"/>
      <c r="AA222" s="262">
        <v>0</v>
      </c>
      <c r="AB222" s="203">
        <v>0</v>
      </c>
    </row>
    <row r="223" spans="2:28" ht="12.75">
      <c r="B223" s="254"/>
      <c r="C223" s="254"/>
      <c r="D223" s="254"/>
      <c r="E223" s="254" t="s">
        <v>483</v>
      </c>
      <c r="F223" s="254"/>
      <c r="G223" s="254"/>
      <c r="H223" s="254"/>
      <c r="J223" s="262"/>
      <c r="K223" s="262">
        <v>0</v>
      </c>
      <c r="L223" s="262">
        <v>0</v>
      </c>
      <c r="N223" s="262"/>
      <c r="O223" s="262">
        <v>0</v>
      </c>
      <c r="P223" s="262">
        <v>0</v>
      </c>
      <c r="Q223" s="203"/>
      <c r="R223" s="262"/>
      <c r="S223" s="262">
        <v>0</v>
      </c>
      <c r="T223" s="262">
        <v>0</v>
      </c>
      <c r="V223" s="262"/>
      <c r="W223" s="262">
        <v>306.8</v>
      </c>
      <c r="X223" s="262">
        <v>-306.8</v>
      </c>
      <c r="Z223" s="262"/>
      <c r="AA223" s="262">
        <v>306.8</v>
      </c>
      <c r="AB223" s="203">
        <v>-306.8</v>
      </c>
    </row>
    <row r="224" spans="2:28" ht="12.75">
      <c r="B224" s="254"/>
      <c r="C224" s="254"/>
      <c r="D224" s="254"/>
      <c r="E224" s="254" t="s">
        <v>112</v>
      </c>
      <c r="F224" s="254"/>
      <c r="G224" s="254"/>
      <c r="H224" s="254"/>
      <c r="J224" s="262"/>
      <c r="K224" s="262">
        <v>0</v>
      </c>
      <c r="L224" s="262">
        <v>0</v>
      </c>
      <c r="N224" s="262"/>
      <c r="O224" s="262">
        <v>123</v>
      </c>
      <c r="P224" s="262">
        <v>-123</v>
      </c>
      <c r="Q224" s="203"/>
      <c r="R224" s="262"/>
      <c r="S224" s="262">
        <v>242</v>
      </c>
      <c r="T224" s="262">
        <v>-242</v>
      </c>
      <c r="V224" s="262"/>
      <c r="W224" s="262">
        <v>84.6</v>
      </c>
      <c r="X224" s="262">
        <v>-84.6</v>
      </c>
      <c r="Z224" s="262"/>
      <c r="AA224" s="262">
        <v>449.6</v>
      </c>
      <c r="AB224" s="203">
        <v>-449.6</v>
      </c>
    </row>
    <row r="225" spans="2:28" ht="12.75">
      <c r="B225" s="254"/>
      <c r="C225" s="254"/>
      <c r="D225" s="254"/>
      <c r="E225" s="254" t="s">
        <v>113</v>
      </c>
      <c r="F225" s="254"/>
      <c r="G225" s="254"/>
      <c r="H225" s="254"/>
      <c r="J225" s="262"/>
      <c r="K225" s="262">
        <v>104</v>
      </c>
      <c r="L225" s="262">
        <v>-104</v>
      </c>
      <c r="N225" s="262"/>
      <c r="O225" s="262">
        <v>171</v>
      </c>
      <c r="P225" s="262">
        <v>-171</v>
      </c>
      <c r="Q225" s="203"/>
      <c r="R225" s="262"/>
      <c r="S225" s="262">
        <v>469</v>
      </c>
      <c r="T225" s="262">
        <v>-469</v>
      </c>
      <c r="V225" s="262"/>
      <c r="W225" s="262">
        <v>389.5</v>
      </c>
      <c r="X225" s="262">
        <v>-389.5</v>
      </c>
      <c r="Z225" s="262"/>
      <c r="AA225" s="262">
        <v>1133.5</v>
      </c>
      <c r="AB225" s="203">
        <v>-1133.5</v>
      </c>
    </row>
    <row r="226" spans="2:28" ht="12.75">
      <c r="B226" s="254"/>
      <c r="C226" s="254"/>
      <c r="D226" s="254"/>
      <c r="E226" s="254"/>
      <c r="F226" s="254" t="s">
        <v>61</v>
      </c>
      <c r="G226" s="254"/>
      <c r="H226" s="254"/>
      <c r="J226" s="262"/>
      <c r="K226" s="262">
        <v>54</v>
      </c>
      <c r="L226" s="262">
        <v>-54</v>
      </c>
      <c r="N226" s="262"/>
      <c r="O226" s="262">
        <v>0</v>
      </c>
      <c r="P226" s="262">
        <v>0</v>
      </c>
      <c r="Q226" s="203"/>
      <c r="R226" s="262"/>
      <c r="S226" s="262">
        <v>20</v>
      </c>
      <c r="T226" s="262">
        <v>-20</v>
      </c>
      <c r="V226" s="262"/>
      <c r="W226" s="262">
        <v>100.3</v>
      </c>
      <c r="X226" s="262">
        <v>-100.3</v>
      </c>
      <c r="Z226" s="262"/>
      <c r="AA226" s="262">
        <v>174.3</v>
      </c>
      <c r="AB226" s="203">
        <v>-174.3</v>
      </c>
    </row>
    <row r="227" spans="2:28" ht="12.75">
      <c r="B227" s="254"/>
      <c r="C227" s="254"/>
      <c r="D227" s="254"/>
      <c r="E227" s="254"/>
      <c r="F227" s="254" t="s">
        <v>62</v>
      </c>
      <c r="G227" s="254"/>
      <c r="H227" s="254"/>
      <c r="J227" s="262"/>
      <c r="K227" s="262">
        <v>50</v>
      </c>
      <c r="L227" s="262">
        <v>-50</v>
      </c>
      <c r="N227" s="262"/>
      <c r="O227" s="262">
        <v>171</v>
      </c>
      <c r="P227" s="262">
        <v>-171</v>
      </c>
      <c r="Q227" s="203"/>
      <c r="R227" s="262"/>
      <c r="S227" s="262">
        <v>449</v>
      </c>
      <c r="T227" s="262">
        <v>-449</v>
      </c>
      <c r="V227" s="262"/>
      <c r="W227" s="262">
        <v>289.2</v>
      </c>
      <c r="X227" s="262">
        <v>-289.2</v>
      </c>
      <c r="Z227" s="262"/>
      <c r="AA227" s="262">
        <v>959.2</v>
      </c>
      <c r="AB227" s="203">
        <v>-959.2</v>
      </c>
    </row>
    <row r="228" spans="1:28" ht="12.75">
      <c r="A228" s="264"/>
      <c r="B228" s="265"/>
      <c r="C228" s="265"/>
      <c r="D228" s="265"/>
      <c r="E228" s="265"/>
      <c r="F228" s="265"/>
      <c r="G228" s="265"/>
      <c r="H228" s="265"/>
      <c r="I228" s="265"/>
      <c r="J228" s="264"/>
      <c r="K228" s="264"/>
      <c r="L228" s="264"/>
      <c r="M228" s="264"/>
      <c r="N228" s="264"/>
      <c r="O228" s="264"/>
      <c r="P228" s="264"/>
      <c r="Q228" s="264"/>
      <c r="R228" s="264"/>
      <c r="S228" s="264"/>
      <c r="T228" s="264"/>
      <c r="U228" s="264"/>
      <c r="V228" s="264"/>
      <c r="W228" s="264"/>
      <c r="X228" s="264"/>
      <c r="Y228" s="264"/>
      <c r="Z228" s="264"/>
      <c r="AA228" s="264"/>
      <c r="AB228" s="264"/>
    </row>
    <row r="229" spans="3:25" ht="12.75">
      <c r="C229" s="262"/>
      <c r="D229" s="262"/>
      <c r="E229" s="262"/>
      <c r="F229" s="262"/>
      <c r="G229" s="262"/>
      <c r="H229" s="262"/>
      <c r="I229" s="262"/>
      <c r="M229" s="199"/>
      <c r="N229" s="203"/>
      <c r="O229" s="203"/>
      <c r="P229" s="203"/>
      <c r="U229" s="199"/>
      <c r="Y229" s="199"/>
    </row>
  </sheetData>
  <printOptions horizontalCentered="1"/>
  <pageMargins left="0.1968503937007874" right="0.15748031496062992" top="0.25" bottom="1" header="0" footer="0"/>
  <pageSetup fitToHeight="3" horizontalDpi="300" verticalDpi="300" orientation="landscape" scale="57" r:id="rId1"/>
  <rowBreaks count="3" manualBreakCount="3">
    <brk id="67" min="1" max="27" man="1"/>
    <brk id="122" min="1" max="27" man="1"/>
    <brk id="174" min="1" max="27" man="1"/>
  </rowBreaks>
</worksheet>
</file>

<file path=xl/worksheets/sheet13.xml><?xml version="1.0" encoding="utf-8"?>
<worksheet xmlns="http://schemas.openxmlformats.org/spreadsheetml/2006/main" xmlns:r="http://schemas.openxmlformats.org/officeDocument/2006/relationships">
  <sheetPr>
    <pageSetUpPr fitToPage="1"/>
  </sheetPr>
  <dimension ref="A2:O59"/>
  <sheetViews>
    <sheetView zoomScale="75" zoomScaleNormal="75" zoomScaleSheetLayoutView="75" workbookViewId="0" topLeftCell="A1">
      <selection activeCell="A1" sqref="A1"/>
    </sheetView>
  </sheetViews>
  <sheetFormatPr defaultColWidth="11.421875" defaultRowHeight="12.75"/>
  <cols>
    <col min="1" max="1" width="2.57421875" style="25" customWidth="1"/>
    <col min="2" max="2" width="3.421875" style="25" customWidth="1"/>
    <col min="3" max="3" width="2.28125" style="25" customWidth="1"/>
    <col min="4" max="4" width="24.7109375" style="25" customWidth="1"/>
    <col min="5" max="5" width="3.57421875" style="25" customWidth="1"/>
    <col min="6" max="12" width="11.421875" style="25" customWidth="1"/>
    <col min="13" max="13" width="8.140625" style="25" customWidth="1"/>
    <col min="14" max="16384" width="11.421875" style="25" customWidth="1"/>
  </cols>
  <sheetData>
    <row r="1" s="168" customFormat="1" ht="12.75"/>
    <row r="2" spans="2:10" s="272" customFormat="1" ht="12" customHeight="1">
      <c r="B2" s="378" t="s">
        <v>470</v>
      </c>
      <c r="C2" s="378"/>
      <c r="D2" s="378"/>
      <c r="E2" s="378"/>
      <c r="F2" s="378"/>
      <c r="G2" s="378"/>
      <c r="H2" s="378"/>
      <c r="I2" s="378"/>
      <c r="J2" s="378"/>
    </row>
    <row r="3" spans="1:10" s="272" customFormat="1" ht="12" customHeight="1">
      <c r="A3" s="273"/>
      <c r="B3" s="274" t="s">
        <v>469</v>
      </c>
      <c r="C3" s="274"/>
      <c r="D3" s="274"/>
      <c r="E3" s="274"/>
      <c r="F3" s="274"/>
      <c r="G3" s="274"/>
      <c r="H3" s="274"/>
      <c r="I3" s="274"/>
      <c r="J3" s="274"/>
    </row>
    <row r="4" spans="2:10" s="272" customFormat="1" ht="12" customHeight="1">
      <c r="B4" s="377" t="s">
        <v>0</v>
      </c>
      <c r="C4" s="377"/>
      <c r="D4" s="377"/>
      <c r="E4" s="377"/>
      <c r="F4" s="377"/>
      <c r="G4" s="377"/>
      <c r="H4" s="377"/>
      <c r="I4" s="377"/>
      <c r="J4" s="377"/>
    </row>
    <row r="5" s="272" customFormat="1" ht="12" customHeight="1"/>
    <row r="6" spans="2:9" s="272" customFormat="1" ht="12" customHeight="1">
      <c r="B6" s="275"/>
      <c r="C6" s="275"/>
      <c r="D6" s="275"/>
      <c r="E6" s="275"/>
      <c r="F6" s="275"/>
      <c r="G6" s="275"/>
      <c r="H6" s="275"/>
      <c r="I6" s="275"/>
    </row>
    <row r="7" spans="6:9" s="272" customFormat="1" ht="12" customHeight="1">
      <c r="F7" s="379" t="s">
        <v>460</v>
      </c>
      <c r="G7" s="379"/>
      <c r="H7" s="379"/>
      <c r="I7" s="379"/>
    </row>
    <row r="8" spans="2:10" s="272" customFormat="1" ht="12" customHeight="1">
      <c r="B8" s="41" t="s">
        <v>1</v>
      </c>
      <c r="C8" s="41"/>
      <c r="D8" s="277"/>
      <c r="E8" s="277"/>
      <c r="F8" s="278" t="s">
        <v>350</v>
      </c>
      <c r="G8" s="278" t="s">
        <v>351</v>
      </c>
      <c r="H8" s="278" t="s">
        <v>352</v>
      </c>
      <c r="I8" s="278" t="s">
        <v>353</v>
      </c>
      <c r="J8" s="277"/>
    </row>
    <row r="9" spans="2:10" s="272" customFormat="1" ht="12" customHeight="1">
      <c r="B9" s="215"/>
      <c r="C9" s="279"/>
      <c r="D9" s="279"/>
      <c r="E9" s="279"/>
      <c r="F9" s="276"/>
      <c r="G9" s="276"/>
      <c r="H9" s="276"/>
      <c r="I9" s="276"/>
      <c r="J9" s="277"/>
    </row>
    <row r="10" spans="6:10" s="272" customFormat="1" ht="12" customHeight="1">
      <c r="F10" s="277"/>
      <c r="G10" s="277"/>
      <c r="H10" s="277"/>
      <c r="I10" s="277"/>
      <c r="J10" s="277"/>
    </row>
    <row r="11" spans="2:14" s="168" customFormat="1" ht="12.75">
      <c r="B11" s="280" t="s">
        <v>354</v>
      </c>
      <c r="C11" s="280"/>
      <c r="D11" s="280"/>
      <c r="F11" s="178">
        <v>15379.9</v>
      </c>
      <c r="G11" s="178">
        <v>16642.7</v>
      </c>
      <c r="H11" s="178">
        <v>15650.9</v>
      </c>
      <c r="I11" s="178">
        <v>16963.4</v>
      </c>
      <c r="K11" s="180"/>
      <c r="L11" s="180"/>
      <c r="M11" s="180"/>
      <c r="N11" s="180"/>
    </row>
    <row r="12" spans="2:9" s="168" customFormat="1" ht="12.75">
      <c r="B12" s="272"/>
      <c r="C12" s="272"/>
      <c r="D12" s="272"/>
      <c r="F12" s="180"/>
      <c r="G12" s="180"/>
      <c r="H12" s="180"/>
      <c r="I12" s="180"/>
    </row>
    <row r="13" spans="2:9" s="168" customFormat="1" ht="12.75">
      <c r="B13" s="272"/>
      <c r="C13" s="272"/>
      <c r="D13" s="272"/>
      <c r="F13" s="180"/>
      <c r="G13" s="180"/>
      <c r="H13" s="180"/>
      <c r="I13" s="180"/>
    </row>
    <row r="14" spans="2:14" s="168" customFormat="1" ht="12.75">
      <c r="B14" s="280"/>
      <c r="C14" s="281" t="s">
        <v>355</v>
      </c>
      <c r="D14" s="280"/>
      <c r="F14" s="178">
        <v>3.1</v>
      </c>
      <c r="G14" s="178">
        <v>3.1</v>
      </c>
      <c r="H14" s="178">
        <v>3.1</v>
      </c>
      <c r="I14" s="178">
        <v>3.3</v>
      </c>
      <c r="K14" s="180"/>
      <c r="L14" s="180"/>
      <c r="M14" s="180"/>
      <c r="N14" s="180"/>
    </row>
    <row r="15" spans="2:9" s="168" customFormat="1" ht="12.75">
      <c r="B15" s="280"/>
      <c r="C15" s="281"/>
      <c r="D15" s="280"/>
      <c r="F15" s="178"/>
      <c r="G15" s="178"/>
      <c r="H15" s="178"/>
      <c r="I15" s="178"/>
    </row>
    <row r="16" spans="2:14" s="168" customFormat="1" ht="12.75">
      <c r="B16" s="280"/>
      <c r="C16" s="281" t="s">
        <v>67</v>
      </c>
      <c r="D16" s="280"/>
      <c r="F16" s="178">
        <v>52.6</v>
      </c>
      <c r="G16" s="178">
        <v>51.9</v>
      </c>
      <c r="H16" s="178">
        <v>52.6</v>
      </c>
      <c r="I16" s="178">
        <v>52.6</v>
      </c>
      <c r="K16" s="180"/>
      <c r="L16" s="180"/>
      <c r="M16" s="180"/>
      <c r="N16" s="180"/>
    </row>
    <row r="17" spans="2:9" s="168" customFormat="1" ht="12.75">
      <c r="B17" s="280"/>
      <c r="C17" s="281"/>
      <c r="D17" s="280"/>
      <c r="F17" s="178"/>
      <c r="G17" s="178"/>
      <c r="H17" s="178"/>
      <c r="I17" s="178"/>
    </row>
    <row r="18" spans="2:14" s="168" customFormat="1" ht="12.75">
      <c r="B18" s="280"/>
      <c r="C18" s="281" t="s">
        <v>356</v>
      </c>
      <c r="D18" s="280"/>
      <c r="F18" s="178">
        <v>413.3</v>
      </c>
      <c r="G18" s="178">
        <v>344.8</v>
      </c>
      <c r="H18" s="178">
        <v>287.7</v>
      </c>
      <c r="I18" s="178">
        <v>188.8</v>
      </c>
      <c r="K18" s="180"/>
      <c r="L18" s="180"/>
      <c r="M18" s="180"/>
      <c r="N18" s="180"/>
    </row>
    <row r="19" spans="2:9" s="168" customFormat="1" ht="12.75">
      <c r="B19" s="280"/>
      <c r="C19" s="281"/>
      <c r="D19" s="280"/>
      <c r="F19" s="178"/>
      <c r="G19" s="178"/>
      <c r="H19" s="178"/>
      <c r="I19" s="178"/>
    </row>
    <row r="20" spans="2:14" s="168" customFormat="1" ht="12.75">
      <c r="B20" s="280"/>
      <c r="C20" s="281" t="s">
        <v>69</v>
      </c>
      <c r="D20" s="280"/>
      <c r="F20" s="178">
        <v>14900.1</v>
      </c>
      <c r="G20" s="178">
        <v>16230.1</v>
      </c>
      <c r="H20" s="178">
        <v>15296.3</v>
      </c>
      <c r="I20" s="178">
        <v>16689.1</v>
      </c>
      <c r="K20" s="180"/>
      <c r="L20" s="180"/>
      <c r="M20" s="180"/>
      <c r="N20" s="180"/>
    </row>
    <row r="21" spans="2:14" s="168" customFormat="1" ht="12.75">
      <c r="B21" s="272"/>
      <c r="C21" s="272"/>
      <c r="D21" s="277" t="s">
        <v>357</v>
      </c>
      <c r="F21" s="180">
        <v>6577.2</v>
      </c>
      <c r="G21" s="180">
        <v>7166</v>
      </c>
      <c r="H21" s="180">
        <v>7145.9</v>
      </c>
      <c r="I21" s="180">
        <v>8900.4</v>
      </c>
      <c r="K21" s="180"/>
      <c r="L21" s="180"/>
      <c r="M21" s="180"/>
      <c r="N21" s="180"/>
    </row>
    <row r="22" spans="2:14" s="168" customFormat="1" ht="12.75">
      <c r="B22" s="272"/>
      <c r="C22" s="272"/>
      <c r="D22" s="277" t="s">
        <v>71</v>
      </c>
      <c r="F22" s="180">
        <v>8322.9</v>
      </c>
      <c r="G22" s="180">
        <v>9064.1</v>
      </c>
      <c r="H22" s="180">
        <v>8150.4</v>
      </c>
      <c r="I22" s="180">
        <v>7788.7</v>
      </c>
      <c r="K22" s="180"/>
      <c r="L22" s="180"/>
      <c r="M22" s="180"/>
      <c r="N22" s="180"/>
    </row>
    <row r="23" spans="2:9" s="168" customFormat="1" ht="12.75">
      <c r="B23" s="272"/>
      <c r="C23" s="272"/>
      <c r="D23" s="277"/>
      <c r="F23" s="180"/>
      <c r="G23" s="180"/>
      <c r="H23" s="180"/>
      <c r="I23" s="180"/>
    </row>
    <row r="24" spans="2:14" s="168" customFormat="1" ht="12.75">
      <c r="B24" s="280"/>
      <c r="C24" s="281" t="s">
        <v>358</v>
      </c>
      <c r="D24" s="280"/>
      <c r="F24" s="178">
        <v>10.8</v>
      </c>
      <c r="G24" s="178">
        <v>12.8</v>
      </c>
      <c r="H24" s="178">
        <v>11.2</v>
      </c>
      <c r="I24" s="178">
        <v>29.6</v>
      </c>
      <c r="K24" s="180"/>
      <c r="L24" s="180"/>
      <c r="M24" s="180"/>
      <c r="N24" s="180"/>
    </row>
    <row r="25" spans="6:9" s="168" customFormat="1" ht="12.75">
      <c r="F25" s="180"/>
      <c r="G25" s="180"/>
      <c r="H25" s="180"/>
      <c r="I25" s="180"/>
    </row>
    <row r="26" spans="2:9" s="168" customFormat="1" ht="12.75">
      <c r="B26" s="279"/>
      <c r="C26" s="279"/>
      <c r="D26" s="279"/>
      <c r="E26" s="279"/>
      <c r="F26" s="279"/>
      <c r="G26" s="279"/>
      <c r="H26" s="279"/>
      <c r="I26" s="279"/>
    </row>
    <row r="27" spans="2:9" s="168" customFormat="1" ht="12.75">
      <c r="B27" s="272"/>
      <c r="C27" s="272"/>
      <c r="D27" s="272"/>
      <c r="E27" s="272"/>
      <c r="F27" s="272"/>
      <c r="G27" s="272"/>
      <c r="H27" s="272"/>
      <c r="I27" s="272"/>
    </row>
    <row r="28" spans="2:10" s="272" customFormat="1" ht="12" customHeight="1">
      <c r="B28" s="378" t="s">
        <v>471</v>
      </c>
      <c r="C28" s="378"/>
      <c r="D28" s="378"/>
      <c r="E28" s="378"/>
      <c r="F28" s="378"/>
      <c r="G28" s="378"/>
      <c r="H28" s="378"/>
      <c r="I28" s="378"/>
      <c r="J28" s="378"/>
    </row>
    <row r="29" spans="2:10" s="272" customFormat="1" ht="12" customHeight="1">
      <c r="B29" s="377" t="s">
        <v>0</v>
      </c>
      <c r="C29" s="377"/>
      <c r="D29" s="377"/>
      <c r="E29" s="377"/>
      <c r="F29" s="377"/>
      <c r="G29" s="377"/>
      <c r="H29" s="377"/>
      <c r="I29" s="377"/>
      <c r="J29" s="377"/>
    </row>
    <row r="30" s="272" customFormat="1" ht="12" customHeight="1"/>
    <row r="31" spans="2:10" s="272" customFormat="1" ht="12" customHeight="1">
      <c r="B31" s="275"/>
      <c r="C31" s="275"/>
      <c r="D31" s="275"/>
      <c r="E31" s="275"/>
      <c r="F31" s="275"/>
      <c r="G31" s="275"/>
      <c r="H31" s="275"/>
      <c r="I31" s="275"/>
      <c r="J31" s="275"/>
    </row>
    <row r="32" spans="2:10" s="272" customFormat="1" ht="12" customHeight="1">
      <c r="B32" s="41"/>
      <c r="C32" s="41"/>
      <c r="D32" s="277"/>
      <c r="E32" s="277"/>
      <c r="F32" s="330" t="s">
        <v>460</v>
      </c>
      <c r="G32" s="352"/>
      <c r="H32" s="352"/>
      <c r="I32" s="352"/>
      <c r="J32" s="282" t="s">
        <v>42</v>
      </c>
    </row>
    <row r="33" spans="2:10" s="272" customFormat="1" ht="12" customHeight="1">
      <c r="B33" s="277"/>
      <c r="C33" s="277" t="s">
        <v>1</v>
      </c>
      <c r="D33" s="277"/>
      <c r="E33" s="277"/>
      <c r="F33" s="278" t="s">
        <v>350</v>
      </c>
      <c r="G33" s="278" t="s">
        <v>351</v>
      </c>
      <c r="H33" s="278" t="s">
        <v>352</v>
      </c>
      <c r="I33" s="278" t="s">
        <v>353</v>
      </c>
      <c r="J33" s="282"/>
    </row>
    <row r="34" spans="2:10" s="272" customFormat="1" ht="12" customHeight="1">
      <c r="B34" s="279"/>
      <c r="C34" s="279"/>
      <c r="D34" s="279"/>
      <c r="E34" s="279"/>
      <c r="F34" s="351"/>
      <c r="G34" s="351"/>
      <c r="H34" s="351"/>
      <c r="I34" s="351"/>
      <c r="J34" s="283"/>
    </row>
    <row r="35" spans="6:10" s="272" customFormat="1" ht="12" customHeight="1">
      <c r="F35" s="277"/>
      <c r="G35" s="277"/>
      <c r="H35" s="277"/>
      <c r="I35" s="277"/>
      <c r="J35" s="277"/>
    </row>
    <row r="36" s="168" customFormat="1" ht="12.75"/>
    <row r="37" spans="2:15" s="168" customFormat="1" ht="12.75">
      <c r="B37" s="280" t="s">
        <v>354</v>
      </c>
      <c r="C37" s="280"/>
      <c r="D37" s="280"/>
      <c r="F37" s="178">
        <v>375.2</v>
      </c>
      <c r="G37" s="178">
        <v>-1611.3</v>
      </c>
      <c r="H37" s="178">
        <v>963.6</v>
      </c>
      <c r="I37" s="178">
        <v>-1443.2</v>
      </c>
      <c r="J37" s="178">
        <v>-1715.7</v>
      </c>
      <c r="K37" s="180"/>
      <c r="L37" s="180"/>
      <c r="M37" s="180"/>
      <c r="N37" s="180"/>
      <c r="O37" s="180"/>
    </row>
    <row r="38" spans="2:10" s="168" customFormat="1" ht="12.75">
      <c r="B38" s="272"/>
      <c r="C38" s="272"/>
      <c r="D38" s="272"/>
      <c r="F38" s="180"/>
      <c r="G38" s="180"/>
      <c r="H38" s="180"/>
      <c r="I38" s="180"/>
      <c r="J38" s="180"/>
    </row>
    <row r="39" spans="2:10" s="168" customFormat="1" ht="12.75">
      <c r="B39" s="272"/>
      <c r="C39" s="272"/>
      <c r="D39" s="272"/>
      <c r="F39" s="180"/>
      <c r="G39" s="180"/>
      <c r="H39" s="180"/>
      <c r="I39" s="180"/>
      <c r="J39" s="180"/>
    </row>
    <row r="40" spans="2:15" s="168" customFormat="1" ht="12.75">
      <c r="B40" s="280"/>
      <c r="C40" s="281" t="s">
        <v>355</v>
      </c>
      <c r="D40" s="280"/>
      <c r="F40" s="178">
        <v>0</v>
      </c>
      <c r="G40" s="178">
        <v>0</v>
      </c>
      <c r="H40" s="178">
        <v>0</v>
      </c>
      <c r="I40" s="178">
        <v>0</v>
      </c>
      <c r="J40" s="178">
        <v>0</v>
      </c>
      <c r="K40" s="180"/>
      <c r="L40" s="180"/>
      <c r="M40" s="180"/>
      <c r="N40" s="180"/>
      <c r="O40" s="180"/>
    </row>
    <row r="41" spans="2:10" s="168" customFormat="1" ht="12.75">
      <c r="B41" s="280"/>
      <c r="C41" s="281"/>
      <c r="D41" s="280"/>
      <c r="F41" s="180"/>
      <c r="G41" s="180"/>
      <c r="H41" s="180"/>
      <c r="I41" s="180"/>
      <c r="J41" s="180"/>
    </row>
    <row r="42" spans="2:15" s="168" customFormat="1" ht="12.75">
      <c r="B42" s="280"/>
      <c r="C42" s="281" t="s">
        <v>67</v>
      </c>
      <c r="D42" s="280"/>
      <c r="F42" s="178">
        <v>-1.2</v>
      </c>
      <c r="G42" s="178">
        <v>-1.1</v>
      </c>
      <c r="H42" s="178">
        <v>-0.9</v>
      </c>
      <c r="I42" s="178">
        <v>-0.7</v>
      </c>
      <c r="J42" s="178">
        <v>-3.9</v>
      </c>
      <c r="K42" s="180"/>
      <c r="L42" s="180"/>
      <c r="M42" s="180"/>
      <c r="N42" s="180"/>
      <c r="O42" s="180"/>
    </row>
    <row r="43" spans="2:10" s="168" customFormat="1" ht="12.75">
      <c r="B43" s="280"/>
      <c r="C43" s="281"/>
      <c r="D43" s="280"/>
      <c r="F43" s="180"/>
      <c r="G43" s="180"/>
      <c r="H43" s="180"/>
      <c r="I43" s="180"/>
      <c r="J43" s="180"/>
    </row>
    <row r="44" spans="2:15" s="168" customFormat="1" ht="12.75">
      <c r="B44" s="280"/>
      <c r="C44" s="281" t="s">
        <v>356</v>
      </c>
      <c r="D44" s="280"/>
      <c r="F44" s="178">
        <v>15</v>
      </c>
      <c r="G44" s="178">
        <v>55.3</v>
      </c>
      <c r="H44" s="178">
        <v>57.2</v>
      </c>
      <c r="I44" s="178">
        <v>95</v>
      </c>
      <c r="J44" s="178">
        <v>222.5</v>
      </c>
      <c r="K44" s="180"/>
      <c r="L44" s="180"/>
      <c r="M44" s="180"/>
      <c r="N44" s="180"/>
      <c r="O44" s="180"/>
    </row>
    <row r="45" spans="2:10" s="168" customFormat="1" ht="12.75">
      <c r="B45" s="280"/>
      <c r="C45" s="281"/>
      <c r="D45" s="280"/>
      <c r="F45" s="180"/>
      <c r="G45" s="180"/>
      <c r="H45" s="180"/>
      <c r="I45" s="180"/>
      <c r="J45" s="180"/>
    </row>
    <row r="46" spans="2:15" s="168" customFormat="1" ht="12.75">
      <c r="B46" s="280"/>
      <c r="C46" s="281" t="s">
        <v>69</v>
      </c>
      <c r="D46" s="280"/>
      <c r="F46" s="178">
        <v>352.8</v>
      </c>
      <c r="G46" s="178">
        <v>-1663.6</v>
      </c>
      <c r="H46" s="178">
        <v>905.8</v>
      </c>
      <c r="I46" s="178">
        <v>-1519</v>
      </c>
      <c r="J46" s="178">
        <v>-1924</v>
      </c>
      <c r="K46" s="180"/>
      <c r="L46" s="180"/>
      <c r="M46" s="180"/>
      <c r="N46" s="180"/>
      <c r="O46" s="180"/>
    </row>
    <row r="47" spans="2:15" s="168" customFormat="1" ht="12.75">
      <c r="B47" s="272"/>
      <c r="C47" s="272"/>
      <c r="D47" s="277" t="s">
        <v>357</v>
      </c>
      <c r="F47" s="180">
        <v>969.5</v>
      </c>
      <c r="G47" s="180">
        <v>-658.5</v>
      </c>
      <c r="H47" s="180">
        <v>10.1</v>
      </c>
      <c r="I47" s="180">
        <v>-1783.6</v>
      </c>
      <c r="J47" s="180">
        <v>-1462.5</v>
      </c>
      <c r="K47" s="180"/>
      <c r="L47" s="180"/>
      <c r="M47" s="180"/>
      <c r="N47" s="180"/>
      <c r="O47" s="180"/>
    </row>
    <row r="48" spans="2:15" s="168" customFormat="1" ht="12.75">
      <c r="B48" s="272"/>
      <c r="C48" s="272"/>
      <c r="D48" s="277" t="s">
        <v>71</v>
      </c>
      <c r="F48" s="180">
        <v>-616.7</v>
      </c>
      <c r="G48" s="180">
        <v>-1005.1</v>
      </c>
      <c r="H48" s="180">
        <v>895.7</v>
      </c>
      <c r="I48" s="180">
        <v>264.6</v>
      </c>
      <c r="J48" s="180">
        <v>-461.5</v>
      </c>
      <c r="K48" s="180"/>
      <c r="L48" s="180"/>
      <c r="M48" s="180"/>
      <c r="N48" s="180"/>
      <c r="O48" s="180"/>
    </row>
    <row r="49" spans="2:10" s="168" customFormat="1" ht="12.75">
      <c r="B49" s="272"/>
      <c r="C49" s="272"/>
      <c r="D49" s="277"/>
      <c r="F49" s="180"/>
      <c r="G49" s="180"/>
      <c r="H49" s="180"/>
      <c r="I49" s="180"/>
      <c r="J49" s="180"/>
    </row>
    <row r="50" spans="2:15" s="168" customFormat="1" ht="12.75">
      <c r="B50" s="280"/>
      <c r="C50" s="281" t="s">
        <v>359</v>
      </c>
      <c r="D50" s="280"/>
      <c r="F50" s="178">
        <v>8.6</v>
      </c>
      <c r="G50" s="178">
        <v>-1.9</v>
      </c>
      <c r="H50" s="178">
        <v>1.5</v>
      </c>
      <c r="I50" s="178">
        <v>-18.5</v>
      </c>
      <c r="J50" s="178">
        <v>-10.3</v>
      </c>
      <c r="K50" s="180"/>
      <c r="L50" s="180"/>
      <c r="M50" s="180"/>
      <c r="N50" s="180"/>
      <c r="O50" s="180"/>
    </row>
    <row r="51" spans="6:10" s="168" customFormat="1" ht="12.75">
      <c r="F51" s="180"/>
      <c r="G51" s="180"/>
      <c r="H51" s="180"/>
      <c r="I51" s="180"/>
      <c r="J51" s="180"/>
    </row>
    <row r="52" s="168" customFormat="1" ht="12.75"/>
    <row r="53" spans="3:10" s="168" customFormat="1" ht="12.75">
      <c r="C53" s="172"/>
      <c r="D53" s="172"/>
      <c r="E53" s="172"/>
      <c r="F53" s="172"/>
      <c r="G53" s="172"/>
      <c r="H53" s="172"/>
      <c r="I53" s="172"/>
      <c r="J53" s="172"/>
    </row>
    <row r="54" spans="1:5" s="168" customFormat="1" ht="12.75">
      <c r="A54" s="272"/>
      <c r="B54" s="272" t="s">
        <v>360</v>
      </c>
      <c r="C54" s="272"/>
      <c r="D54" s="272"/>
      <c r="E54" s="272"/>
    </row>
    <row r="55" spans="1:5" s="168" customFormat="1" ht="12.75">
      <c r="A55" s="272"/>
      <c r="B55" s="272" t="s">
        <v>361</v>
      </c>
      <c r="C55" s="272"/>
      <c r="D55" s="272"/>
      <c r="E55" s="272"/>
    </row>
    <row r="56" spans="1:5" s="168" customFormat="1" ht="12.75">
      <c r="A56" s="272"/>
      <c r="B56" s="272" t="s">
        <v>362</v>
      </c>
      <c r="C56" s="272"/>
      <c r="D56" s="272"/>
      <c r="E56" s="272"/>
    </row>
    <row r="57" spans="2:10" ht="12.75">
      <c r="B57" s="108"/>
      <c r="C57" s="108"/>
      <c r="D57" s="108"/>
      <c r="E57" s="108"/>
      <c r="F57" s="108"/>
      <c r="H57" s="108"/>
      <c r="I57" s="108"/>
      <c r="J57" s="108"/>
    </row>
    <row r="58" spans="2:10" ht="12.75">
      <c r="B58" s="108"/>
      <c r="C58" s="108"/>
      <c r="D58" s="108"/>
      <c r="E58" s="108"/>
      <c r="F58" s="108"/>
      <c r="H58" s="108"/>
      <c r="I58" s="108"/>
      <c r="J58" s="108"/>
    </row>
    <row r="59" spans="2:10" ht="12.75">
      <c r="B59" s="108"/>
      <c r="C59" s="108"/>
      <c r="D59" s="108"/>
      <c r="E59" s="108"/>
      <c r="F59" s="155"/>
      <c r="G59" s="155"/>
      <c r="H59" s="155"/>
      <c r="I59" s="155"/>
      <c r="J59" s="155"/>
    </row>
  </sheetData>
  <mergeCells count="5">
    <mergeCell ref="B29:J29"/>
    <mergeCell ref="B28:J28"/>
    <mergeCell ref="B2:J2"/>
    <mergeCell ref="B4:J4"/>
    <mergeCell ref="F7:I7"/>
  </mergeCells>
  <printOptions horizontalCentered="1"/>
  <pageMargins left="0.75" right="0.75" top="0.48" bottom="1" header="1.1811023622047245" footer="0"/>
  <pageSetup fitToHeight="0" fitToWidth="1" horizontalDpi="300" verticalDpi="300" orientation="portrait" scale="98" r:id="rId1"/>
</worksheet>
</file>

<file path=xl/worksheets/sheet14.xml><?xml version="1.0" encoding="utf-8"?>
<worksheet xmlns="http://schemas.openxmlformats.org/spreadsheetml/2006/main" xmlns:r="http://schemas.openxmlformats.org/officeDocument/2006/relationships">
  <sheetPr codeName="Hoja21111"/>
  <dimension ref="A1:O198"/>
  <sheetViews>
    <sheetView zoomScale="75" zoomScaleNormal="75" workbookViewId="0" topLeftCell="A1">
      <selection activeCell="A1" sqref="A1"/>
    </sheetView>
  </sheetViews>
  <sheetFormatPr defaultColWidth="11.421875" defaultRowHeight="12.75"/>
  <cols>
    <col min="1" max="4" width="3.7109375" style="199" customWidth="1"/>
    <col min="5" max="5" width="6.7109375" style="199" customWidth="1"/>
    <col min="6" max="6" width="7.140625" style="199" customWidth="1"/>
    <col min="7" max="7" width="8.8515625" style="199" customWidth="1"/>
    <col min="8" max="8" width="12.140625" style="199" customWidth="1"/>
    <col min="9" max="9" width="1.7109375" style="163" customWidth="1"/>
    <col min="10" max="14" width="11.7109375" style="199" customWidth="1"/>
    <col min="15" max="15" width="11.7109375" style="203" customWidth="1"/>
    <col min="16" max="19" width="10.7109375" style="165" customWidth="1"/>
    <col min="20" max="16384" width="10.7109375" style="163" customWidth="1"/>
  </cols>
  <sheetData>
    <row r="1" spans="2:15" s="284" customFormat="1" ht="12.75" customHeight="1">
      <c r="B1" s="285"/>
      <c r="C1" s="286"/>
      <c r="D1" s="286"/>
      <c r="E1" s="286"/>
      <c r="F1" s="286"/>
      <c r="G1" s="286"/>
      <c r="H1" s="286"/>
      <c r="I1" s="286"/>
      <c r="J1" s="286"/>
      <c r="K1" s="286"/>
      <c r="L1" s="286"/>
      <c r="M1" s="286"/>
      <c r="N1" s="286"/>
      <c r="O1" s="287"/>
    </row>
    <row r="2" spans="2:15" s="284" customFormat="1" ht="12.75" customHeight="1">
      <c r="B2" s="266" t="s">
        <v>683</v>
      </c>
      <c r="C2" s="288"/>
      <c r="D2" s="288"/>
      <c r="E2" s="288"/>
      <c r="F2" s="288"/>
      <c r="G2" s="288"/>
      <c r="H2" s="289"/>
      <c r="J2" s="171"/>
      <c r="K2" s="171"/>
      <c r="L2" s="171"/>
      <c r="M2" s="171"/>
      <c r="N2" s="171"/>
      <c r="O2" s="171"/>
    </row>
    <row r="3" spans="2:15" s="284" customFormat="1" ht="12.75" customHeight="1">
      <c r="B3" s="267" t="s">
        <v>0</v>
      </c>
      <c r="C3" s="288"/>
      <c r="D3" s="288"/>
      <c r="E3" s="288"/>
      <c r="F3" s="288"/>
      <c r="G3" s="288"/>
      <c r="H3" s="289"/>
      <c r="J3" s="171"/>
      <c r="K3" s="171"/>
      <c r="L3" s="171"/>
      <c r="M3" s="171"/>
      <c r="N3" s="171"/>
      <c r="O3" s="171"/>
    </row>
    <row r="4" spans="2:15" s="290" customFormat="1" ht="12" customHeight="1">
      <c r="B4" s="199"/>
      <c r="C4" s="285"/>
      <c r="D4" s="285"/>
      <c r="E4" s="285"/>
      <c r="F4" s="285"/>
      <c r="G4" s="285"/>
      <c r="H4" s="285"/>
      <c r="I4" s="285"/>
      <c r="J4" s="285"/>
      <c r="K4" s="291"/>
      <c r="L4" s="291"/>
      <c r="M4" s="291"/>
      <c r="N4" s="291"/>
      <c r="O4" s="292"/>
    </row>
    <row r="5" spans="2:15" s="290" customFormat="1" ht="9" customHeight="1">
      <c r="B5" s="293"/>
      <c r="C5" s="323"/>
      <c r="D5" s="323"/>
      <c r="E5" s="323"/>
      <c r="F5" s="323"/>
      <c r="G5" s="323"/>
      <c r="H5" s="323"/>
      <c r="I5" s="323"/>
      <c r="J5" s="323"/>
      <c r="K5" s="324"/>
      <c r="L5" s="324"/>
      <c r="M5" s="324"/>
      <c r="N5" s="324"/>
      <c r="O5" s="325"/>
    </row>
    <row r="6" spans="6:15" s="290" customFormat="1" ht="23.25" customHeight="1">
      <c r="F6" s="303"/>
      <c r="G6" s="303"/>
      <c r="H6" s="303"/>
      <c r="I6" s="303"/>
      <c r="J6" s="326">
        <v>2004</v>
      </c>
      <c r="K6" s="327" t="s">
        <v>569</v>
      </c>
      <c r="L6" s="328"/>
      <c r="M6" s="328"/>
      <c r="N6" s="328"/>
      <c r="O6" s="329">
        <v>2005</v>
      </c>
    </row>
    <row r="7" spans="2:15" s="290" customFormat="1" ht="16.5" customHeight="1">
      <c r="B7" s="284" t="s">
        <v>1</v>
      </c>
      <c r="C7" s="199"/>
      <c r="D7" s="199"/>
      <c r="E7" s="199"/>
      <c r="F7" s="203"/>
      <c r="G7" s="203"/>
      <c r="H7" s="203"/>
      <c r="I7" s="203"/>
      <c r="J7" s="294"/>
      <c r="K7" s="295" t="s">
        <v>570</v>
      </c>
      <c r="L7" s="296" t="s">
        <v>677</v>
      </c>
      <c r="M7" s="296" t="s">
        <v>678</v>
      </c>
      <c r="N7" s="295" t="s">
        <v>679</v>
      </c>
      <c r="O7" s="203"/>
    </row>
    <row r="8" spans="6:14" s="284" customFormat="1" ht="12" customHeight="1">
      <c r="F8" s="297"/>
      <c r="G8" s="297"/>
      <c r="H8" s="297"/>
      <c r="I8" s="298"/>
      <c r="J8" s="294"/>
      <c r="K8" s="299"/>
      <c r="L8" s="300" t="s">
        <v>680</v>
      </c>
      <c r="M8" s="300" t="s">
        <v>681</v>
      </c>
      <c r="N8" s="301" t="s">
        <v>682</v>
      </c>
    </row>
    <row r="9" spans="2:15" s="290" customFormat="1" ht="9" customHeight="1">
      <c r="B9" s="264"/>
      <c r="C9" s="264"/>
      <c r="D9" s="264"/>
      <c r="E9" s="264"/>
      <c r="F9" s="302"/>
      <c r="G9" s="302"/>
      <c r="H9" s="302"/>
      <c r="I9" s="302"/>
      <c r="J9" s="302"/>
      <c r="K9" s="302"/>
      <c r="L9" s="302"/>
      <c r="M9" s="302"/>
      <c r="N9" s="302"/>
      <c r="O9" s="302"/>
    </row>
    <row r="10" spans="6:15" s="199" customFormat="1" ht="12" customHeight="1">
      <c r="F10" s="203"/>
      <c r="G10" s="203"/>
      <c r="H10" s="203"/>
      <c r="I10" s="303"/>
      <c r="J10" s="303"/>
      <c r="K10" s="303"/>
      <c r="L10" s="303"/>
      <c r="M10" s="303"/>
      <c r="N10" s="303"/>
      <c r="O10" s="303"/>
    </row>
    <row r="11" spans="2:15" s="199" customFormat="1" ht="12" customHeight="1">
      <c r="B11" s="288" t="s">
        <v>151</v>
      </c>
      <c r="C11" s="289"/>
      <c r="D11" s="288"/>
      <c r="E11" s="288"/>
      <c r="F11" s="304"/>
      <c r="G11" s="304"/>
      <c r="H11" s="304"/>
      <c r="I11" s="297"/>
      <c r="J11" s="297">
        <v>-30193.93931946825</v>
      </c>
      <c r="K11" s="297">
        <v>92.69188480128105</v>
      </c>
      <c r="L11" s="297">
        <v>4871.427526878049</v>
      </c>
      <c r="M11" s="297">
        <v>-6694.193328544451</v>
      </c>
      <c r="N11" s="297">
        <v>-100.08665893012878</v>
      </c>
      <c r="O11" s="297">
        <v>-32024.188989268063</v>
      </c>
    </row>
    <row r="12" spans="2:15" s="199" customFormat="1" ht="12" customHeight="1">
      <c r="B12" s="288"/>
      <c r="C12" s="288"/>
      <c r="D12" s="288"/>
      <c r="E12" s="288"/>
      <c r="F12" s="304"/>
      <c r="G12" s="304"/>
      <c r="H12" s="304"/>
      <c r="I12" s="297"/>
      <c r="J12" s="297"/>
      <c r="K12" s="297"/>
      <c r="L12" s="297"/>
      <c r="M12" s="297"/>
      <c r="N12" s="297"/>
      <c r="O12" s="297"/>
    </row>
    <row r="13" spans="2:15" s="203" customFormat="1" ht="12" customHeight="1">
      <c r="B13" s="304" t="s">
        <v>373</v>
      </c>
      <c r="C13" s="304" t="s">
        <v>436</v>
      </c>
      <c r="D13" s="304"/>
      <c r="E13" s="305"/>
      <c r="F13" s="304"/>
      <c r="G13" s="304"/>
      <c r="H13" s="304"/>
      <c r="I13" s="297"/>
      <c r="J13" s="297">
        <v>75975.11301961873</v>
      </c>
      <c r="K13" s="297">
        <v>9298.062580390055</v>
      </c>
      <c r="L13" s="297">
        <v>7197.414069097882</v>
      </c>
      <c r="M13" s="297">
        <v>-1067.2691776195827</v>
      </c>
      <c r="N13" s="297">
        <v>237.19636007304317</v>
      </c>
      <c r="O13" s="297">
        <v>91640.3858945498</v>
      </c>
    </row>
    <row r="14" spans="2:15" s="203" customFormat="1" ht="12" customHeight="1">
      <c r="B14" s="304"/>
      <c r="C14" s="304"/>
      <c r="D14" s="304"/>
      <c r="E14" s="304"/>
      <c r="F14" s="304"/>
      <c r="G14" s="304"/>
      <c r="H14" s="304"/>
      <c r="I14" s="297"/>
      <c r="J14" s="297"/>
      <c r="K14" s="297"/>
      <c r="L14" s="297"/>
      <c r="M14" s="297"/>
      <c r="N14" s="297"/>
      <c r="O14" s="297"/>
    </row>
    <row r="15" spans="2:15" s="201" customFormat="1" ht="12" customHeight="1">
      <c r="B15" s="306"/>
      <c r="C15" s="306" t="s">
        <v>375</v>
      </c>
      <c r="D15" s="306" t="s">
        <v>146</v>
      </c>
      <c r="E15" s="306"/>
      <c r="F15" s="306"/>
      <c r="G15" s="306"/>
      <c r="H15" s="306"/>
      <c r="I15" s="307"/>
      <c r="J15" s="307">
        <v>17412.749070886428</v>
      </c>
      <c r="K15" s="307">
        <v>2208.975692000934</v>
      </c>
      <c r="L15" s="307">
        <v>1624.2</v>
      </c>
      <c r="M15" s="307">
        <v>-166.7</v>
      </c>
      <c r="N15" s="307">
        <v>305.94576275999987</v>
      </c>
      <c r="O15" s="307">
        <v>21385.170525647365</v>
      </c>
    </row>
    <row r="16" spans="2:15" s="203" customFormat="1" ht="12" customHeight="1">
      <c r="B16" s="304"/>
      <c r="C16" s="304"/>
      <c r="D16" s="304" t="s">
        <v>155</v>
      </c>
      <c r="E16" s="304" t="s">
        <v>472</v>
      </c>
      <c r="F16" s="304"/>
      <c r="G16" s="304"/>
      <c r="H16" s="304"/>
      <c r="I16" s="297"/>
      <c r="J16" s="297">
        <v>15289.841429126429</v>
      </c>
      <c r="K16" s="297">
        <v>1735.8014118709343</v>
      </c>
      <c r="L16" s="297">
        <v>1624.2</v>
      </c>
      <c r="M16" s="297">
        <v>-166.7</v>
      </c>
      <c r="N16" s="297">
        <v>305.9</v>
      </c>
      <c r="O16" s="297">
        <v>18789.042840997365</v>
      </c>
    </row>
    <row r="17" spans="2:15" s="203" customFormat="1" ht="12" customHeight="1">
      <c r="B17" s="304"/>
      <c r="C17" s="304"/>
      <c r="D17" s="304"/>
      <c r="E17" s="304" t="s">
        <v>156</v>
      </c>
      <c r="F17" s="304"/>
      <c r="G17" s="304"/>
      <c r="H17" s="304"/>
      <c r="I17" s="297"/>
      <c r="J17" s="297"/>
      <c r="K17" s="297"/>
      <c r="L17" s="297"/>
      <c r="M17" s="297"/>
      <c r="N17" s="297"/>
      <c r="O17" s="297"/>
    </row>
    <row r="18" spans="2:15" s="203" customFormat="1" ht="12" customHeight="1">
      <c r="B18" s="304"/>
      <c r="C18" s="304"/>
      <c r="D18" s="304"/>
      <c r="E18" s="304" t="s">
        <v>473</v>
      </c>
      <c r="F18" s="304" t="s">
        <v>474</v>
      </c>
      <c r="G18" s="304"/>
      <c r="H18" s="304"/>
      <c r="I18" s="297"/>
      <c r="J18" s="297">
        <v>15289.841429126429</v>
      </c>
      <c r="K18" s="297">
        <v>1735.8014118709343</v>
      </c>
      <c r="L18" s="297">
        <v>1624.2</v>
      </c>
      <c r="M18" s="297">
        <v>-166.7</v>
      </c>
      <c r="N18" s="297">
        <v>305.9</v>
      </c>
      <c r="O18" s="297">
        <v>18789.042840997365</v>
      </c>
    </row>
    <row r="19" spans="2:15" s="203" customFormat="1" ht="12" customHeight="1">
      <c r="B19" s="304"/>
      <c r="C19" s="304"/>
      <c r="D19" s="304"/>
      <c r="E19" s="304" t="s">
        <v>475</v>
      </c>
      <c r="F19" s="304" t="s">
        <v>476</v>
      </c>
      <c r="G19" s="304"/>
      <c r="H19" s="304"/>
      <c r="I19" s="297"/>
      <c r="J19" s="297"/>
      <c r="K19" s="297"/>
      <c r="L19" s="297"/>
      <c r="M19" s="297"/>
      <c r="N19" s="297"/>
      <c r="O19" s="297"/>
    </row>
    <row r="20" spans="2:15" s="203" customFormat="1" ht="12" customHeight="1">
      <c r="B20" s="304"/>
      <c r="C20" s="304"/>
      <c r="D20" s="304" t="s">
        <v>159</v>
      </c>
      <c r="E20" s="304" t="s">
        <v>17</v>
      </c>
      <c r="F20" s="304"/>
      <c r="G20" s="304"/>
      <c r="H20" s="304"/>
      <c r="I20" s="297"/>
      <c r="J20" s="297">
        <v>2122.90764176</v>
      </c>
      <c r="K20" s="297">
        <v>473.17428012999994</v>
      </c>
      <c r="L20" s="297">
        <v>0</v>
      </c>
      <c r="M20" s="297">
        <v>0</v>
      </c>
      <c r="N20" s="297">
        <v>0.04576275999988866</v>
      </c>
      <c r="O20" s="297">
        <v>2596.1276846499995</v>
      </c>
    </row>
    <row r="21" spans="2:15" s="203" customFormat="1" ht="12" customHeight="1">
      <c r="B21" s="304"/>
      <c r="C21" s="304"/>
      <c r="D21" s="304"/>
      <c r="E21" s="304" t="s">
        <v>477</v>
      </c>
      <c r="F21" s="304" t="s">
        <v>474</v>
      </c>
      <c r="G21" s="304"/>
      <c r="H21" s="304"/>
      <c r="I21" s="297"/>
      <c r="J21" s="297">
        <v>2122.90764176</v>
      </c>
      <c r="K21" s="297">
        <v>473.17428012999994</v>
      </c>
      <c r="L21" s="297">
        <v>0</v>
      </c>
      <c r="M21" s="297">
        <v>0</v>
      </c>
      <c r="N21" s="297">
        <v>0.04576275999988866</v>
      </c>
      <c r="O21" s="297">
        <v>2596.1276846499995</v>
      </c>
    </row>
    <row r="22" spans="2:15" s="203" customFormat="1" ht="12" customHeight="1">
      <c r="B22" s="304"/>
      <c r="C22" s="304"/>
      <c r="D22" s="304"/>
      <c r="E22" s="304" t="s">
        <v>478</v>
      </c>
      <c r="F22" s="304" t="s">
        <v>476</v>
      </c>
      <c r="G22" s="304"/>
      <c r="H22" s="304"/>
      <c r="I22" s="297"/>
      <c r="J22" s="297"/>
      <c r="K22" s="297"/>
      <c r="L22" s="297"/>
      <c r="M22" s="297"/>
      <c r="N22" s="297"/>
      <c r="O22" s="297"/>
    </row>
    <row r="23" spans="2:15" s="201" customFormat="1" ht="12" customHeight="1">
      <c r="B23" s="306"/>
      <c r="C23" s="306" t="s">
        <v>379</v>
      </c>
      <c r="D23" s="306" t="s">
        <v>73</v>
      </c>
      <c r="E23" s="306"/>
      <c r="F23" s="306"/>
      <c r="G23" s="306"/>
      <c r="H23" s="306"/>
      <c r="I23" s="307"/>
      <c r="J23" s="307">
        <v>28550.581802215565</v>
      </c>
      <c r="K23" s="307">
        <v>4218.405279604588</v>
      </c>
      <c r="L23" s="307">
        <v>5351.770410675812</v>
      </c>
      <c r="M23" s="307">
        <v>-1018.4935241786841</v>
      </c>
      <c r="N23" s="307">
        <v>-69.78594322075627</v>
      </c>
      <c r="O23" s="307">
        <v>37032.35302509653</v>
      </c>
    </row>
    <row r="24" spans="2:15" s="203" customFormat="1" ht="12" customHeight="1">
      <c r="B24" s="304"/>
      <c r="C24" s="304"/>
      <c r="D24" s="304" t="s">
        <v>479</v>
      </c>
      <c r="E24" s="304" t="s">
        <v>480</v>
      </c>
      <c r="F24" s="304"/>
      <c r="G24" s="304"/>
      <c r="H24" s="304"/>
      <c r="I24" s="297"/>
      <c r="J24" s="297">
        <v>24321.321768597823</v>
      </c>
      <c r="K24" s="297">
        <v>4015.3105557184626</v>
      </c>
      <c r="L24" s="297">
        <v>5563.191992015805</v>
      </c>
      <c r="M24" s="297">
        <v>-1097.8761395908039</v>
      </c>
      <c r="N24" s="297">
        <v>-69.79594322075627</v>
      </c>
      <c r="O24" s="297">
        <v>32732.152233520534</v>
      </c>
    </row>
    <row r="25" spans="2:15" s="203" customFormat="1" ht="12" customHeight="1">
      <c r="B25" s="304"/>
      <c r="C25" s="304"/>
      <c r="D25" s="304"/>
      <c r="E25" s="304" t="s">
        <v>481</v>
      </c>
      <c r="F25" s="304" t="s">
        <v>110</v>
      </c>
      <c r="G25" s="304"/>
      <c r="H25" s="304"/>
      <c r="I25" s="297"/>
      <c r="J25" s="297"/>
      <c r="K25" s="297"/>
      <c r="L25" s="297"/>
      <c r="M25" s="297"/>
      <c r="N25" s="297"/>
      <c r="O25" s="297"/>
    </row>
    <row r="26" spans="2:15" s="203" customFormat="1" ht="12" customHeight="1">
      <c r="B26" s="304"/>
      <c r="C26" s="304"/>
      <c r="D26" s="304"/>
      <c r="E26" s="304" t="s">
        <v>482</v>
      </c>
      <c r="F26" s="304" t="s">
        <v>483</v>
      </c>
      <c r="G26" s="304"/>
      <c r="H26" s="304"/>
      <c r="I26" s="297"/>
      <c r="J26" s="297"/>
      <c r="K26" s="297"/>
      <c r="L26" s="297"/>
      <c r="M26" s="297"/>
      <c r="N26" s="297"/>
      <c r="O26" s="297"/>
    </row>
    <row r="27" spans="2:15" s="203" customFormat="1" ht="12" customHeight="1">
      <c r="B27" s="304"/>
      <c r="C27" s="304"/>
      <c r="D27" s="304"/>
      <c r="E27" s="304" t="s">
        <v>484</v>
      </c>
      <c r="F27" s="304" t="s">
        <v>112</v>
      </c>
      <c r="G27" s="304"/>
      <c r="H27" s="304"/>
      <c r="I27" s="297"/>
      <c r="J27" s="297">
        <v>2.65784</v>
      </c>
      <c r="K27" s="297">
        <v>16.9143896</v>
      </c>
      <c r="L27" s="297">
        <v>0</v>
      </c>
      <c r="M27" s="297">
        <v>-1.9747905999999986</v>
      </c>
      <c r="N27" s="297">
        <v>0</v>
      </c>
      <c r="O27" s="297">
        <v>17.597439</v>
      </c>
    </row>
    <row r="28" spans="2:15" s="203" customFormat="1" ht="12" customHeight="1">
      <c r="B28" s="304"/>
      <c r="C28" s="304"/>
      <c r="D28" s="304"/>
      <c r="E28" s="304" t="s">
        <v>485</v>
      </c>
      <c r="F28" s="304" t="s">
        <v>113</v>
      </c>
      <c r="G28" s="304"/>
      <c r="H28" s="304"/>
      <c r="I28" s="297"/>
      <c r="J28" s="297">
        <v>24318.663928597824</v>
      </c>
      <c r="K28" s="297">
        <v>3998.3961661184626</v>
      </c>
      <c r="L28" s="297">
        <v>5563.191992015805</v>
      </c>
      <c r="M28" s="297">
        <v>-1095.9013489908039</v>
      </c>
      <c r="N28" s="297">
        <v>-69.79594322075627</v>
      </c>
      <c r="O28" s="297">
        <v>32714.554794520533</v>
      </c>
    </row>
    <row r="29" spans="2:15" s="203" customFormat="1" ht="12" customHeight="1">
      <c r="B29" s="304"/>
      <c r="C29" s="304"/>
      <c r="D29" s="304" t="s">
        <v>486</v>
      </c>
      <c r="E29" s="304" t="s">
        <v>170</v>
      </c>
      <c r="F29" s="304"/>
      <c r="G29" s="304"/>
      <c r="H29" s="304"/>
      <c r="I29" s="297"/>
      <c r="J29" s="297">
        <v>4229.260033617742</v>
      </c>
      <c r="K29" s="297">
        <v>203.09472388612554</v>
      </c>
      <c r="L29" s="297">
        <v>-211.42158133999362</v>
      </c>
      <c r="M29" s="297">
        <v>79.38261541211978</v>
      </c>
      <c r="N29" s="297">
        <v>0.01</v>
      </c>
      <c r="O29" s="297">
        <v>4300.200791575993</v>
      </c>
    </row>
    <row r="30" spans="2:15" s="203" customFormat="1" ht="12" customHeight="1">
      <c r="B30" s="304"/>
      <c r="C30" s="304"/>
      <c r="D30" s="304"/>
      <c r="E30" s="304" t="s">
        <v>487</v>
      </c>
      <c r="F30" s="304" t="s">
        <v>488</v>
      </c>
      <c r="G30" s="304"/>
      <c r="H30" s="304"/>
      <c r="I30" s="297"/>
      <c r="J30" s="297">
        <v>3006.410316090394</v>
      </c>
      <c r="K30" s="297">
        <v>139.8330543245376</v>
      </c>
      <c r="L30" s="297">
        <v>-159.036529270563</v>
      </c>
      <c r="M30" s="297">
        <v>51.889439553674904</v>
      </c>
      <c r="N30" s="297">
        <v>0.01</v>
      </c>
      <c r="O30" s="297">
        <v>3039.0962806980433</v>
      </c>
    </row>
    <row r="31" spans="2:15" s="203" customFormat="1" ht="12" customHeight="1">
      <c r="B31" s="304"/>
      <c r="C31" s="304"/>
      <c r="D31" s="304"/>
      <c r="E31" s="304"/>
      <c r="F31" s="304" t="s">
        <v>489</v>
      </c>
      <c r="G31" s="304" t="s">
        <v>110</v>
      </c>
      <c r="H31" s="304"/>
      <c r="I31" s="297"/>
      <c r="J31" s="297"/>
      <c r="K31" s="297"/>
      <c r="L31" s="297"/>
      <c r="M31" s="297"/>
      <c r="N31" s="297"/>
      <c r="O31" s="297"/>
    </row>
    <row r="32" spans="2:15" s="203" customFormat="1" ht="12" customHeight="1">
      <c r="B32" s="304"/>
      <c r="C32" s="304"/>
      <c r="D32" s="304"/>
      <c r="E32" s="304"/>
      <c r="F32" s="304" t="s">
        <v>490</v>
      </c>
      <c r="G32" s="304" t="s">
        <v>483</v>
      </c>
      <c r="H32" s="304"/>
      <c r="I32" s="297"/>
      <c r="J32" s="297">
        <v>0</v>
      </c>
      <c r="K32" s="297">
        <v>0</v>
      </c>
      <c r="L32" s="297">
        <v>0</v>
      </c>
      <c r="M32" s="297">
        <v>0</v>
      </c>
      <c r="N32" s="297">
        <v>0</v>
      </c>
      <c r="O32" s="297">
        <v>0</v>
      </c>
    </row>
    <row r="33" spans="2:15" s="203" customFormat="1" ht="12" customHeight="1">
      <c r="B33" s="304"/>
      <c r="C33" s="304"/>
      <c r="D33" s="304"/>
      <c r="E33" s="304"/>
      <c r="F33" s="304" t="s">
        <v>491</v>
      </c>
      <c r="G33" s="304" t="s">
        <v>112</v>
      </c>
      <c r="H33" s="304"/>
      <c r="I33" s="297"/>
      <c r="J33" s="297">
        <v>278.91200000000003</v>
      </c>
      <c r="K33" s="297">
        <v>25.66300000000001</v>
      </c>
      <c r="L33" s="297">
        <v>0</v>
      </c>
      <c r="M33" s="297">
        <v>0</v>
      </c>
      <c r="N33" s="297">
        <v>0.01</v>
      </c>
      <c r="O33" s="297">
        <v>304.575</v>
      </c>
    </row>
    <row r="34" spans="2:15" s="203" customFormat="1" ht="12" customHeight="1">
      <c r="B34" s="304"/>
      <c r="C34" s="304"/>
      <c r="D34" s="304"/>
      <c r="E34" s="304"/>
      <c r="F34" s="304" t="s">
        <v>492</v>
      </c>
      <c r="G34" s="304" t="s">
        <v>113</v>
      </c>
      <c r="H34" s="304"/>
      <c r="I34" s="297"/>
      <c r="J34" s="297">
        <v>2727.4983160903944</v>
      </c>
      <c r="K34" s="297">
        <v>114.1700543245376</v>
      </c>
      <c r="L34" s="297">
        <v>-159.036529270563</v>
      </c>
      <c r="M34" s="297">
        <v>51.889439553674904</v>
      </c>
      <c r="N34" s="297">
        <v>0</v>
      </c>
      <c r="O34" s="308">
        <v>2734.5212806980435</v>
      </c>
    </row>
    <row r="35" spans="2:15" s="203" customFormat="1" ht="12" customHeight="1">
      <c r="B35" s="304"/>
      <c r="C35" s="304"/>
      <c r="D35" s="304"/>
      <c r="E35" s="304" t="s">
        <v>176</v>
      </c>
      <c r="F35" s="304"/>
      <c r="G35" s="304"/>
      <c r="H35" s="304"/>
      <c r="I35" s="297"/>
      <c r="J35" s="297">
        <v>1222.8497175273476</v>
      </c>
      <c r="K35" s="297">
        <v>63.26166956158793</v>
      </c>
      <c r="L35" s="297">
        <v>-52.38505206943063</v>
      </c>
      <c r="M35" s="297">
        <v>27.49317585844487</v>
      </c>
      <c r="N35" s="297">
        <v>0</v>
      </c>
      <c r="O35" s="297">
        <v>1261.10451087795</v>
      </c>
    </row>
    <row r="36" spans="2:15" s="203" customFormat="1" ht="12" customHeight="1">
      <c r="B36" s="304"/>
      <c r="C36" s="304"/>
      <c r="D36" s="304"/>
      <c r="E36" s="304"/>
      <c r="F36" s="304" t="s">
        <v>493</v>
      </c>
      <c r="G36" s="304" t="s">
        <v>110</v>
      </c>
      <c r="H36" s="304"/>
      <c r="I36" s="297"/>
      <c r="J36" s="297"/>
      <c r="K36" s="297"/>
      <c r="L36" s="297"/>
      <c r="M36" s="297"/>
      <c r="N36" s="297"/>
      <c r="O36" s="297"/>
    </row>
    <row r="37" spans="2:15" s="203" customFormat="1" ht="12" customHeight="1">
      <c r="B37" s="304"/>
      <c r="C37" s="304"/>
      <c r="D37" s="304"/>
      <c r="E37" s="304"/>
      <c r="F37" s="304" t="s">
        <v>494</v>
      </c>
      <c r="G37" s="304" t="s">
        <v>483</v>
      </c>
      <c r="H37" s="304"/>
      <c r="I37" s="297"/>
      <c r="J37" s="297">
        <v>0</v>
      </c>
      <c r="K37" s="297">
        <v>0</v>
      </c>
      <c r="L37" s="297">
        <v>0</v>
      </c>
      <c r="M37" s="297">
        <v>0</v>
      </c>
      <c r="N37" s="297">
        <v>0</v>
      </c>
      <c r="O37" s="297">
        <v>0</v>
      </c>
    </row>
    <row r="38" spans="2:15" s="203" customFormat="1" ht="12" customHeight="1">
      <c r="B38" s="304"/>
      <c r="C38" s="304"/>
      <c r="D38" s="304"/>
      <c r="E38" s="304"/>
      <c r="F38" s="304" t="s">
        <v>495</v>
      </c>
      <c r="G38" s="304" t="s">
        <v>112</v>
      </c>
      <c r="H38" s="304"/>
      <c r="I38" s="297"/>
      <c r="J38" s="297">
        <v>0.443</v>
      </c>
      <c r="K38" s="297">
        <v>2.8839999999999932</v>
      </c>
      <c r="L38" s="297">
        <v>0</v>
      </c>
      <c r="M38" s="297">
        <v>0</v>
      </c>
      <c r="N38" s="297">
        <v>0</v>
      </c>
      <c r="O38" s="297">
        <v>3.327</v>
      </c>
    </row>
    <row r="39" spans="2:15" s="203" customFormat="1" ht="12" customHeight="1">
      <c r="B39" s="304"/>
      <c r="C39" s="304"/>
      <c r="D39" s="304"/>
      <c r="E39" s="304"/>
      <c r="F39" s="304" t="s">
        <v>496</v>
      </c>
      <c r="G39" s="304" t="s">
        <v>113</v>
      </c>
      <c r="H39" s="304"/>
      <c r="I39" s="297"/>
      <c r="J39" s="297">
        <v>1222.4067175273476</v>
      </c>
      <c r="K39" s="297">
        <v>60.377669561587936</v>
      </c>
      <c r="L39" s="297">
        <v>-52.38505206943063</v>
      </c>
      <c r="M39" s="297">
        <v>27.49317585844487</v>
      </c>
      <c r="N39" s="297">
        <v>0</v>
      </c>
      <c r="O39" s="297">
        <v>1257.77751087795</v>
      </c>
    </row>
    <row r="40" spans="2:15" s="201" customFormat="1" ht="12" customHeight="1">
      <c r="B40" s="306"/>
      <c r="C40" s="306" t="s">
        <v>435</v>
      </c>
      <c r="D40" s="306" t="s">
        <v>390</v>
      </c>
      <c r="E40" s="306"/>
      <c r="F40" s="306"/>
      <c r="G40" s="306"/>
      <c r="H40" s="306"/>
      <c r="I40" s="307"/>
      <c r="J40" s="307">
        <v>994.9753753568284</v>
      </c>
      <c r="K40" s="307">
        <v>-1244.449717291478</v>
      </c>
      <c r="L40" s="307">
        <v>244.2436584220705</v>
      </c>
      <c r="M40" s="307">
        <v>1027.3018519125792</v>
      </c>
      <c r="N40" s="307">
        <v>1.1555395499999541</v>
      </c>
      <c r="O40" s="307">
        <v>1023.2267079500001</v>
      </c>
    </row>
    <row r="41" spans="2:15" s="203" customFormat="1" ht="12" customHeight="1">
      <c r="B41" s="304"/>
      <c r="C41" s="304"/>
      <c r="D41" s="304" t="s">
        <v>497</v>
      </c>
      <c r="E41" s="304" t="s">
        <v>110</v>
      </c>
      <c r="F41" s="304"/>
      <c r="G41" s="304"/>
      <c r="H41" s="304"/>
      <c r="I41" s="297"/>
      <c r="J41" s="297">
        <v>0</v>
      </c>
      <c r="K41" s="297">
        <v>0</v>
      </c>
      <c r="L41" s="297">
        <v>0</v>
      </c>
      <c r="M41" s="297">
        <v>0</v>
      </c>
      <c r="N41" s="297">
        <v>0</v>
      </c>
      <c r="O41" s="297">
        <v>0</v>
      </c>
    </row>
    <row r="42" spans="2:15" s="203" customFormat="1" ht="12" customHeight="1">
      <c r="B42" s="304"/>
      <c r="C42" s="304"/>
      <c r="D42" s="304" t="s">
        <v>498</v>
      </c>
      <c r="E42" s="304" t="s">
        <v>483</v>
      </c>
      <c r="F42" s="304"/>
      <c r="G42" s="304"/>
      <c r="H42" s="304"/>
      <c r="I42" s="297"/>
      <c r="J42" s="297">
        <v>0</v>
      </c>
      <c r="K42" s="297">
        <v>0</v>
      </c>
      <c r="L42" s="297">
        <v>0</v>
      </c>
      <c r="M42" s="297">
        <v>0</v>
      </c>
      <c r="N42" s="297">
        <v>0</v>
      </c>
      <c r="O42" s="297">
        <v>0</v>
      </c>
    </row>
    <row r="43" spans="2:15" s="203" customFormat="1" ht="12" customHeight="1">
      <c r="B43" s="304"/>
      <c r="C43" s="304"/>
      <c r="D43" s="304" t="s">
        <v>499</v>
      </c>
      <c r="E43" s="304" t="s">
        <v>112</v>
      </c>
      <c r="F43" s="304"/>
      <c r="G43" s="304"/>
      <c r="H43" s="304"/>
      <c r="I43" s="297"/>
      <c r="J43" s="297">
        <v>578.9076905400001</v>
      </c>
      <c r="K43" s="297">
        <v>-732.6335660706179</v>
      </c>
      <c r="L43" s="297">
        <v>192.50093402943702</v>
      </c>
      <c r="M43" s="297">
        <v>761.0674211911809</v>
      </c>
      <c r="N43" s="297">
        <v>-18.006958850000046</v>
      </c>
      <c r="O43" s="297">
        <v>781.8355208400001</v>
      </c>
    </row>
    <row r="44" spans="2:15" s="203" customFormat="1" ht="12" customHeight="1">
      <c r="B44" s="304"/>
      <c r="C44" s="304"/>
      <c r="D44" s="304" t="s">
        <v>500</v>
      </c>
      <c r="E44" s="304" t="s">
        <v>113</v>
      </c>
      <c r="F44" s="304"/>
      <c r="G44" s="304"/>
      <c r="H44" s="304"/>
      <c r="I44" s="297"/>
      <c r="J44" s="297">
        <v>416.0676848168283</v>
      </c>
      <c r="K44" s="297">
        <v>-511.8161512208601</v>
      </c>
      <c r="L44" s="297">
        <v>51.74272439263347</v>
      </c>
      <c r="M44" s="297">
        <v>266.2344307213983</v>
      </c>
      <c r="N44" s="297">
        <v>19.1624984</v>
      </c>
      <c r="O44" s="297">
        <v>241.39118711000003</v>
      </c>
    </row>
    <row r="45" spans="2:15" s="201" customFormat="1" ht="12" customHeight="1">
      <c r="B45" s="306"/>
      <c r="C45" s="306" t="s">
        <v>501</v>
      </c>
      <c r="D45" s="306" t="s">
        <v>75</v>
      </c>
      <c r="E45" s="306"/>
      <c r="F45" s="306"/>
      <c r="G45" s="306"/>
      <c r="H45" s="306"/>
      <c r="I45" s="307"/>
      <c r="J45" s="307">
        <v>13000.809309779908</v>
      </c>
      <c r="K45" s="307">
        <v>2399.4313260760105</v>
      </c>
      <c r="L45" s="307">
        <v>0</v>
      </c>
      <c r="M45" s="307">
        <v>-163.87750535347783</v>
      </c>
      <c r="N45" s="307">
        <v>-0.11899901620037667</v>
      </c>
      <c r="O45" s="307">
        <v>15236.235635855917</v>
      </c>
    </row>
    <row r="46" spans="2:15" s="203" customFormat="1" ht="12" customHeight="1">
      <c r="B46" s="304"/>
      <c r="C46" s="304"/>
      <c r="D46" s="304" t="s">
        <v>228</v>
      </c>
      <c r="E46" s="304" t="s">
        <v>21</v>
      </c>
      <c r="F46" s="304"/>
      <c r="G46" s="304"/>
      <c r="H46" s="304"/>
      <c r="I46" s="297"/>
      <c r="J46" s="297">
        <v>5071.909300848624</v>
      </c>
      <c r="K46" s="297">
        <v>1599.2784176672935</v>
      </c>
      <c r="L46" s="297">
        <v>0</v>
      </c>
      <c r="M46" s="297">
        <v>0</v>
      </c>
      <c r="N46" s="297">
        <v>-5.684341886080802E-14</v>
      </c>
      <c r="O46" s="297">
        <v>6671.187718515918</v>
      </c>
    </row>
    <row r="47" spans="2:15" s="203" customFormat="1" ht="12" customHeight="1">
      <c r="B47" s="304"/>
      <c r="C47" s="304"/>
      <c r="D47" s="304"/>
      <c r="E47" s="304" t="s">
        <v>502</v>
      </c>
      <c r="F47" s="304" t="s">
        <v>483</v>
      </c>
      <c r="G47" s="304"/>
      <c r="H47" s="304"/>
      <c r="I47" s="297"/>
      <c r="J47" s="297">
        <v>0</v>
      </c>
      <c r="K47" s="297">
        <v>0</v>
      </c>
      <c r="L47" s="297">
        <v>0</v>
      </c>
      <c r="M47" s="297">
        <v>0</v>
      </c>
      <c r="N47" s="297">
        <v>0</v>
      </c>
      <c r="O47" s="297">
        <v>0</v>
      </c>
    </row>
    <row r="48" spans="2:15" s="203" customFormat="1" ht="12" customHeight="1">
      <c r="B48" s="304"/>
      <c r="C48" s="304"/>
      <c r="D48" s="304"/>
      <c r="E48" s="304"/>
      <c r="F48" s="304" t="s">
        <v>503</v>
      </c>
      <c r="G48" s="304" t="s">
        <v>504</v>
      </c>
      <c r="H48" s="304"/>
      <c r="I48" s="297"/>
      <c r="J48" s="297">
        <v>0</v>
      </c>
      <c r="K48" s="297">
        <v>0</v>
      </c>
      <c r="L48" s="297">
        <v>0</v>
      </c>
      <c r="M48" s="297">
        <v>0</v>
      </c>
      <c r="N48" s="297">
        <v>0</v>
      </c>
      <c r="O48" s="297">
        <v>0</v>
      </c>
    </row>
    <row r="49" spans="2:15" s="203" customFormat="1" ht="12" customHeight="1">
      <c r="B49" s="304"/>
      <c r="C49" s="304"/>
      <c r="D49" s="304"/>
      <c r="E49" s="304"/>
      <c r="F49" s="304" t="s">
        <v>505</v>
      </c>
      <c r="G49" s="304" t="s">
        <v>506</v>
      </c>
      <c r="H49" s="304"/>
      <c r="I49" s="297"/>
      <c r="J49" s="297">
        <v>0</v>
      </c>
      <c r="K49" s="297">
        <v>0</v>
      </c>
      <c r="L49" s="297">
        <v>0</v>
      </c>
      <c r="M49" s="297">
        <v>0</v>
      </c>
      <c r="N49" s="297">
        <v>0</v>
      </c>
      <c r="O49" s="297">
        <v>0</v>
      </c>
    </row>
    <row r="50" spans="2:15" s="203" customFormat="1" ht="12" customHeight="1">
      <c r="B50" s="304"/>
      <c r="C50" s="304"/>
      <c r="D50" s="304"/>
      <c r="E50" s="304" t="s">
        <v>507</v>
      </c>
      <c r="F50" s="304" t="s">
        <v>113</v>
      </c>
      <c r="G50" s="304"/>
      <c r="H50" s="304"/>
      <c r="I50" s="297"/>
      <c r="J50" s="297">
        <v>5071.909300848624</v>
      </c>
      <c r="K50" s="297">
        <v>1599.2784176672935</v>
      </c>
      <c r="L50" s="297">
        <v>0</v>
      </c>
      <c r="M50" s="297">
        <v>0</v>
      </c>
      <c r="N50" s="297">
        <v>-5.684341886080802E-14</v>
      </c>
      <c r="O50" s="297">
        <v>6671.187718515918</v>
      </c>
    </row>
    <row r="51" spans="2:15" s="203" customFormat="1" ht="12" customHeight="1">
      <c r="B51" s="304"/>
      <c r="C51" s="304"/>
      <c r="D51" s="304"/>
      <c r="E51" s="304"/>
      <c r="F51" s="304" t="s">
        <v>508</v>
      </c>
      <c r="G51" s="304" t="s">
        <v>504</v>
      </c>
      <c r="H51" s="304"/>
      <c r="I51" s="297"/>
      <c r="J51" s="297"/>
      <c r="K51" s="297"/>
      <c r="L51" s="297"/>
      <c r="M51" s="297"/>
      <c r="N51" s="297"/>
      <c r="O51" s="297"/>
    </row>
    <row r="52" spans="2:15" s="203" customFormat="1" ht="12" customHeight="1">
      <c r="B52" s="304"/>
      <c r="C52" s="304"/>
      <c r="D52" s="304"/>
      <c r="E52" s="304"/>
      <c r="F52" s="304" t="s">
        <v>509</v>
      </c>
      <c r="G52" s="304" t="s">
        <v>506</v>
      </c>
      <c r="H52" s="304"/>
      <c r="I52" s="297"/>
      <c r="J52" s="297">
        <v>5071.909300848624</v>
      </c>
      <c r="K52" s="297">
        <v>1599.2784176672935</v>
      </c>
      <c r="L52" s="297">
        <v>0</v>
      </c>
      <c r="M52" s="297">
        <v>0</v>
      </c>
      <c r="N52" s="297">
        <v>-5.684341886080802E-14</v>
      </c>
      <c r="O52" s="297">
        <v>6671.187718515918</v>
      </c>
    </row>
    <row r="53" spans="2:15" s="203" customFormat="1" ht="12" customHeight="1">
      <c r="B53" s="304"/>
      <c r="C53" s="304"/>
      <c r="D53" s="304"/>
      <c r="E53" s="304"/>
      <c r="F53" s="304"/>
      <c r="G53" s="304" t="s">
        <v>510</v>
      </c>
      <c r="H53" s="304" t="s">
        <v>61</v>
      </c>
      <c r="I53" s="297"/>
      <c r="J53" s="308">
        <v>555</v>
      </c>
      <c r="K53" s="308">
        <v>430.1</v>
      </c>
      <c r="L53" s="308">
        <v>0</v>
      </c>
      <c r="M53" s="308">
        <v>0</v>
      </c>
      <c r="N53" s="308">
        <v>-5.684341886080802E-14</v>
      </c>
      <c r="O53" s="308">
        <v>985.1</v>
      </c>
    </row>
    <row r="54" spans="2:15" s="203" customFormat="1" ht="12" customHeight="1">
      <c r="B54" s="304"/>
      <c r="C54" s="304"/>
      <c r="D54" s="304"/>
      <c r="E54" s="304"/>
      <c r="F54" s="304"/>
      <c r="G54" s="304" t="s">
        <v>511</v>
      </c>
      <c r="H54" s="304" t="s">
        <v>62</v>
      </c>
      <c r="I54" s="297"/>
      <c r="J54" s="308">
        <v>4516.909300848624</v>
      </c>
      <c r="K54" s="308">
        <v>1169.1784176672936</v>
      </c>
      <c r="L54" s="308">
        <v>0</v>
      </c>
      <c r="M54" s="308">
        <v>0</v>
      </c>
      <c r="N54" s="308">
        <v>0</v>
      </c>
      <c r="O54" s="308">
        <v>5686.087718515918</v>
      </c>
    </row>
    <row r="55" spans="2:15" s="203" customFormat="1" ht="12" customHeight="1">
      <c r="B55" s="304"/>
      <c r="C55" s="304"/>
      <c r="D55" s="304" t="s">
        <v>229</v>
      </c>
      <c r="E55" s="304" t="s">
        <v>22</v>
      </c>
      <c r="F55" s="304"/>
      <c r="G55" s="304"/>
      <c r="H55" s="304"/>
      <c r="I55" s="297"/>
      <c r="J55" s="297">
        <v>675.96</v>
      </c>
      <c r="K55" s="297">
        <v>4.791917339999967</v>
      </c>
      <c r="L55" s="297">
        <v>0</v>
      </c>
      <c r="M55" s="297">
        <v>0</v>
      </c>
      <c r="N55" s="297">
        <v>0</v>
      </c>
      <c r="O55" s="297">
        <v>680.75191734</v>
      </c>
    </row>
    <row r="56" spans="2:15" s="203" customFormat="1" ht="12" customHeight="1">
      <c r="B56" s="304"/>
      <c r="C56" s="304"/>
      <c r="D56" s="304"/>
      <c r="E56" s="304" t="s">
        <v>512</v>
      </c>
      <c r="F56" s="304" t="s">
        <v>110</v>
      </c>
      <c r="G56" s="304"/>
      <c r="H56" s="304"/>
      <c r="I56" s="297"/>
      <c r="J56" s="297">
        <v>0</v>
      </c>
      <c r="K56" s="297">
        <v>0</v>
      </c>
      <c r="L56" s="297">
        <v>0</v>
      </c>
      <c r="M56" s="297">
        <v>0</v>
      </c>
      <c r="N56" s="297">
        <v>0</v>
      </c>
      <c r="O56" s="297">
        <v>0</v>
      </c>
    </row>
    <row r="57" spans="2:15" s="203" customFormat="1" ht="12" customHeight="1">
      <c r="B57" s="304"/>
      <c r="C57" s="304"/>
      <c r="D57" s="304"/>
      <c r="E57" s="304"/>
      <c r="F57" s="304" t="s">
        <v>513</v>
      </c>
      <c r="G57" s="304" t="s">
        <v>504</v>
      </c>
      <c r="H57" s="304"/>
      <c r="I57" s="297"/>
      <c r="J57" s="297">
        <v>0</v>
      </c>
      <c r="K57" s="297">
        <v>0</v>
      </c>
      <c r="L57" s="297">
        <v>0</v>
      </c>
      <c r="M57" s="297">
        <v>0</v>
      </c>
      <c r="N57" s="297">
        <v>0</v>
      </c>
      <c r="O57" s="297">
        <v>0</v>
      </c>
    </row>
    <row r="58" spans="2:15" s="203" customFormat="1" ht="12" customHeight="1">
      <c r="B58" s="304"/>
      <c r="C58" s="304"/>
      <c r="D58" s="304"/>
      <c r="E58" s="304"/>
      <c r="F58" s="304" t="s">
        <v>514</v>
      </c>
      <c r="G58" s="304" t="s">
        <v>506</v>
      </c>
      <c r="H58" s="304"/>
      <c r="I58" s="297"/>
      <c r="J58" s="297">
        <v>0</v>
      </c>
      <c r="K58" s="297">
        <v>0</v>
      </c>
      <c r="L58" s="297">
        <v>0</v>
      </c>
      <c r="M58" s="297">
        <v>0</v>
      </c>
      <c r="N58" s="297">
        <v>0</v>
      </c>
      <c r="O58" s="297">
        <v>0</v>
      </c>
    </row>
    <row r="59" spans="2:15" s="203" customFormat="1" ht="12" customHeight="1">
      <c r="B59" s="304"/>
      <c r="C59" s="304"/>
      <c r="D59" s="304"/>
      <c r="E59" s="304" t="s">
        <v>515</v>
      </c>
      <c r="F59" s="304" t="s">
        <v>483</v>
      </c>
      <c r="G59" s="304"/>
      <c r="H59" s="304"/>
      <c r="I59" s="297"/>
      <c r="J59" s="297">
        <v>0</v>
      </c>
      <c r="K59" s="297">
        <v>0</v>
      </c>
      <c r="L59" s="297">
        <v>0</v>
      </c>
      <c r="M59" s="297">
        <v>0</v>
      </c>
      <c r="N59" s="297">
        <v>0</v>
      </c>
      <c r="O59" s="297">
        <v>0</v>
      </c>
    </row>
    <row r="60" spans="2:15" s="203" customFormat="1" ht="12" customHeight="1">
      <c r="B60" s="304"/>
      <c r="C60" s="304"/>
      <c r="D60" s="304"/>
      <c r="E60" s="304"/>
      <c r="F60" s="304" t="s">
        <v>516</v>
      </c>
      <c r="G60" s="304" t="s">
        <v>504</v>
      </c>
      <c r="H60" s="304"/>
      <c r="I60" s="297"/>
      <c r="J60" s="297">
        <v>0</v>
      </c>
      <c r="K60" s="297">
        <v>0</v>
      </c>
      <c r="L60" s="297">
        <v>0</v>
      </c>
      <c r="M60" s="297">
        <v>0</v>
      </c>
      <c r="N60" s="297">
        <v>0</v>
      </c>
      <c r="O60" s="297">
        <v>0</v>
      </c>
    </row>
    <row r="61" spans="2:15" s="203" customFormat="1" ht="12" customHeight="1">
      <c r="B61" s="304"/>
      <c r="C61" s="304"/>
      <c r="D61" s="304"/>
      <c r="E61" s="304"/>
      <c r="F61" s="304" t="s">
        <v>517</v>
      </c>
      <c r="G61" s="304" t="s">
        <v>506</v>
      </c>
      <c r="H61" s="304"/>
      <c r="I61" s="297"/>
      <c r="J61" s="297">
        <v>0</v>
      </c>
      <c r="K61" s="297">
        <v>0</v>
      </c>
      <c r="L61" s="297">
        <v>0</v>
      </c>
      <c r="M61" s="297">
        <v>0</v>
      </c>
      <c r="N61" s="297">
        <v>0</v>
      </c>
      <c r="O61" s="297">
        <v>0</v>
      </c>
    </row>
    <row r="62" spans="2:15" s="203" customFormat="1" ht="12" customHeight="1">
      <c r="B62" s="304"/>
      <c r="C62" s="304"/>
      <c r="D62" s="304"/>
      <c r="E62" s="304" t="s">
        <v>518</v>
      </c>
      <c r="F62" s="304" t="s">
        <v>112</v>
      </c>
      <c r="G62" s="304"/>
      <c r="H62" s="304"/>
      <c r="I62" s="297"/>
      <c r="J62" s="297">
        <v>675.96</v>
      </c>
      <c r="K62" s="297">
        <v>2.7369999999999663</v>
      </c>
      <c r="L62" s="297">
        <v>0</v>
      </c>
      <c r="M62" s="297">
        <v>0</v>
      </c>
      <c r="N62" s="297">
        <v>0</v>
      </c>
      <c r="O62" s="297">
        <v>678.697</v>
      </c>
    </row>
    <row r="63" spans="2:15" s="203" customFormat="1" ht="12" customHeight="1">
      <c r="B63" s="304"/>
      <c r="C63" s="304"/>
      <c r="D63" s="304"/>
      <c r="E63" s="304"/>
      <c r="F63" s="304" t="s">
        <v>519</v>
      </c>
      <c r="G63" s="304" t="s">
        <v>504</v>
      </c>
      <c r="H63" s="304"/>
      <c r="I63" s="297"/>
      <c r="J63" s="297">
        <v>175.098</v>
      </c>
      <c r="K63" s="297">
        <v>39.353999999999985</v>
      </c>
      <c r="L63" s="297">
        <v>0</v>
      </c>
      <c r="M63" s="297">
        <v>0</v>
      </c>
      <c r="N63" s="297">
        <v>0</v>
      </c>
      <c r="O63" s="297">
        <v>214.452</v>
      </c>
    </row>
    <row r="64" spans="2:15" s="203" customFormat="1" ht="12" customHeight="1">
      <c r="B64" s="304"/>
      <c r="C64" s="304"/>
      <c r="D64" s="304"/>
      <c r="E64" s="304"/>
      <c r="F64" s="304" t="s">
        <v>520</v>
      </c>
      <c r="G64" s="304" t="s">
        <v>506</v>
      </c>
      <c r="H64" s="304"/>
      <c r="I64" s="297"/>
      <c r="J64" s="297">
        <v>500.862</v>
      </c>
      <c r="K64" s="297">
        <v>-36.61700000000002</v>
      </c>
      <c r="L64" s="297">
        <v>0</v>
      </c>
      <c r="M64" s="297">
        <v>0</v>
      </c>
      <c r="N64" s="297">
        <v>0</v>
      </c>
      <c r="O64" s="297">
        <v>464.245</v>
      </c>
    </row>
    <row r="65" spans="2:15" s="203" customFormat="1" ht="12" customHeight="1">
      <c r="B65" s="304"/>
      <c r="C65" s="304"/>
      <c r="D65" s="304"/>
      <c r="E65" s="304"/>
      <c r="F65" s="304"/>
      <c r="G65" s="304"/>
      <c r="H65" s="304"/>
      <c r="I65" s="297"/>
      <c r="J65" s="297"/>
      <c r="K65" s="297"/>
      <c r="L65" s="297"/>
      <c r="M65" s="297"/>
      <c r="N65" s="297"/>
      <c r="O65" s="297"/>
    </row>
    <row r="66" spans="3:15" s="290" customFormat="1" ht="12" customHeight="1">
      <c r="C66" s="309" t="s">
        <v>667</v>
      </c>
      <c r="D66" s="310"/>
      <c r="E66" s="310"/>
      <c r="F66" s="310"/>
      <c r="G66" s="310"/>
      <c r="H66" s="310"/>
      <c r="I66" s="310"/>
      <c r="J66" s="310"/>
      <c r="K66" s="310"/>
      <c r="L66" s="311"/>
      <c r="M66" s="311"/>
      <c r="O66" s="303"/>
    </row>
    <row r="67" spans="2:15" s="290" customFormat="1" ht="12" customHeight="1">
      <c r="B67" s="312"/>
      <c r="C67" s="312"/>
      <c r="D67" s="312"/>
      <c r="E67" s="312"/>
      <c r="F67" s="313"/>
      <c r="G67" s="313"/>
      <c r="H67" s="313"/>
      <c r="I67" s="313"/>
      <c r="J67" s="313"/>
      <c r="K67" s="313"/>
      <c r="L67" s="313"/>
      <c r="M67" s="313"/>
      <c r="N67" s="313"/>
      <c r="O67" s="313"/>
    </row>
    <row r="68" spans="2:15" s="290" customFormat="1" ht="9" customHeight="1">
      <c r="B68" s="293"/>
      <c r="C68" s="323"/>
      <c r="D68" s="323"/>
      <c r="E68" s="323"/>
      <c r="F68" s="323"/>
      <c r="G68" s="323"/>
      <c r="H68" s="323"/>
      <c r="I68" s="323"/>
      <c r="J68" s="323"/>
      <c r="K68" s="324"/>
      <c r="L68" s="324"/>
      <c r="M68" s="324"/>
      <c r="N68" s="324"/>
      <c r="O68" s="325"/>
    </row>
    <row r="69" spans="6:15" s="290" customFormat="1" ht="23.25" customHeight="1">
      <c r="F69" s="303"/>
      <c r="G69" s="303"/>
      <c r="H69" s="303"/>
      <c r="I69" s="303"/>
      <c r="J69" s="326">
        <v>2004</v>
      </c>
      <c r="K69" s="327" t="s">
        <v>569</v>
      </c>
      <c r="L69" s="328"/>
      <c r="M69" s="328"/>
      <c r="N69" s="328"/>
      <c r="O69" s="329">
        <v>2005</v>
      </c>
    </row>
    <row r="70" spans="2:15" s="290" customFormat="1" ht="16.5" customHeight="1">
      <c r="B70" s="284" t="s">
        <v>1</v>
      </c>
      <c r="C70" s="199"/>
      <c r="D70" s="199"/>
      <c r="E70" s="199"/>
      <c r="F70" s="203"/>
      <c r="G70" s="203"/>
      <c r="H70" s="203"/>
      <c r="I70" s="203"/>
      <c r="J70" s="294"/>
      <c r="K70" s="295" t="s">
        <v>570</v>
      </c>
      <c r="L70" s="296" t="s">
        <v>677</v>
      </c>
      <c r="M70" s="296" t="s">
        <v>678</v>
      </c>
      <c r="N70" s="295" t="s">
        <v>679</v>
      </c>
      <c r="O70" s="203"/>
    </row>
    <row r="71" spans="6:14" s="284" customFormat="1" ht="12" customHeight="1">
      <c r="F71" s="297"/>
      <c r="G71" s="297"/>
      <c r="H71" s="297"/>
      <c r="I71" s="298"/>
      <c r="J71" s="294"/>
      <c r="K71" s="299"/>
      <c r="L71" s="300" t="s">
        <v>680</v>
      </c>
      <c r="M71" s="300" t="s">
        <v>681</v>
      </c>
      <c r="N71" s="301" t="s">
        <v>682</v>
      </c>
    </row>
    <row r="72" spans="2:15" s="290" customFormat="1" ht="9" customHeight="1">
      <c r="B72" s="264"/>
      <c r="C72" s="264"/>
      <c r="D72" s="264"/>
      <c r="E72" s="264"/>
      <c r="F72" s="302"/>
      <c r="G72" s="302"/>
      <c r="H72" s="302"/>
      <c r="I72" s="302"/>
      <c r="J72" s="302"/>
      <c r="K72" s="302"/>
      <c r="L72" s="302"/>
      <c r="M72" s="302"/>
      <c r="N72" s="302"/>
      <c r="O72" s="302"/>
    </row>
    <row r="73" spans="6:15" s="199" customFormat="1" ht="12" customHeight="1">
      <c r="F73" s="203"/>
      <c r="G73" s="203"/>
      <c r="H73" s="203"/>
      <c r="I73" s="303"/>
      <c r="J73" s="303"/>
      <c r="K73" s="303"/>
      <c r="L73" s="303"/>
      <c r="M73" s="303"/>
      <c r="N73" s="303"/>
      <c r="O73" s="303"/>
    </row>
    <row r="74" spans="5:15" s="290" customFormat="1" ht="12" customHeight="1">
      <c r="E74" s="290" t="s">
        <v>521</v>
      </c>
      <c r="F74" s="303" t="s">
        <v>113</v>
      </c>
      <c r="G74" s="303"/>
      <c r="H74" s="303"/>
      <c r="I74" s="303"/>
      <c r="J74" s="303">
        <v>0</v>
      </c>
      <c r="K74" s="303">
        <v>2.0549173400000003</v>
      </c>
      <c r="L74" s="303">
        <v>0</v>
      </c>
      <c r="M74" s="303">
        <v>0</v>
      </c>
      <c r="N74" s="303">
        <v>0</v>
      </c>
      <c r="O74" s="303">
        <v>2.0549173400000003</v>
      </c>
    </row>
    <row r="75" spans="2:15" s="203" customFormat="1" ht="12" customHeight="1">
      <c r="B75" s="304"/>
      <c r="C75" s="304"/>
      <c r="D75" s="304"/>
      <c r="E75" s="304"/>
      <c r="F75" s="304" t="s">
        <v>522</v>
      </c>
      <c r="G75" s="304" t="s">
        <v>504</v>
      </c>
      <c r="H75" s="304"/>
      <c r="I75" s="297"/>
      <c r="J75" s="297"/>
      <c r="K75" s="297"/>
      <c r="L75" s="297"/>
      <c r="M75" s="297"/>
      <c r="N75" s="297"/>
      <c r="O75" s="297"/>
    </row>
    <row r="76" spans="2:15" s="203" customFormat="1" ht="12" customHeight="1">
      <c r="B76" s="304"/>
      <c r="C76" s="304"/>
      <c r="D76" s="304"/>
      <c r="E76" s="304"/>
      <c r="F76" s="304" t="s">
        <v>523</v>
      </c>
      <c r="G76" s="304" t="s">
        <v>506</v>
      </c>
      <c r="H76" s="304"/>
      <c r="I76" s="297"/>
      <c r="J76" s="297"/>
      <c r="K76" s="297">
        <v>2.0549173400000003</v>
      </c>
      <c r="L76" s="297"/>
      <c r="M76" s="297"/>
      <c r="N76" s="297"/>
      <c r="O76" s="297">
        <v>2.0549173400000003</v>
      </c>
    </row>
    <row r="77" spans="2:15" s="203" customFormat="1" ht="12" customHeight="1">
      <c r="B77" s="304"/>
      <c r="C77" s="304"/>
      <c r="D77" s="304" t="s">
        <v>230</v>
      </c>
      <c r="E77" s="304" t="s">
        <v>23</v>
      </c>
      <c r="F77" s="304"/>
      <c r="G77" s="304"/>
      <c r="H77" s="304"/>
      <c r="I77" s="297"/>
      <c r="J77" s="297">
        <v>7187.840008931283</v>
      </c>
      <c r="K77" s="297">
        <v>795.3609910687169</v>
      </c>
      <c r="L77" s="297">
        <v>0</v>
      </c>
      <c r="M77" s="297">
        <v>-158.87750535347783</v>
      </c>
      <c r="N77" s="297">
        <v>-0.11899901620031983</v>
      </c>
      <c r="O77" s="297">
        <v>7824.196</v>
      </c>
    </row>
    <row r="78" spans="2:15" s="203" customFormat="1" ht="12" customHeight="1">
      <c r="B78" s="304"/>
      <c r="C78" s="304"/>
      <c r="D78" s="304"/>
      <c r="E78" s="304" t="s">
        <v>524</v>
      </c>
      <c r="F78" s="304" t="s">
        <v>110</v>
      </c>
      <c r="G78" s="304"/>
      <c r="H78" s="304"/>
      <c r="I78" s="297"/>
      <c r="J78" s="297"/>
      <c r="K78" s="297"/>
      <c r="L78" s="297"/>
      <c r="M78" s="297"/>
      <c r="N78" s="297"/>
      <c r="O78" s="297"/>
    </row>
    <row r="79" spans="2:15" s="203" customFormat="1" ht="12" customHeight="1">
      <c r="B79" s="304"/>
      <c r="C79" s="304"/>
      <c r="D79" s="304"/>
      <c r="E79" s="304" t="s">
        <v>525</v>
      </c>
      <c r="F79" s="304" t="s">
        <v>483</v>
      </c>
      <c r="G79" s="304"/>
      <c r="H79" s="304"/>
      <c r="I79" s="297"/>
      <c r="J79" s="297">
        <v>0</v>
      </c>
      <c r="K79" s="297">
        <v>0</v>
      </c>
      <c r="L79" s="297">
        <v>0</v>
      </c>
      <c r="M79" s="297">
        <v>0</v>
      </c>
      <c r="N79" s="297">
        <v>0</v>
      </c>
      <c r="O79" s="297">
        <v>0</v>
      </c>
    </row>
    <row r="80" spans="2:15" s="203" customFormat="1" ht="12" customHeight="1">
      <c r="B80" s="304"/>
      <c r="C80" s="304"/>
      <c r="D80" s="304"/>
      <c r="E80" s="304" t="s">
        <v>526</v>
      </c>
      <c r="F80" s="304" t="s">
        <v>112</v>
      </c>
      <c r="G80" s="304"/>
      <c r="H80" s="304"/>
      <c r="I80" s="297"/>
      <c r="J80" s="297">
        <v>896.8400089312827</v>
      </c>
      <c r="K80" s="297">
        <v>554.3559910687172</v>
      </c>
      <c r="L80" s="297">
        <v>0</v>
      </c>
      <c r="M80" s="297">
        <v>0</v>
      </c>
      <c r="N80" s="297">
        <v>0</v>
      </c>
      <c r="O80" s="297">
        <v>1451.196</v>
      </c>
    </row>
    <row r="81" spans="2:15" s="203" customFormat="1" ht="12" customHeight="1">
      <c r="B81" s="304"/>
      <c r="C81" s="304"/>
      <c r="D81" s="304"/>
      <c r="E81" s="304" t="s">
        <v>527</v>
      </c>
      <c r="F81" s="304" t="s">
        <v>113</v>
      </c>
      <c r="G81" s="304"/>
      <c r="H81" s="304"/>
      <c r="I81" s="297"/>
      <c r="J81" s="297">
        <v>6291</v>
      </c>
      <c r="K81" s="297">
        <v>241.005</v>
      </c>
      <c r="L81" s="297">
        <v>0</v>
      </c>
      <c r="M81" s="297">
        <v>-158.87750535347783</v>
      </c>
      <c r="N81" s="297">
        <v>-0.11899901620031983</v>
      </c>
      <c r="O81" s="297">
        <v>6373</v>
      </c>
    </row>
    <row r="82" spans="2:15" s="203" customFormat="1" ht="12" customHeight="1">
      <c r="B82" s="304"/>
      <c r="C82" s="304"/>
      <c r="D82" s="304"/>
      <c r="E82" s="304"/>
      <c r="F82" s="304" t="s">
        <v>528</v>
      </c>
      <c r="G82" s="304" t="s">
        <v>61</v>
      </c>
      <c r="H82" s="304"/>
      <c r="I82" s="297"/>
      <c r="J82" s="297">
        <v>238</v>
      </c>
      <c r="K82" s="297">
        <v>-86.89499999999987</v>
      </c>
      <c r="L82" s="297">
        <v>0</v>
      </c>
      <c r="M82" s="297">
        <v>0</v>
      </c>
      <c r="N82" s="297">
        <v>-5.684341886080802E-14</v>
      </c>
      <c r="O82" s="297">
        <v>151.1</v>
      </c>
    </row>
    <row r="83" spans="2:15" s="203" customFormat="1" ht="12" customHeight="1">
      <c r="B83" s="304"/>
      <c r="C83" s="304"/>
      <c r="D83" s="304"/>
      <c r="E83" s="304"/>
      <c r="F83" s="304" t="s">
        <v>529</v>
      </c>
      <c r="G83" s="304" t="s">
        <v>62</v>
      </c>
      <c r="H83" s="304"/>
      <c r="I83" s="297"/>
      <c r="J83" s="297">
        <v>6053</v>
      </c>
      <c r="K83" s="297">
        <v>327.89999999999947</v>
      </c>
      <c r="L83" s="297">
        <v>0</v>
      </c>
      <c r="M83" s="297">
        <v>-158.87750535347783</v>
      </c>
      <c r="N83" s="297">
        <v>-0.11899901620026299</v>
      </c>
      <c r="O83" s="297">
        <v>6221.9</v>
      </c>
    </row>
    <row r="84" spans="2:15" s="203" customFormat="1" ht="12" customHeight="1">
      <c r="B84" s="304"/>
      <c r="C84" s="304"/>
      <c r="D84" s="304" t="s">
        <v>231</v>
      </c>
      <c r="E84" s="304" t="s">
        <v>24</v>
      </c>
      <c r="F84" s="304"/>
      <c r="G84" s="304"/>
      <c r="H84" s="304"/>
      <c r="I84" s="297"/>
      <c r="J84" s="297">
        <v>65.1</v>
      </c>
      <c r="K84" s="297">
        <v>0</v>
      </c>
      <c r="L84" s="297">
        <v>0</v>
      </c>
      <c r="M84" s="297">
        <v>-5</v>
      </c>
      <c r="N84" s="297">
        <v>0</v>
      </c>
      <c r="O84" s="297">
        <v>60.1</v>
      </c>
    </row>
    <row r="85" spans="2:15" s="203" customFormat="1" ht="12" customHeight="1">
      <c r="B85" s="304"/>
      <c r="C85" s="304"/>
      <c r="D85" s="304"/>
      <c r="E85" s="304" t="s">
        <v>232</v>
      </c>
      <c r="F85" s="304" t="s">
        <v>110</v>
      </c>
      <c r="G85" s="304"/>
      <c r="H85" s="304"/>
      <c r="I85" s="297"/>
      <c r="J85" s="297">
        <v>65.1</v>
      </c>
      <c r="K85" s="297">
        <v>0</v>
      </c>
      <c r="L85" s="297">
        <v>0</v>
      </c>
      <c r="M85" s="297">
        <v>-5</v>
      </c>
      <c r="N85" s="297">
        <v>0</v>
      </c>
      <c r="O85" s="297">
        <v>60.1</v>
      </c>
    </row>
    <row r="86" spans="2:15" s="203" customFormat="1" ht="12" customHeight="1">
      <c r="B86" s="304"/>
      <c r="C86" s="304"/>
      <c r="D86" s="304"/>
      <c r="E86" s="304"/>
      <c r="F86" s="304" t="s">
        <v>530</v>
      </c>
      <c r="G86" s="304" t="s">
        <v>504</v>
      </c>
      <c r="H86" s="304"/>
      <c r="I86" s="297"/>
      <c r="J86" s="297">
        <v>65.1</v>
      </c>
      <c r="K86" s="297">
        <v>0</v>
      </c>
      <c r="L86" s="297">
        <v>0</v>
      </c>
      <c r="M86" s="297">
        <v>-5</v>
      </c>
      <c r="N86" s="297">
        <v>0</v>
      </c>
      <c r="O86" s="297">
        <v>60.1</v>
      </c>
    </row>
    <row r="87" spans="2:15" s="203" customFormat="1" ht="12" customHeight="1">
      <c r="B87" s="304"/>
      <c r="C87" s="304"/>
      <c r="D87" s="304"/>
      <c r="E87" s="304"/>
      <c r="F87" s="304" t="s">
        <v>531</v>
      </c>
      <c r="G87" s="304" t="s">
        <v>506</v>
      </c>
      <c r="H87" s="304"/>
      <c r="I87" s="297"/>
      <c r="J87" s="297">
        <v>0</v>
      </c>
      <c r="K87" s="297">
        <v>0</v>
      </c>
      <c r="L87" s="297">
        <v>0</v>
      </c>
      <c r="M87" s="297">
        <v>0</v>
      </c>
      <c r="N87" s="297">
        <v>0</v>
      </c>
      <c r="O87" s="297">
        <v>0</v>
      </c>
    </row>
    <row r="88" spans="2:15" s="203" customFormat="1" ht="12" customHeight="1">
      <c r="B88" s="304"/>
      <c r="C88" s="304"/>
      <c r="D88" s="304"/>
      <c r="E88" s="304" t="s">
        <v>233</v>
      </c>
      <c r="F88" s="304" t="s">
        <v>111</v>
      </c>
      <c r="G88" s="304"/>
      <c r="H88" s="304"/>
      <c r="I88" s="297"/>
      <c r="J88" s="297">
        <v>0</v>
      </c>
      <c r="K88" s="297">
        <v>0</v>
      </c>
      <c r="L88" s="297">
        <v>0</v>
      </c>
      <c r="M88" s="297">
        <v>0</v>
      </c>
      <c r="N88" s="297">
        <v>0</v>
      </c>
      <c r="O88" s="297">
        <v>0</v>
      </c>
    </row>
    <row r="89" spans="2:15" s="203" customFormat="1" ht="12" customHeight="1">
      <c r="B89" s="304"/>
      <c r="C89" s="304"/>
      <c r="D89" s="304"/>
      <c r="E89" s="304"/>
      <c r="F89" s="304" t="s">
        <v>532</v>
      </c>
      <c r="G89" s="304" t="s">
        <v>504</v>
      </c>
      <c r="H89" s="304"/>
      <c r="I89" s="297"/>
      <c r="J89" s="297">
        <v>0</v>
      </c>
      <c r="K89" s="297">
        <v>0</v>
      </c>
      <c r="L89" s="297">
        <v>0</v>
      </c>
      <c r="M89" s="297">
        <v>0</v>
      </c>
      <c r="N89" s="297">
        <v>0</v>
      </c>
      <c r="O89" s="297">
        <v>0</v>
      </c>
    </row>
    <row r="90" spans="2:15" s="203" customFormat="1" ht="12" customHeight="1">
      <c r="B90" s="304"/>
      <c r="C90" s="304"/>
      <c r="D90" s="304"/>
      <c r="E90" s="304"/>
      <c r="F90" s="304" t="s">
        <v>533</v>
      </c>
      <c r="G90" s="304" t="s">
        <v>506</v>
      </c>
      <c r="H90" s="304"/>
      <c r="I90" s="297"/>
      <c r="J90" s="297">
        <v>0</v>
      </c>
      <c r="K90" s="297">
        <v>0</v>
      </c>
      <c r="L90" s="297">
        <v>0</v>
      </c>
      <c r="M90" s="297">
        <v>0</v>
      </c>
      <c r="N90" s="297">
        <v>0</v>
      </c>
      <c r="O90" s="297">
        <v>0</v>
      </c>
    </row>
    <row r="91" spans="2:15" s="203" customFormat="1" ht="12" customHeight="1">
      <c r="B91" s="304"/>
      <c r="C91" s="304"/>
      <c r="D91" s="304"/>
      <c r="E91" s="304" t="s">
        <v>534</v>
      </c>
      <c r="F91" s="304" t="s">
        <v>112</v>
      </c>
      <c r="G91" s="304"/>
      <c r="H91" s="304"/>
      <c r="I91" s="297"/>
      <c r="J91" s="297">
        <v>0</v>
      </c>
      <c r="K91" s="297">
        <v>0</v>
      </c>
      <c r="L91" s="297">
        <v>0</v>
      </c>
      <c r="M91" s="297">
        <v>0</v>
      </c>
      <c r="N91" s="297">
        <v>0</v>
      </c>
      <c r="O91" s="297">
        <v>0</v>
      </c>
    </row>
    <row r="92" spans="2:15" s="203" customFormat="1" ht="12" customHeight="1">
      <c r="B92" s="304"/>
      <c r="C92" s="304"/>
      <c r="D92" s="304"/>
      <c r="E92" s="304"/>
      <c r="F92" s="304" t="s">
        <v>535</v>
      </c>
      <c r="G92" s="304" t="s">
        <v>504</v>
      </c>
      <c r="H92" s="304"/>
      <c r="I92" s="297"/>
      <c r="J92" s="297">
        <v>0</v>
      </c>
      <c r="K92" s="297">
        <v>0</v>
      </c>
      <c r="L92" s="297">
        <v>0</v>
      </c>
      <c r="M92" s="297">
        <v>0</v>
      </c>
      <c r="N92" s="297">
        <v>0</v>
      </c>
      <c r="O92" s="297">
        <v>0</v>
      </c>
    </row>
    <row r="93" spans="2:15" s="203" customFormat="1" ht="12" customHeight="1">
      <c r="B93" s="304"/>
      <c r="C93" s="304"/>
      <c r="D93" s="304"/>
      <c r="E93" s="304"/>
      <c r="F93" s="304" t="s">
        <v>536</v>
      </c>
      <c r="G93" s="304" t="s">
        <v>506</v>
      </c>
      <c r="H93" s="304"/>
      <c r="I93" s="297"/>
      <c r="J93" s="297">
        <v>0</v>
      </c>
      <c r="K93" s="297">
        <v>0</v>
      </c>
      <c r="L93" s="297">
        <v>0</v>
      </c>
      <c r="M93" s="297">
        <v>0</v>
      </c>
      <c r="N93" s="297">
        <v>0</v>
      </c>
      <c r="O93" s="297">
        <v>0</v>
      </c>
    </row>
    <row r="94" spans="2:15" s="203" customFormat="1" ht="12" customHeight="1">
      <c r="B94" s="304"/>
      <c r="C94" s="304"/>
      <c r="D94" s="304"/>
      <c r="E94" s="304" t="s">
        <v>537</v>
      </c>
      <c r="F94" s="304" t="s">
        <v>113</v>
      </c>
      <c r="G94" s="304"/>
      <c r="H94" s="304"/>
      <c r="I94" s="297"/>
      <c r="J94" s="297"/>
      <c r="K94" s="297"/>
      <c r="L94" s="297"/>
      <c r="M94" s="297"/>
      <c r="N94" s="297"/>
      <c r="O94" s="297"/>
    </row>
    <row r="95" spans="2:15" s="203" customFormat="1" ht="12" customHeight="1">
      <c r="B95" s="304"/>
      <c r="C95" s="304"/>
      <c r="D95" s="304"/>
      <c r="E95" s="304"/>
      <c r="F95" s="304" t="s">
        <v>538</v>
      </c>
      <c r="G95" s="304" t="s">
        <v>504</v>
      </c>
      <c r="H95" s="304"/>
      <c r="I95" s="297"/>
      <c r="J95" s="297"/>
      <c r="K95" s="297"/>
      <c r="L95" s="297"/>
      <c r="M95" s="297"/>
      <c r="N95" s="297"/>
      <c r="O95" s="297"/>
    </row>
    <row r="96" spans="2:15" s="203" customFormat="1" ht="12" customHeight="1">
      <c r="B96" s="304"/>
      <c r="C96" s="304"/>
      <c r="D96" s="304"/>
      <c r="E96" s="304"/>
      <c r="F96" s="304" t="s">
        <v>539</v>
      </c>
      <c r="G96" s="304" t="s">
        <v>506</v>
      </c>
      <c r="H96" s="304"/>
      <c r="I96" s="297"/>
      <c r="J96" s="297"/>
      <c r="K96" s="297"/>
      <c r="L96" s="297"/>
      <c r="M96" s="297"/>
      <c r="N96" s="297"/>
      <c r="O96" s="297"/>
    </row>
    <row r="97" spans="2:15" s="203" customFormat="1" ht="12" customHeight="1">
      <c r="B97" s="304"/>
      <c r="C97" s="304"/>
      <c r="D97" s="304"/>
      <c r="E97" s="304"/>
      <c r="F97" s="304"/>
      <c r="G97" s="304" t="s">
        <v>540</v>
      </c>
      <c r="H97" s="304" t="s">
        <v>61</v>
      </c>
      <c r="I97" s="297"/>
      <c r="J97" s="297"/>
      <c r="K97" s="297"/>
      <c r="L97" s="297"/>
      <c r="M97" s="297"/>
      <c r="N97" s="297"/>
      <c r="O97" s="297"/>
    </row>
    <row r="98" spans="2:15" s="203" customFormat="1" ht="12" customHeight="1">
      <c r="B98" s="304"/>
      <c r="C98" s="304"/>
      <c r="D98" s="304"/>
      <c r="E98" s="304"/>
      <c r="F98" s="304"/>
      <c r="G98" s="304" t="s">
        <v>541</v>
      </c>
      <c r="H98" s="304" t="s">
        <v>62</v>
      </c>
      <c r="I98" s="297"/>
      <c r="J98" s="297"/>
      <c r="K98" s="297"/>
      <c r="L98" s="297"/>
      <c r="M98" s="297"/>
      <c r="N98" s="297"/>
      <c r="O98" s="297"/>
    </row>
    <row r="99" spans="2:15" s="201" customFormat="1" ht="12" customHeight="1">
      <c r="B99" s="306"/>
      <c r="C99" s="306" t="s">
        <v>64</v>
      </c>
      <c r="D99" s="306" t="s">
        <v>65</v>
      </c>
      <c r="E99" s="306"/>
      <c r="F99" s="306"/>
      <c r="G99" s="306"/>
      <c r="H99" s="306"/>
      <c r="I99" s="307"/>
      <c r="J99" s="307">
        <v>16015.997461380002</v>
      </c>
      <c r="K99" s="307">
        <v>1715.7</v>
      </c>
      <c r="L99" s="307">
        <v>-22.8</v>
      </c>
      <c r="M99" s="307">
        <v>-745.5</v>
      </c>
      <c r="N99" s="307">
        <v>0</v>
      </c>
      <c r="O99" s="307">
        <v>16963.4</v>
      </c>
    </row>
    <row r="100" spans="2:15" s="203" customFormat="1" ht="12" customHeight="1">
      <c r="B100" s="304"/>
      <c r="C100" s="304"/>
      <c r="D100" s="304" t="s">
        <v>542</v>
      </c>
      <c r="E100" s="304" t="s">
        <v>66</v>
      </c>
      <c r="F100" s="304"/>
      <c r="G100" s="305"/>
      <c r="H100" s="304"/>
      <c r="I100" s="297"/>
      <c r="J100" s="297">
        <v>3</v>
      </c>
      <c r="K100" s="297">
        <v>0</v>
      </c>
      <c r="L100" s="297">
        <v>0</v>
      </c>
      <c r="M100" s="297">
        <v>0.3</v>
      </c>
      <c r="N100" s="297">
        <v>0</v>
      </c>
      <c r="O100" s="297">
        <v>3.3</v>
      </c>
    </row>
    <row r="101" spans="2:15" s="203" customFormat="1" ht="12" customHeight="1">
      <c r="B101" s="304"/>
      <c r="C101" s="304"/>
      <c r="D101" s="304" t="s">
        <v>543</v>
      </c>
      <c r="E101" s="284" t="s">
        <v>67</v>
      </c>
      <c r="F101" s="288"/>
      <c r="G101" s="304"/>
      <c r="H101" s="304"/>
      <c r="I101" s="297"/>
      <c r="J101" s="297">
        <v>52.6</v>
      </c>
      <c r="K101" s="297">
        <v>3.9</v>
      </c>
      <c r="L101" s="297">
        <v>0</v>
      </c>
      <c r="M101" s="297">
        <v>-3.9</v>
      </c>
      <c r="N101" s="297">
        <v>0</v>
      </c>
      <c r="O101" s="297">
        <v>52.6</v>
      </c>
    </row>
    <row r="102" spans="2:15" s="203" customFormat="1" ht="12" customHeight="1">
      <c r="B102" s="304"/>
      <c r="C102" s="304"/>
      <c r="D102" s="304" t="s">
        <v>544</v>
      </c>
      <c r="E102" s="284" t="s">
        <v>68</v>
      </c>
      <c r="F102" s="288"/>
      <c r="G102" s="304"/>
      <c r="H102" s="304"/>
      <c r="I102" s="297"/>
      <c r="J102" s="297">
        <v>445.6</v>
      </c>
      <c r="K102" s="297">
        <v>-222.5</v>
      </c>
      <c r="L102" s="297">
        <v>0</v>
      </c>
      <c r="M102" s="297">
        <v>-34.3</v>
      </c>
      <c r="N102" s="297">
        <v>0</v>
      </c>
      <c r="O102" s="297">
        <v>188.8</v>
      </c>
    </row>
    <row r="103" spans="2:15" s="203" customFormat="1" ht="12" customHeight="1">
      <c r="B103" s="304"/>
      <c r="C103" s="304"/>
      <c r="D103" s="304" t="s">
        <v>545</v>
      </c>
      <c r="E103" s="284" t="s">
        <v>69</v>
      </c>
      <c r="F103" s="288"/>
      <c r="G103" s="304"/>
      <c r="H103" s="304"/>
      <c r="I103" s="297"/>
      <c r="J103" s="297">
        <v>15495.4</v>
      </c>
      <c r="K103" s="297">
        <v>1924</v>
      </c>
      <c r="L103" s="297">
        <v>-22.8</v>
      </c>
      <c r="M103" s="297">
        <v>-707.5</v>
      </c>
      <c r="N103" s="297">
        <v>0</v>
      </c>
      <c r="O103" s="297">
        <v>16689.1</v>
      </c>
    </row>
    <row r="104" spans="2:15" s="203" customFormat="1" ht="12" customHeight="1">
      <c r="B104" s="304"/>
      <c r="C104" s="304"/>
      <c r="D104" s="304"/>
      <c r="E104" s="284" t="s">
        <v>546</v>
      </c>
      <c r="F104" s="288" t="s">
        <v>70</v>
      </c>
      <c r="G104" s="304"/>
      <c r="H104" s="304"/>
      <c r="I104" s="297"/>
      <c r="J104" s="297">
        <v>7604.1</v>
      </c>
      <c r="K104" s="297">
        <v>1462.5</v>
      </c>
      <c r="L104" s="297">
        <v>0</v>
      </c>
      <c r="M104" s="297">
        <v>-166.2</v>
      </c>
      <c r="N104" s="297">
        <v>0</v>
      </c>
      <c r="O104" s="297">
        <v>8900.4</v>
      </c>
    </row>
    <row r="105" spans="2:15" s="203" customFormat="1" ht="12" customHeight="1">
      <c r="B105" s="304"/>
      <c r="C105" s="304"/>
      <c r="D105" s="304"/>
      <c r="E105" s="288" t="s">
        <v>547</v>
      </c>
      <c r="F105" s="284" t="s">
        <v>71</v>
      </c>
      <c r="G105" s="304"/>
      <c r="H105" s="304"/>
      <c r="I105" s="297"/>
      <c r="J105" s="297">
        <v>7891.3</v>
      </c>
      <c r="K105" s="297">
        <v>461.5</v>
      </c>
      <c r="L105" s="297">
        <v>-22.8</v>
      </c>
      <c r="M105" s="297">
        <v>-541.3</v>
      </c>
      <c r="N105" s="297">
        <v>0</v>
      </c>
      <c r="O105" s="297">
        <v>7788.7</v>
      </c>
    </row>
    <row r="106" spans="2:15" s="203" customFormat="1" ht="12" customHeight="1">
      <c r="B106" s="304"/>
      <c r="C106" s="304"/>
      <c r="D106" s="304" t="s">
        <v>548</v>
      </c>
      <c r="E106" s="288" t="s">
        <v>72</v>
      </c>
      <c r="F106" s="284"/>
      <c r="G106" s="304"/>
      <c r="H106" s="304"/>
      <c r="I106" s="297"/>
      <c r="J106" s="297">
        <v>19.39746138</v>
      </c>
      <c r="K106" s="297">
        <v>10.3</v>
      </c>
      <c r="L106" s="297">
        <v>0</v>
      </c>
      <c r="M106" s="297">
        <v>-0.1</v>
      </c>
      <c r="N106" s="297">
        <v>0</v>
      </c>
      <c r="O106" s="297">
        <v>29.6</v>
      </c>
    </row>
    <row r="107" spans="1:15" s="290" customFormat="1" ht="12" customHeight="1">
      <c r="A107" s="203"/>
      <c r="B107" s="304"/>
      <c r="C107" s="304"/>
      <c r="D107" s="304"/>
      <c r="E107" s="304"/>
      <c r="F107" s="304"/>
      <c r="G107" s="304"/>
      <c r="H107" s="304"/>
      <c r="I107" s="297"/>
      <c r="J107" s="297"/>
      <c r="K107" s="297"/>
      <c r="L107" s="297"/>
      <c r="M107" s="297"/>
      <c r="N107" s="297"/>
      <c r="O107" s="297"/>
    </row>
    <row r="108" spans="2:15" s="203" customFormat="1" ht="12" customHeight="1">
      <c r="B108" s="203" t="s">
        <v>380</v>
      </c>
      <c r="C108" s="203" t="s">
        <v>8</v>
      </c>
      <c r="D108" s="314"/>
      <c r="I108" s="303"/>
      <c r="J108" s="303">
        <v>106169.05233908698</v>
      </c>
      <c r="K108" s="303">
        <v>9205.370695588774</v>
      </c>
      <c r="L108" s="303">
        <v>2325.9865422198327</v>
      </c>
      <c r="M108" s="303">
        <v>5626.924150924869</v>
      </c>
      <c r="N108" s="303">
        <v>337.28301900317194</v>
      </c>
      <c r="O108" s="303">
        <v>123664.57488381787</v>
      </c>
    </row>
    <row r="109" spans="2:15" s="203" customFormat="1" ht="12" customHeight="1">
      <c r="B109" s="201"/>
      <c r="C109" s="201"/>
      <c r="D109" s="315"/>
      <c r="I109" s="303"/>
      <c r="J109" s="316"/>
      <c r="K109" s="316"/>
      <c r="L109" s="316"/>
      <c r="M109" s="316"/>
      <c r="N109" s="316"/>
      <c r="O109" s="303"/>
    </row>
    <row r="110" spans="3:15" s="201" customFormat="1" ht="12" customHeight="1">
      <c r="C110" s="201" t="s">
        <v>375</v>
      </c>
      <c r="D110" s="201" t="s">
        <v>237</v>
      </c>
      <c r="I110" s="316"/>
      <c r="J110" s="316">
        <v>60540.497761514234</v>
      </c>
      <c r="K110" s="316">
        <v>6959.601974113806</v>
      </c>
      <c r="L110" s="316">
        <v>1798.7</v>
      </c>
      <c r="M110" s="316">
        <v>4493.9</v>
      </c>
      <c r="N110" s="316">
        <v>120.4</v>
      </c>
      <c r="O110" s="316">
        <v>73913.1</v>
      </c>
    </row>
    <row r="111" spans="4:15" s="203" customFormat="1" ht="12" customHeight="1">
      <c r="D111" s="203" t="s">
        <v>155</v>
      </c>
      <c r="E111" s="203" t="s">
        <v>472</v>
      </c>
      <c r="I111" s="303"/>
      <c r="J111" s="303">
        <v>56319.497761514234</v>
      </c>
      <c r="K111" s="303">
        <v>7335.214974113806</v>
      </c>
      <c r="L111" s="303">
        <v>1798.7</v>
      </c>
      <c r="M111" s="303">
        <v>4493.9</v>
      </c>
      <c r="N111" s="303">
        <v>0</v>
      </c>
      <c r="O111" s="303">
        <v>69947.3</v>
      </c>
    </row>
    <row r="112" spans="5:15" s="203" customFormat="1" ht="12" customHeight="1">
      <c r="E112" s="203" t="s">
        <v>156</v>
      </c>
      <c r="I112" s="303"/>
      <c r="J112" s="303"/>
      <c r="K112" s="303"/>
      <c r="L112" s="303"/>
      <c r="M112" s="303"/>
      <c r="N112" s="303"/>
      <c r="O112" s="303"/>
    </row>
    <row r="113" spans="5:15" s="203" customFormat="1" ht="12" customHeight="1">
      <c r="E113" s="203" t="s">
        <v>473</v>
      </c>
      <c r="F113" s="203" t="s">
        <v>550</v>
      </c>
      <c r="I113" s="303"/>
      <c r="J113" s="303"/>
      <c r="K113" s="303"/>
      <c r="L113" s="303"/>
      <c r="M113" s="303"/>
      <c r="N113" s="303"/>
      <c r="O113" s="303"/>
    </row>
    <row r="114" spans="5:15" s="203" customFormat="1" ht="12" customHeight="1">
      <c r="E114" s="203" t="s">
        <v>475</v>
      </c>
      <c r="F114" s="203" t="s">
        <v>551</v>
      </c>
      <c r="I114" s="303"/>
      <c r="J114" s="303">
        <v>56319.497761514234</v>
      </c>
      <c r="K114" s="303">
        <v>7335.214974113806</v>
      </c>
      <c r="L114" s="303">
        <v>1798.7</v>
      </c>
      <c r="M114" s="303">
        <v>4493.9</v>
      </c>
      <c r="N114" s="303">
        <v>0</v>
      </c>
      <c r="O114" s="303">
        <v>69947.3</v>
      </c>
    </row>
    <row r="115" spans="2:15" s="199" customFormat="1" ht="12" customHeight="1">
      <c r="B115" s="203"/>
      <c r="C115" s="203"/>
      <c r="D115" s="203" t="s">
        <v>159</v>
      </c>
      <c r="E115" s="203" t="s">
        <v>17</v>
      </c>
      <c r="F115" s="203"/>
      <c r="G115" s="203"/>
      <c r="H115" s="203"/>
      <c r="I115" s="303"/>
      <c r="J115" s="303">
        <v>4221</v>
      </c>
      <c r="K115" s="303">
        <v>-375.61300000000006</v>
      </c>
      <c r="L115" s="303">
        <v>0</v>
      </c>
      <c r="M115" s="303">
        <v>0</v>
      </c>
      <c r="N115" s="303">
        <v>120.4</v>
      </c>
      <c r="O115" s="303">
        <v>3965.8</v>
      </c>
    </row>
    <row r="116" spans="2:15" s="199" customFormat="1" ht="12" customHeight="1">
      <c r="B116" s="203"/>
      <c r="C116" s="203"/>
      <c r="D116" s="203"/>
      <c r="E116" s="203" t="s">
        <v>477</v>
      </c>
      <c r="F116" s="203" t="s">
        <v>550</v>
      </c>
      <c r="G116" s="203"/>
      <c r="H116" s="203"/>
      <c r="I116" s="303"/>
      <c r="J116" s="303"/>
      <c r="K116" s="303"/>
      <c r="L116" s="303"/>
      <c r="M116" s="303"/>
      <c r="N116" s="303"/>
      <c r="O116" s="303"/>
    </row>
    <row r="117" spans="2:15" s="199" customFormat="1" ht="12" customHeight="1">
      <c r="B117" s="203"/>
      <c r="C117" s="203"/>
      <c r="D117" s="203"/>
      <c r="E117" s="203" t="s">
        <v>478</v>
      </c>
      <c r="F117" s="203" t="s">
        <v>551</v>
      </c>
      <c r="G117" s="203"/>
      <c r="H117" s="203"/>
      <c r="I117" s="303"/>
      <c r="J117" s="303">
        <v>4221</v>
      </c>
      <c r="K117" s="303">
        <v>-375.61300000000006</v>
      </c>
      <c r="L117" s="303">
        <v>0</v>
      </c>
      <c r="M117" s="303">
        <v>0</v>
      </c>
      <c r="N117" s="303">
        <v>120.4</v>
      </c>
      <c r="O117" s="303">
        <v>3965.8</v>
      </c>
    </row>
    <row r="118" spans="2:15" s="234" customFormat="1" ht="12" customHeight="1">
      <c r="B118" s="201"/>
      <c r="C118" s="201" t="s">
        <v>379</v>
      </c>
      <c r="D118" s="201" t="s">
        <v>73</v>
      </c>
      <c r="E118" s="201"/>
      <c r="F118" s="201"/>
      <c r="G118" s="201"/>
      <c r="H118" s="201"/>
      <c r="I118" s="316"/>
      <c r="J118" s="316">
        <v>16192.493638925707</v>
      </c>
      <c r="K118" s="316">
        <v>1594.4512354869762</v>
      </c>
      <c r="L118" s="316">
        <v>153.98013807805808</v>
      </c>
      <c r="M118" s="316">
        <v>192.07251459902983</v>
      </c>
      <c r="N118" s="316">
        <v>40.92767778659484</v>
      </c>
      <c r="O118" s="316">
        <v>18173.918026108655</v>
      </c>
    </row>
    <row r="119" spans="2:15" s="199" customFormat="1" ht="12" customHeight="1">
      <c r="B119" s="203"/>
      <c r="C119" s="203"/>
      <c r="D119" s="203" t="s">
        <v>552</v>
      </c>
      <c r="E119" s="203" t="s">
        <v>164</v>
      </c>
      <c r="F119" s="203"/>
      <c r="G119" s="203"/>
      <c r="H119" s="203"/>
      <c r="I119" s="303"/>
      <c r="J119" s="303">
        <v>4621.993638925707</v>
      </c>
      <c r="K119" s="303">
        <v>1759.6150891260004</v>
      </c>
      <c r="L119" s="303">
        <v>359.7177620306262</v>
      </c>
      <c r="M119" s="303">
        <v>238.70243749192252</v>
      </c>
      <c r="N119" s="303">
        <v>40.92767778659484</v>
      </c>
      <c r="O119" s="303">
        <v>7020.956163673139</v>
      </c>
    </row>
    <row r="120" spans="2:15" s="199" customFormat="1" ht="12" customHeight="1">
      <c r="B120" s="203"/>
      <c r="C120" s="203"/>
      <c r="D120" s="203"/>
      <c r="E120" s="203" t="s">
        <v>481</v>
      </c>
      <c r="F120" s="203" t="s">
        <v>553</v>
      </c>
      <c r="G120" s="203"/>
      <c r="H120" s="203"/>
      <c r="I120" s="303"/>
      <c r="J120" s="303">
        <v>1057.3</v>
      </c>
      <c r="K120" s="303">
        <v>85.37200925999998</v>
      </c>
      <c r="L120" s="303">
        <v>189.7432099</v>
      </c>
      <c r="M120" s="303">
        <v>87.49180897996847</v>
      </c>
      <c r="N120" s="317">
        <v>0</v>
      </c>
      <c r="O120" s="303">
        <v>1419.8656957380374</v>
      </c>
    </row>
    <row r="121" spans="2:15" s="199" customFormat="1" ht="12" customHeight="1">
      <c r="B121" s="203"/>
      <c r="C121" s="203"/>
      <c r="D121" s="203"/>
      <c r="E121" s="203" t="s">
        <v>482</v>
      </c>
      <c r="F121" s="203" t="s">
        <v>113</v>
      </c>
      <c r="G121" s="203"/>
      <c r="H121" s="203"/>
      <c r="I121" s="303"/>
      <c r="J121" s="303">
        <v>3564.693638925707</v>
      </c>
      <c r="K121" s="303">
        <v>1674.2430798660005</v>
      </c>
      <c r="L121" s="303">
        <v>169.9745521306262</v>
      </c>
      <c r="M121" s="303">
        <v>151.21062851195404</v>
      </c>
      <c r="N121" s="303">
        <v>40.92767778659484</v>
      </c>
      <c r="O121" s="303">
        <v>5601.0904679351015</v>
      </c>
    </row>
    <row r="122" spans="2:15" s="199" customFormat="1" ht="12" customHeight="1">
      <c r="B122" s="203"/>
      <c r="C122" s="203"/>
      <c r="D122" s="203" t="s">
        <v>554</v>
      </c>
      <c r="E122" s="203" t="s">
        <v>170</v>
      </c>
      <c r="F122" s="203"/>
      <c r="G122" s="203"/>
      <c r="H122" s="203"/>
      <c r="I122" s="303"/>
      <c r="J122" s="303">
        <v>11570.5</v>
      </c>
      <c r="K122" s="303">
        <v>-165.16385363902418</v>
      </c>
      <c r="L122" s="303">
        <v>-205.73762395256813</v>
      </c>
      <c r="M122" s="303">
        <v>-46.629922892892694</v>
      </c>
      <c r="N122" s="303">
        <v>0</v>
      </c>
      <c r="O122" s="303">
        <v>11152.961862435515</v>
      </c>
    </row>
    <row r="123" spans="2:15" s="199" customFormat="1" ht="12" customHeight="1">
      <c r="B123" s="203"/>
      <c r="C123" s="203"/>
      <c r="D123" s="203"/>
      <c r="E123" s="203" t="s">
        <v>487</v>
      </c>
      <c r="F123" s="203" t="s">
        <v>488</v>
      </c>
      <c r="G123" s="203"/>
      <c r="H123" s="203"/>
      <c r="I123" s="303"/>
      <c r="J123" s="303">
        <v>11570.5</v>
      </c>
      <c r="K123" s="303">
        <v>-165.16385363902418</v>
      </c>
      <c r="L123" s="303">
        <v>-205.73762395256813</v>
      </c>
      <c r="M123" s="303">
        <v>-46.629922892892694</v>
      </c>
      <c r="N123" s="303">
        <v>0</v>
      </c>
      <c r="O123" s="303">
        <v>11152.961862435515</v>
      </c>
    </row>
    <row r="124" spans="2:15" s="199" customFormat="1" ht="12" customHeight="1">
      <c r="B124" s="203"/>
      <c r="C124" s="203"/>
      <c r="D124" s="203"/>
      <c r="E124" s="203"/>
      <c r="F124" s="203" t="s">
        <v>489</v>
      </c>
      <c r="G124" s="203" t="s">
        <v>110</v>
      </c>
      <c r="H124" s="203"/>
      <c r="I124" s="303"/>
      <c r="J124" s="303">
        <v>0</v>
      </c>
      <c r="K124" s="303">
        <v>0</v>
      </c>
      <c r="L124" s="303">
        <v>0</v>
      </c>
      <c r="M124" s="303">
        <v>0</v>
      </c>
      <c r="N124" s="303">
        <v>0</v>
      </c>
      <c r="O124" s="303">
        <v>0</v>
      </c>
    </row>
    <row r="125" spans="2:15" s="199" customFormat="1" ht="12" customHeight="1">
      <c r="B125" s="203"/>
      <c r="C125" s="203"/>
      <c r="D125" s="203"/>
      <c r="E125" s="203"/>
      <c r="F125" s="203" t="s">
        <v>490</v>
      </c>
      <c r="G125" s="203" t="s">
        <v>483</v>
      </c>
      <c r="H125" s="203"/>
      <c r="I125" s="303"/>
      <c r="J125" s="303">
        <v>3666.5</v>
      </c>
      <c r="K125" s="303">
        <v>-440.11650547363803</v>
      </c>
      <c r="L125" s="303">
        <v>25.91426675146522</v>
      </c>
      <c r="M125" s="303">
        <v>-46.629922892892694</v>
      </c>
      <c r="N125" s="303">
        <v>0</v>
      </c>
      <c r="O125" s="303">
        <v>3205.667838384935</v>
      </c>
    </row>
    <row r="126" spans="2:15" s="199" customFormat="1" ht="12" customHeight="1">
      <c r="B126" s="203"/>
      <c r="C126" s="203"/>
      <c r="D126" s="203"/>
      <c r="E126" s="203"/>
      <c r="F126" s="203" t="s">
        <v>491</v>
      </c>
      <c r="G126" s="203" t="s">
        <v>112</v>
      </c>
      <c r="H126" s="203"/>
      <c r="I126" s="303"/>
      <c r="J126" s="303">
        <v>1334.6</v>
      </c>
      <c r="K126" s="303">
        <v>-205.09851902439024</v>
      </c>
      <c r="L126" s="303">
        <v>-21.849913562999745</v>
      </c>
      <c r="M126" s="303">
        <v>0</v>
      </c>
      <c r="N126" s="303">
        <v>0</v>
      </c>
      <c r="O126" s="303">
        <v>1107.65156741261</v>
      </c>
    </row>
    <row r="127" spans="2:15" s="199" customFormat="1" ht="12" customHeight="1">
      <c r="B127" s="203"/>
      <c r="C127" s="203"/>
      <c r="D127" s="203"/>
      <c r="E127" s="203"/>
      <c r="F127" s="203" t="s">
        <v>492</v>
      </c>
      <c r="G127" s="203" t="s">
        <v>113</v>
      </c>
      <c r="H127" s="203"/>
      <c r="I127" s="303"/>
      <c r="J127" s="303">
        <v>6569.4</v>
      </c>
      <c r="K127" s="303">
        <v>480.05117085900406</v>
      </c>
      <c r="L127" s="303">
        <v>-209.8019771410336</v>
      </c>
      <c r="M127" s="303">
        <v>0</v>
      </c>
      <c r="N127" s="303">
        <v>0</v>
      </c>
      <c r="O127" s="303">
        <v>6839.64245663797</v>
      </c>
    </row>
    <row r="128" spans="2:15" s="199" customFormat="1" ht="12" customHeight="1">
      <c r="B128" s="203"/>
      <c r="C128" s="203"/>
      <c r="D128" s="203"/>
      <c r="E128" s="203"/>
      <c r="F128" s="203"/>
      <c r="G128" s="203" t="s">
        <v>248</v>
      </c>
      <c r="H128" s="203" t="s">
        <v>61</v>
      </c>
      <c r="I128" s="303"/>
      <c r="J128" s="318">
        <v>2302.6</v>
      </c>
      <c r="K128" s="318">
        <v>499.48464662345964</v>
      </c>
      <c r="L128" s="318">
        <v>-66.34518916999968</v>
      </c>
      <c r="M128" s="318">
        <v>0</v>
      </c>
      <c r="N128" s="318">
        <v>0</v>
      </c>
      <c r="O128" s="318">
        <v>2735.76565745346</v>
      </c>
    </row>
    <row r="129" spans="2:15" s="199" customFormat="1" ht="12" customHeight="1">
      <c r="B129" s="203"/>
      <c r="C129" s="203"/>
      <c r="D129" s="203"/>
      <c r="E129" s="203"/>
      <c r="F129" s="203"/>
      <c r="G129" s="203" t="s">
        <v>249</v>
      </c>
      <c r="H129" s="203" t="s">
        <v>62</v>
      </c>
      <c r="I129" s="303"/>
      <c r="J129" s="318">
        <v>4266.8</v>
      </c>
      <c r="K129" s="318">
        <v>-19.433475764455608</v>
      </c>
      <c r="L129" s="318">
        <v>-143.45678797103392</v>
      </c>
      <c r="M129" s="318">
        <v>0</v>
      </c>
      <c r="N129" s="318">
        <v>0</v>
      </c>
      <c r="O129" s="318">
        <v>4103.876799184511</v>
      </c>
    </row>
    <row r="130" spans="2:15" s="199" customFormat="1" ht="12" customHeight="1">
      <c r="B130" s="203"/>
      <c r="C130" s="203"/>
      <c r="D130" s="203"/>
      <c r="E130" s="203"/>
      <c r="F130" s="203"/>
      <c r="G130" s="203"/>
      <c r="H130" s="203"/>
      <c r="I130" s="303"/>
      <c r="J130" s="318"/>
      <c r="K130" s="318"/>
      <c r="L130" s="318"/>
      <c r="M130" s="318"/>
      <c r="N130" s="318"/>
      <c r="O130" s="318"/>
    </row>
    <row r="131" spans="3:15" s="290" customFormat="1" ht="10.5" customHeight="1">
      <c r="C131" s="309" t="s">
        <v>667</v>
      </c>
      <c r="D131" s="310"/>
      <c r="E131" s="310"/>
      <c r="F131" s="310"/>
      <c r="G131" s="310"/>
      <c r="H131" s="310"/>
      <c r="I131" s="310"/>
      <c r="J131" s="310"/>
      <c r="K131" s="310"/>
      <c r="L131" s="311"/>
      <c r="M131" s="311"/>
      <c r="O131" s="303"/>
    </row>
    <row r="132" spans="2:15" s="290" customFormat="1" ht="9" customHeight="1">
      <c r="B132" s="312"/>
      <c r="C132" s="312"/>
      <c r="D132" s="312"/>
      <c r="E132" s="312"/>
      <c r="F132" s="313"/>
      <c r="G132" s="313"/>
      <c r="H132" s="313"/>
      <c r="I132" s="313"/>
      <c r="J132" s="313"/>
      <c r="K132" s="313"/>
      <c r="L132" s="313"/>
      <c r="M132" s="313"/>
      <c r="N132" s="313"/>
      <c r="O132" s="313"/>
    </row>
    <row r="133" spans="2:15" s="290" customFormat="1" ht="9" customHeight="1">
      <c r="B133" s="293"/>
      <c r="C133" s="323"/>
      <c r="D133" s="323"/>
      <c r="E133" s="323"/>
      <c r="F133" s="323"/>
      <c r="G133" s="323"/>
      <c r="H133" s="323"/>
      <c r="I133" s="323"/>
      <c r="J133" s="323"/>
      <c r="K133" s="324"/>
      <c r="L133" s="324"/>
      <c r="M133" s="324"/>
      <c r="N133" s="324"/>
      <c r="O133" s="325"/>
    </row>
    <row r="134" spans="6:15" s="290" customFormat="1" ht="23.25" customHeight="1">
      <c r="F134" s="303"/>
      <c r="G134" s="303"/>
      <c r="H134" s="303"/>
      <c r="I134" s="303"/>
      <c r="J134" s="326">
        <v>2004</v>
      </c>
      <c r="K134" s="327" t="s">
        <v>569</v>
      </c>
      <c r="L134" s="328"/>
      <c r="M134" s="328"/>
      <c r="N134" s="328"/>
      <c r="O134" s="329">
        <v>2005</v>
      </c>
    </row>
    <row r="135" spans="2:15" s="290" customFormat="1" ht="16.5" customHeight="1">
      <c r="B135" s="284" t="s">
        <v>1</v>
      </c>
      <c r="C135" s="199"/>
      <c r="D135" s="199"/>
      <c r="E135" s="199"/>
      <c r="F135" s="203"/>
      <c r="G135" s="203"/>
      <c r="H135" s="203"/>
      <c r="I135" s="203"/>
      <c r="J135" s="294"/>
      <c r="K135" s="295" t="s">
        <v>570</v>
      </c>
      <c r="L135" s="296" t="s">
        <v>677</v>
      </c>
      <c r="M135" s="296" t="s">
        <v>678</v>
      </c>
      <c r="N135" s="295" t="s">
        <v>679</v>
      </c>
      <c r="O135" s="203"/>
    </row>
    <row r="136" spans="6:14" s="284" customFormat="1" ht="12" customHeight="1">
      <c r="F136" s="297"/>
      <c r="G136" s="297"/>
      <c r="H136" s="297"/>
      <c r="I136" s="298"/>
      <c r="J136" s="294"/>
      <c r="K136" s="299"/>
      <c r="L136" s="300" t="s">
        <v>680</v>
      </c>
      <c r="M136" s="300" t="s">
        <v>681</v>
      </c>
      <c r="N136" s="301" t="s">
        <v>682</v>
      </c>
    </row>
    <row r="137" spans="2:15" s="290" customFormat="1" ht="9" customHeight="1">
      <c r="B137" s="264"/>
      <c r="C137" s="264"/>
      <c r="D137" s="264"/>
      <c r="E137" s="264"/>
      <c r="F137" s="302"/>
      <c r="G137" s="302"/>
      <c r="H137" s="302"/>
      <c r="I137" s="302"/>
      <c r="J137" s="302"/>
      <c r="K137" s="302"/>
      <c r="L137" s="302"/>
      <c r="M137" s="302"/>
      <c r="N137" s="302"/>
      <c r="O137" s="302"/>
    </row>
    <row r="138" spans="6:15" s="199" customFormat="1" ht="12" customHeight="1">
      <c r="F138" s="203"/>
      <c r="G138" s="203"/>
      <c r="H138" s="203"/>
      <c r="I138" s="303"/>
      <c r="J138" s="303"/>
      <c r="K138" s="303"/>
      <c r="L138" s="303"/>
      <c r="M138" s="303"/>
      <c r="N138" s="303"/>
      <c r="O138" s="303"/>
    </row>
    <row r="139" spans="2:15" s="199" customFormat="1" ht="12" customHeight="1">
      <c r="B139" s="203"/>
      <c r="C139" s="203"/>
      <c r="D139" s="203"/>
      <c r="E139" s="203" t="s">
        <v>555</v>
      </c>
      <c r="F139" s="203" t="s">
        <v>556</v>
      </c>
      <c r="G139" s="203"/>
      <c r="H139" s="203"/>
      <c r="I139" s="303"/>
      <c r="J139" s="303"/>
      <c r="K139" s="303"/>
      <c r="L139" s="303"/>
      <c r="M139" s="303"/>
      <c r="N139" s="303"/>
      <c r="O139" s="303"/>
    </row>
    <row r="140" spans="2:15" s="199" customFormat="1" ht="12" customHeight="1">
      <c r="B140" s="203"/>
      <c r="C140" s="203"/>
      <c r="D140" s="203"/>
      <c r="E140" s="203"/>
      <c r="F140" s="203" t="s">
        <v>493</v>
      </c>
      <c r="G140" s="203" t="s">
        <v>110</v>
      </c>
      <c r="H140" s="203"/>
      <c r="I140" s="303"/>
      <c r="J140" s="303"/>
      <c r="K140" s="303"/>
      <c r="L140" s="303"/>
      <c r="M140" s="303"/>
      <c r="N140" s="303"/>
      <c r="O140" s="303"/>
    </row>
    <row r="141" spans="2:15" s="199" customFormat="1" ht="12" customHeight="1">
      <c r="B141" s="203"/>
      <c r="C141" s="203"/>
      <c r="D141" s="203"/>
      <c r="E141" s="203"/>
      <c r="F141" s="203" t="s">
        <v>494</v>
      </c>
      <c r="G141" s="203" t="s">
        <v>557</v>
      </c>
      <c r="H141" s="203"/>
      <c r="I141" s="303"/>
      <c r="J141" s="303"/>
      <c r="K141" s="303"/>
      <c r="L141" s="303"/>
      <c r="M141" s="303"/>
      <c r="N141" s="303"/>
      <c r="O141" s="303"/>
    </row>
    <row r="142" spans="2:15" s="199" customFormat="1" ht="12" customHeight="1">
      <c r="B142" s="203"/>
      <c r="C142" s="203"/>
      <c r="D142" s="203"/>
      <c r="E142" s="203"/>
      <c r="F142" s="203" t="s">
        <v>495</v>
      </c>
      <c r="G142" s="203" t="s">
        <v>112</v>
      </c>
      <c r="H142" s="203"/>
      <c r="I142" s="303"/>
      <c r="J142" s="303"/>
      <c r="K142" s="303"/>
      <c r="L142" s="303"/>
      <c r="M142" s="303"/>
      <c r="N142" s="303"/>
      <c r="O142" s="303"/>
    </row>
    <row r="143" spans="2:15" s="199" customFormat="1" ht="12" customHeight="1">
      <c r="B143" s="203"/>
      <c r="C143" s="203"/>
      <c r="D143" s="203"/>
      <c r="E143" s="203"/>
      <c r="F143" s="203" t="s">
        <v>496</v>
      </c>
      <c r="G143" s="203" t="s">
        <v>113</v>
      </c>
      <c r="H143" s="203"/>
      <c r="I143" s="303"/>
      <c r="J143" s="303"/>
      <c r="K143" s="303"/>
      <c r="L143" s="303"/>
      <c r="M143" s="303"/>
      <c r="N143" s="303"/>
      <c r="O143" s="303"/>
    </row>
    <row r="144" spans="2:15" s="234" customFormat="1" ht="12" customHeight="1">
      <c r="B144" s="201"/>
      <c r="C144" s="201" t="s">
        <v>435</v>
      </c>
      <c r="D144" s="201" t="s">
        <v>390</v>
      </c>
      <c r="E144" s="201"/>
      <c r="F144" s="201"/>
      <c r="G144" s="201"/>
      <c r="H144" s="201"/>
      <c r="I144" s="316"/>
      <c r="J144" s="316">
        <v>695.160938647035</v>
      </c>
      <c r="K144" s="316">
        <v>-1306.9778219787834</v>
      </c>
      <c r="L144" s="316">
        <v>373.3064041417746</v>
      </c>
      <c r="M144" s="316">
        <v>990.8516363258384</v>
      </c>
      <c r="N144" s="316">
        <v>201.69947179413512</v>
      </c>
      <c r="O144" s="316">
        <v>954.0408803199999</v>
      </c>
    </row>
    <row r="145" spans="2:15" s="199" customFormat="1" ht="12" customHeight="1">
      <c r="B145" s="203"/>
      <c r="C145" s="203"/>
      <c r="D145" s="203" t="s">
        <v>497</v>
      </c>
      <c r="E145" s="203" t="s">
        <v>110</v>
      </c>
      <c r="F145" s="203"/>
      <c r="G145" s="203"/>
      <c r="H145" s="203"/>
      <c r="I145" s="303"/>
      <c r="J145" s="303">
        <v>0</v>
      </c>
      <c r="K145" s="303">
        <v>0</v>
      </c>
      <c r="L145" s="303">
        <v>0</v>
      </c>
      <c r="M145" s="303">
        <v>0</v>
      </c>
      <c r="N145" s="303">
        <v>0</v>
      </c>
      <c r="O145" s="303">
        <v>0</v>
      </c>
    </row>
    <row r="146" spans="2:15" s="199" customFormat="1" ht="12" customHeight="1">
      <c r="B146" s="203"/>
      <c r="C146" s="203"/>
      <c r="D146" s="203" t="s">
        <v>498</v>
      </c>
      <c r="E146" s="203" t="s">
        <v>483</v>
      </c>
      <c r="F146" s="203"/>
      <c r="G146" s="203"/>
      <c r="H146" s="203"/>
      <c r="I146" s="303"/>
      <c r="J146" s="303">
        <v>0</v>
      </c>
      <c r="K146" s="303">
        <v>0</v>
      </c>
      <c r="L146" s="303">
        <v>0</v>
      </c>
      <c r="M146" s="303">
        <v>0</v>
      </c>
      <c r="N146" s="303">
        <v>0</v>
      </c>
      <c r="O146" s="303">
        <v>0</v>
      </c>
    </row>
    <row r="147" spans="2:15" s="199" customFormat="1" ht="12" customHeight="1">
      <c r="B147" s="203"/>
      <c r="C147" s="203"/>
      <c r="D147" s="203" t="s">
        <v>499</v>
      </c>
      <c r="E147" s="203" t="s">
        <v>112</v>
      </c>
      <c r="F147" s="203"/>
      <c r="G147" s="203"/>
      <c r="H147" s="203"/>
      <c r="I147" s="303"/>
      <c r="J147" s="303">
        <v>224.81270485999994</v>
      </c>
      <c r="K147" s="303">
        <v>-493.81505103022124</v>
      </c>
      <c r="L147" s="303">
        <v>154.29486372665528</v>
      </c>
      <c r="M147" s="303">
        <v>588.1277350035659</v>
      </c>
      <c r="N147" s="303">
        <v>0</v>
      </c>
      <c r="O147" s="303">
        <v>473.4205039499999</v>
      </c>
    </row>
    <row r="148" spans="2:15" s="199" customFormat="1" ht="12" customHeight="1">
      <c r="B148" s="203"/>
      <c r="C148" s="203"/>
      <c r="D148" s="203" t="s">
        <v>500</v>
      </c>
      <c r="E148" s="203" t="s">
        <v>113</v>
      </c>
      <c r="F148" s="203"/>
      <c r="G148" s="203"/>
      <c r="H148" s="203"/>
      <c r="I148" s="303"/>
      <c r="J148" s="303">
        <v>470.34823378703504</v>
      </c>
      <c r="K148" s="303">
        <v>-813.1627709485621</v>
      </c>
      <c r="L148" s="303">
        <v>219.01154041511933</v>
      </c>
      <c r="M148" s="303">
        <v>402.72390132227247</v>
      </c>
      <c r="N148" s="303">
        <v>201.69947179413512</v>
      </c>
      <c r="O148" s="303">
        <v>480.62037637000003</v>
      </c>
    </row>
    <row r="149" spans="2:15" s="234" customFormat="1" ht="12" customHeight="1">
      <c r="B149" s="201"/>
      <c r="C149" s="201" t="s">
        <v>501</v>
      </c>
      <c r="D149" s="201" t="s">
        <v>75</v>
      </c>
      <c r="E149" s="201"/>
      <c r="F149" s="201"/>
      <c r="G149" s="201"/>
      <c r="H149" s="201"/>
      <c r="I149" s="316"/>
      <c r="J149" s="316">
        <v>28740.9</v>
      </c>
      <c r="K149" s="316">
        <v>1958.295307966774</v>
      </c>
      <c r="L149" s="316">
        <v>0</v>
      </c>
      <c r="M149" s="316">
        <v>-49.9</v>
      </c>
      <c r="N149" s="316">
        <v>-25.74413057755805</v>
      </c>
      <c r="O149" s="316">
        <v>30623.51597738922</v>
      </c>
    </row>
    <row r="150" spans="2:15" s="199" customFormat="1" ht="12" customHeight="1">
      <c r="B150" s="203"/>
      <c r="C150" s="203"/>
      <c r="D150" s="203" t="s">
        <v>228</v>
      </c>
      <c r="E150" s="203" t="s">
        <v>21</v>
      </c>
      <c r="F150" s="203"/>
      <c r="G150" s="203"/>
      <c r="H150" s="203"/>
      <c r="I150" s="303"/>
      <c r="J150" s="303">
        <v>6107.6</v>
      </c>
      <c r="K150" s="303">
        <v>436.2591079489149</v>
      </c>
      <c r="L150" s="303">
        <v>0</v>
      </c>
      <c r="M150" s="303">
        <v>0</v>
      </c>
      <c r="N150" s="303">
        <v>228.62219205108417</v>
      </c>
      <c r="O150" s="303">
        <v>6772.4812999999995</v>
      </c>
    </row>
    <row r="151" spans="2:15" s="199" customFormat="1" ht="12" customHeight="1">
      <c r="B151" s="203"/>
      <c r="C151" s="203"/>
      <c r="D151" s="203"/>
      <c r="E151" s="203" t="s">
        <v>502</v>
      </c>
      <c r="F151" s="203" t="s">
        <v>483</v>
      </c>
      <c r="G151" s="203"/>
      <c r="H151" s="203"/>
      <c r="I151" s="303"/>
      <c r="J151" s="303">
        <v>0</v>
      </c>
      <c r="K151" s="303">
        <v>-228.57504525692443</v>
      </c>
      <c r="L151" s="303">
        <v>0</v>
      </c>
      <c r="M151" s="303">
        <v>0</v>
      </c>
      <c r="N151" s="303">
        <v>228.57504525692443</v>
      </c>
      <c r="O151" s="303">
        <v>0</v>
      </c>
    </row>
    <row r="152" spans="2:15" s="199" customFormat="1" ht="12" customHeight="1">
      <c r="B152" s="203"/>
      <c r="C152" s="203"/>
      <c r="D152" s="203"/>
      <c r="E152" s="203"/>
      <c r="F152" s="203" t="s">
        <v>503</v>
      </c>
      <c r="G152" s="203" t="s">
        <v>504</v>
      </c>
      <c r="H152" s="203"/>
      <c r="I152" s="303"/>
      <c r="J152" s="303">
        <v>0</v>
      </c>
      <c r="K152" s="303">
        <v>-228.57504525692443</v>
      </c>
      <c r="L152" s="303">
        <v>0</v>
      </c>
      <c r="M152" s="303">
        <v>0</v>
      </c>
      <c r="N152" s="303">
        <v>228.57504525692443</v>
      </c>
      <c r="O152" s="303">
        <v>0</v>
      </c>
    </row>
    <row r="153" spans="2:15" s="199" customFormat="1" ht="12" customHeight="1">
      <c r="B153" s="203"/>
      <c r="C153" s="203"/>
      <c r="D153" s="203"/>
      <c r="E153" s="203"/>
      <c r="F153" s="203" t="s">
        <v>505</v>
      </c>
      <c r="G153" s="203" t="s">
        <v>506</v>
      </c>
      <c r="H153" s="203"/>
      <c r="I153" s="303"/>
      <c r="J153" s="303">
        <v>0</v>
      </c>
      <c r="K153" s="303">
        <v>0</v>
      </c>
      <c r="L153" s="303">
        <v>0</v>
      </c>
      <c r="M153" s="303">
        <v>0</v>
      </c>
      <c r="N153" s="303">
        <v>0</v>
      </c>
      <c r="O153" s="303">
        <v>0</v>
      </c>
    </row>
    <row r="154" spans="2:15" s="199" customFormat="1" ht="12" customHeight="1">
      <c r="B154" s="203"/>
      <c r="C154" s="203"/>
      <c r="D154" s="203"/>
      <c r="E154" s="203" t="s">
        <v>507</v>
      </c>
      <c r="F154" s="203" t="s">
        <v>113</v>
      </c>
      <c r="G154" s="203"/>
      <c r="H154" s="203"/>
      <c r="I154" s="303"/>
      <c r="J154" s="303">
        <v>6107.6</v>
      </c>
      <c r="K154" s="303">
        <v>664.8341532058394</v>
      </c>
      <c r="L154" s="303">
        <v>0</v>
      </c>
      <c r="M154" s="303">
        <v>0</v>
      </c>
      <c r="N154" s="303">
        <v>0.04714679415974388</v>
      </c>
      <c r="O154" s="303">
        <v>6772.4812999999995</v>
      </c>
    </row>
    <row r="155" spans="2:15" s="199" customFormat="1" ht="12" customHeight="1">
      <c r="B155" s="319"/>
      <c r="C155" s="319"/>
      <c r="D155" s="319"/>
      <c r="E155" s="319"/>
      <c r="F155" s="319" t="s">
        <v>508</v>
      </c>
      <c r="G155" s="319" t="s">
        <v>504</v>
      </c>
      <c r="H155" s="319"/>
      <c r="I155" s="303"/>
      <c r="J155" s="303">
        <v>1814.8</v>
      </c>
      <c r="K155" s="303">
        <v>-129.81799999999998</v>
      </c>
      <c r="L155" s="303">
        <v>0</v>
      </c>
      <c r="M155" s="303">
        <v>0</v>
      </c>
      <c r="N155" s="303">
        <v>0.00010000000020227162</v>
      </c>
      <c r="O155" s="303">
        <v>1684.9821000000002</v>
      </c>
    </row>
    <row r="156" spans="2:15" s="199" customFormat="1" ht="12" customHeight="1">
      <c r="B156" s="319"/>
      <c r="C156" s="319"/>
      <c r="D156" s="319"/>
      <c r="E156" s="319"/>
      <c r="F156" s="319"/>
      <c r="G156" s="319" t="s">
        <v>558</v>
      </c>
      <c r="H156" s="319" t="s">
        <v>61</v>
      </c>
      <c r="I156" s="303"/>
      <c r="J156" s="303">
        <v>0</v>
      </c>
      <c r="K156" s="303">
        <v>0</v>
      </c>
      <c r="L156" s="303">
        <v>0</v>
      </c>
      <c r="M156" s="303">
        <v>0</v>
      </c>
      <c r="N156" s="303">
        <v>0</v>
      </c>
      <c r="O156" s="303">
        <v>0</v>
      </c>
    </row>
    <row r="157" spans="2:15" s="199" customFormat="1" ht="12" customHeight="1">
      <c r="B157" s="319"/>
      <c r="C157" s="319"/>
      <c r="D157" s="319"/>
      <c r="E157" s="319"/>
      <c r="F157" s="319"/>
      <c r="G157" s="319" t="s">
        <v>559</v>
      </c>
      <c r="H157" s="319" t="s">
        <v>62</v>
      </c>
      <c r="I157" s="303"/>
      <c r="J157" s="303">
        <v>1814.8</v>
      </c>
      <c r="K157" s="303">
        <v>-129.81799999999998</v>
      </c>
      <c r="L157" s="303">
        <v>0</v>
      </c>
      <c r="M157" s="303">
        <v>0</v>
      </c>
      <c r="N157" s="303">
        <v>0.00010000000020227162</v>
      </c>
      <c r="O157" s="303">
        <v>1684.9821000000002</v>
      </c>
    </row>
    <row r="158" spans="2:15" s="199" customFormat="1" ht="12" customHeight="1">
      <c r="B158" s="319"/>
      <c r="C158" s="319"/>
      <c r="D158" s="319"/>
      <c r="E158" s="319"/>
      <c r="F158" s="319" t="s">
        <v>509</v>
      </c>
      <c r="G158" s="319" t="s">
        <v>506</v>
      </c>
      <c r="H158" s="319"/>
      <c r="I158" s="303"/>
      <c r="J158" s="303">
        <v>4292.8</v>
      </c>
      <c r="K158" s="303">
        <v>794.6521532058393</v>
      </c>
      <c r="L158" s="303">
        <v>0</v>
      </c>
      <c r="M158" s="303">
        <v>0</v>
      </c>
      <c r="N158" s="303">
        <v>0.047046794159541605</v>
      </c>
      <c r="O158" s="303">
        <v>5087.499199999999</v>
      </c>
    </row>
    <row r="159" spans="2:15" s="199" customFormat="1" ht="12" customHeight="1">
      <c r="B159" s="319"/>
      <c r="C159" s="319"/>
      <c r="D159" s="319"/>
      <c r="E159" s="319"/>
      <c r="F159" s="319"/>
      <c r="G159" s="319" t="s">
        <v>510</v>
      </c>
      <c r="H159" s="319" t="s">
        <v>61</v>
      </c>
      <c r="I159" s="303"/>
      <c r="J159" s="303">
        <v>608</v>
      </c>
      <c r="K159" s="303">
        <v>173.8</v>
      </c>
      <c r="L159" s="303">
        <v>0</v>
      </c>
      <c r="M159" s="303">
        <v>0</v>
      </c>
      <c r="N159" s="303">
        <v>-1.1368683772161603E-13</v>
      </c>
      <c r="O159" s="303">
        <v>781.8</v>
      </c>
    </row>
    <row r="160" spans="2:15" s="199" customFormat="1" ht="12" customHeight="1">
      <c r="B160" s="319"/>
      <c r="C160" s="319"/>
      <c r="D160" s="319"/>
      <c r="E160" s="319"/>
      <c r="F160" s="319"/>
      <c r="G160" s="319" t="s">
        <v>511</v>
      </c>
      <c r="H160" s="319" t="s">
        <v>62</v>
      </c>
      <c r="I160" s="303"/>
      <c r="J160" s="303">
        <v>3684.8</v>
      </c>
      <c r="K160" s="303">
        <v>620.8521532058393</v>
      </c>
      <c r="L160" s="303">
        <v>0</v>
      </c>
      <c r="M160" s="303">
        <v>0</v>
      </c>
      <c r="N160" s="303">
        <v>0.04704679415965529</v>
      </c>
      <c r="O160" s="303">
        <v>4305.699199999999</v>
      </c>
    </row>
    <row r="161" spans="2:15" s="199" customFormat="1" ht="12" customHeight="1">
      <c r="B161" s="203"/>
      <c r="C161" s="203"/>
      <c r="D161" s="203" t="s">
        <v>229</v>
      </c>
      <c r="E161" s="203" t="s">
        <v>22</v>
      </c>
      <c r="F161" s="203"/>
      <c r="G161" s="203"/>
      <c r="H161" s="203"/>
      <c r="I161" s="303"/>
      <c r="J161" s="303">
        <v>22533</v>
      </c>
      <c r="K161" s="303">
        <v>1547.8362000178593</v>
      </c>
      <c r="L161" s="303">
        <v>0</v>
      </c>
      <c r="M161" s="303">
        <v>-49.9</v>
      </c>
      <c r="N161" s="303">
        <v>-254.36544991126993</v>
      </c>
      <c r="O161" s="303">
        <v>23776.53555010659</v>
      </c>
    </row>
    <row r="162" spans="2:15" s="199" customFormat="1" ht="12" customHeight="1">
      <c r="B162" s="203"/>
      <c r="C162" s="203"/>
      <c r="D162" s="203"/>
      <c r="E162" s="203" t="s">
        <v>512</v>
      </c>
      <c r="F162" s="203" t="s">
        <v>110</v>
      </c>
      <c r="G162" s="203"/>
      <c r="H162" s="203"/>
      <c r="I162" s="303"/>
      <c r="J162" s="303">
        <v>0.8</v>
      </c>
      <c r="K162" s="303">
        <v>-0.322</v>
      </c>
      <c r="L162" s="303">
        <v>0</v>
      </c>
      <c r="M162" s="303">
        <v>0</v>
      </c>
      <c r="N162" s="303">
        <v>0.005085299999999793</v>
      </c>
      <c r="O162" s="303">
        <v>0.48308529999999983</v>
      </c>
    </row>
    <row r="163" spans="2:15" s="199" customFormat="1" ht="12" customHeight="1">
      <c r="B163" s="203"/>
      <c r="C163" s="203"/>
      <c r="D163" s="203"/>
      <c r="E163" s="203"/>
      <c r="F163" s="203" t="s">
        <v>513</v>
      </c>
      <c r="G163" s="203" t="s">
        <v>560</v>
      </c>
      <c r="H163" s="203"/>
      <c r="I163" s="303"/>
      <c r="J163" s="303">
        <v>0</v>
      </c>
      <c r="K163" s="303">
        <v>0</v>
      </c>
      <c r="L163" s="303">
        <v>0</v>
      </c>
      <c r="M163" s="303">
        <v>0</v>
      </c>
      <c r="N163" s="303">
        <v>0</v>
      </c>
      <c r="O163" s="303">
        <v>0</v>
      </c>
    </row>
    <row r="164" spans="2:15" s="199" customFormat="1" ht="12" customHeight="1">
      <c r="B164" s="203"/>
      <c r="C164" s="203"/>
      <c r="D164" s="203"/>
      <c r="E164" s="203"/>
      <c r="F164" s="203" t="s">
        <v>514</v>
      </c>
      <c r="G164" s="203" t="s">
        <v>561</v>
      </c>
      <c r="H164" s="203"/>
      <c r="I164" s="303"/>
      <c r="J164" s="303">
        <v>0.8</v>
      </c>
      <c r="K164" s="303">
        <v>-0.322</v>
      </c>
      <c r="L164" s="303">
        <v>0</v>
      </c>
      <c r="M164" s="303">
        <v>0</v>
      </c>
      <c r="N164" s="303">
        <v>0.005085299999999793</v>
      </c>
      <c r="O164" s="303">
        <v>0.48308529999999983</v>
      </c>
    </row>
    <row r="165" spans="2:15" s="199" customFormat="1" ht="12" customHeight="1">
      <c r="B165" s="203"/>
      <c r="C165" s="203"/>
      <c r="D165" s="203"/>
      <c r="E165" s="203"/>
      <c r="F165" s="203" t="s">
        <v>562</v>
      </c>
      <c r="G165" s="203" t="s">
        <v>506</v>
      </c>
      <c r="H165" s="203"/>
      <c r="I165" s="303"/>
      <c r="J165" s="303">
        <v>0</v>
      </c>
      <c r="K165" s="303">
        <v>0</v>
      </c>
      <c r="L165" s="303">
        <v>0</v>
      </c>
      <c r="M165" s="303">
        <v>0</v>
      </c>
      <c r="N165" s="303">
        <v>0</v>
      </c>
      <c r="O165" s="303">
        <v>0</v>
      </c>
    </row>
    <row r="166" spans="2:15" s="199" customFormat="1" ht="12" customHeight="1">
      <c r="B166" s="203"/>
      <c r="C166" s="203"/>
      <c r="D166" s="203"/>
      <c r="E166" s="203" t="s">
        <v>563</v>
      </c>
      <c r="F166" s="203" t="s">
        <v>483</v>
      </c>
      <c r="G166" s="203"/>
      <c r="H166" s="203"/>
      <c r="I166" s="303"/>
      <c r="J166" s="303">
        <v>1287</v>
      </c>
      <c r="K166" s="303">
        <v>-208.74906972436486</v>
      </c>
      <c r="L166" s="303">
        <v>0</v>
      </c>
      <c r="M166" s="303">
        <v>-18.6</v>
      </c>
      <c r="N166" s="303">
        <v>-0.616465469094031</v>
      </c>
      <c r="O166" s="303">
        <v>1059.034464806541</v>
      </c>
    </row>
    <row r="167" spans="2:15" s="199" customFormat="1" ht="12" customHeight="1">
      <c r="B167" s="203"/>
      <c r="C167" s="203"/>
      <c r="D167" s="203"/>
      <c r="E167" s="203"/>
      <c r="F167" s="203" t="s">
        <v>516</v>
      </c>
      <c r="G167" s="203" t="s">
        <v>504</v>
      </c>
      <c r="H167" s="203"/>
      <c r="I167" s="303"/>
      <c r="J167" s="303">
        <v>1287</v>
      </c>
      <c r="K167" s="303">
        <v>-208.74906972436486</v>
      </c>
      <c r="L167" s="303">
        <v>0</v>
      </c>
      <c r="M167" s="303">
        <v>-18.6</v>
      </c>
      <c r="N167" s="303">
        <v>-0.616465469094031</v>
      </c>
      <c r="O167" s="303">
        <v>1059.034464806541</v>
      </c>
    </row>
    <row r="168" spans="2:15" s="199" customFormat="1" ht="12" customHeight="1">
      <c r="B168" s="203"/>
      <c r="C168" s="203"/>
      <c r="D168" s="203"/>
      <c r="E168" s="203"/>
      <c r="F168" s="203" t="s">
        <v>517</v>
      </c>
      <c r="G168" s="203" t="s">
        <v>506</v>
      </c>
      <c r="H168" s="203"/>
      <c r="I168" s="303"/>
      <c r="J168" s="303">
        <v>0</v>
      </c>
      <c r="K168" s="303">
        <v>0</v>
      </c>
      <c r="L168" s="303">
        <v>0</v>
      </c>
      <c r="M168" s="303">
        <v>0</v>
      </c>
      <c r="N168" s="303">
        <v>0</v>
      </c>
      <c r="O168" s="303">
        <v>0</v>
      </c>
    </row>
    <row r="169" spans="2:15" s="199" customFormat="1" ht="12" customHeight="1">
      <c r="B169" s="203"/>
      <c r="C169" s="203"/>
      <c r="D169" s="203"/>
      <c r="E169" s="203" t="s">
        <v>518</v>
      </c>
      <c r="F169" s="203" t="s">
        <v>112</v>
      </c>
      <c r="G169" s="203"/>
      <c r="H169" s="203"/>
      <c r="I169" s="303"/>
      <c r="J169" s="303">
        <v>4914.9</v>
      </c>
      <c r="K169" s="303">
        <v>1279.660442650304</v>
      </c>
      <c r="L169" s="303">
        <v>0</v>
      </c>
      <c r="M169" s="303">
        <v>0</v>
      </c>
      <c r="N169" s="303">
        <v>0.05755734969625337</v>
      </c>
      <c r="O169" s="303">
        <v>6194.618</v>
      </c>
    </row>
    <row r="170" spans="2:15" s="199" customFormat="1" ht="12" customHeight="1">
      <c r="B170" s="203"/>
      <c r="C170" s="203"/>
      <c r="D170" s="203"/>
      <c r="E170" s="203"/>
      <c r="F170" s="203" t="s">
        <v>519</v>
      </c>
      <c r="G170" s="203" t="s">
        <v>504</v>
      </c>
      <c r="H170" s="203"/>
      <c r="I170" s="303"/>
      <c r="J170" s="303">
        <v>2679.3</v>
      </c>
      <c r="K170" s="303">
        <v>2411.7604426503044</v>
      </c>
      <c r="L170" s="303">
        <v>0</v>
      </c>
      <c r="M170" s="303">
        <v>0</v>
      </c>
      <c r="N170" s="303">
        <v>0.030557349695754965</v>
      </c>
      <c r="O170" s="303">
        <v>5091.091</v>
      </c>
    </row>
    <row r="171" spans="2:15" s="199" customFormat="1" ht="12" customHeight="1">
      <c r="B171" s="203"/>
      <c r="C171" s="203"/>
      <c r="D171" s="203"/>
      <c r="E171" s="203"/>
      <c r="F171" s="203" t="s">
        <v>520</v>
      </c>
      <c r="G171" s="203" t="s">
        <v>506</v>
      </c>
      <c r="H171" s="203"/>
      <c r="I171" s="303"/>
      <c r="J171" s="303">
        <v>2235.6</v>
      </c>
      <c r="K171" s="303">
        <v>-1132.1</v>
      </c>
      <c r="L171" s="303">
        <v>0</v>
      </c>
      <c r="M171" s="303">
        <v>0</v>
      </c>
      <c r="N171" s="303">
        <v>0.027000000000498403</v>
      </c>
      <c r="O171" s="303">
        <v>1103.527</v>
      </c>
    </row>
    <row r="172" spans="2:15" s="199" customFormat="1" ht="12" customHeight="1">
      <c r="B172" s="203"/>
      <c r="C172" s="203"/>
      <c r="D172" s="203"/>
      <c r="E172" s="203" t="s">
        <v>521</v>
      </c>
      <c r="F172" s="203" t="s">
        <v>113</v>
      </c>
      <c r="G172" s="203"/>
      <c r="H172" s="203"/>
      <c r="I172" s="303"/>
      <c r="J172" s="303">
        <v>16330.3</v>
      </c>
      <c r="K172" s="303">
        <v>477.24682709192007</v>
      </c>
      <c r="L172" s="303">
        <v>0</v>
      </c>
      <c r="M172" s="303">
        <v>-31.3</v>
      </c>
      <c r="N172" s="303">
        <v>-253.81162709187217</v>
      </c>
      <c r="O172" s="303">
        <v>16522.4</v>
      </c>
    </row>
    <row r="173" spans="2:15" s="199" customFormat="1" ht="12" customHeight="1">
      <c r="B173" s="203"/>
      <c r="C173" s="203"/>
      <c r="D173" s="203"/>
      <c r="E173" s="203"/>
      <c r="F173" s="203" t="s">
        <v>522</v>
      </c>
      <c r="G173" s="203" t="s">
        <v>504</v>
      </c>
      <c r="H173" s="203"/>
      <c r="I173" s="303"/>
      <c r="J173" s="303">
        <v>15507</v>
      </c>
      <c r="K173" s="303">
        <v>411.34682709191975</v>
      </c>
      <c r="L173" s="303">
        <v>0</v>
      </c>
      <c r="M173" s="303">
        <v>-31.3</v>
      </c>
      <c r="N173" s="303">
        <v>27.288372908128185</v>
      </c>
      <c r="O173" s="303">
        <v>15914.3</v>
      </c>
    </row>
    <row r="174" spans="2:15" s="199" customFormat="1" ht="12" customHeight="1">
      <c r="B174" s="203"/>
      <c r="C174" s="203"/>
      <c r="D174" s="203"/>
      <c r="E174" s="203"/>
      <c r="F174" s="203"/>
      <c r="G174" s="203" t="s">
        <v>564</v>
      </c>
      <c r="H174" s="203" t="s">
        <v>61</v>
      </c>
      <c r="I174" s="303"/>
      <c r="J174" s="303">
        <v>1958.7</v>
      </c>
      <c r="K174" s="303">
        <v>-114.87269834183414</v>
      </c>
      <c r="L174" s="303">
        <v>0</v>
      </c>
      <c r="M174" s="303">
        <v>-25.8</v>
      </c>
      <c r="N174" s="303">
        <v>3.7767134511818945</v>
      </c>
      <c r="O174" s="303">
        <v>1821.8040151093478</v>
      </c>
    </row>
    <row r="175" spans="2:15" s="199" customFormat="1" ht="12" customHeight="1">
      <c r="B175" s="203"/>
      <c r="C175" s="203"/>
      <c r="D175" s="203"/>
      <c r="E175" s="203"/>
      <c r="F175" s="203"/>
      <c r="G175" s="203" t="s">
        <v>565</v>
      </c>
      <c r="H175" s="203" t="s">
        <v>62</v>
      </c>
      <c r="I175" s="303"/>
      <c r="J175" s="303">
        <v>13548.3</v>
      </c>
      <c r="K175" s="303">
        <v>526.2195254337539</v>
      </c>
      <c r="L175" s="303">
        <v>0</v>
      </c>
      <c r="M175" s="303">
        <v>-5.5</v>
      </c>
      <c r="N175" s="303">
        <v>23.51165945694629</v>
      </c>
      <c r="O175" s="303">
        <v>14092.4959848907</v>
      </c>
    </row>
    <row r="176" spans="2:15" s="199" customFormat="1" ht="12" customHeight="1">
      <c r="B176" s="203"/>
      <c r="C176" s="203"/>
      <c r="D176" s="203"/>
      <c r="E176" s="203"/>
      <c r="F176" s="203" t="s">
        <v>523</v>
      </c>
      <c r="G176" s="203" t="s">
        <v>506</v>
      </c>
      <c r="H176" s="203"/>
      <c r="I176" s="303"/>
      <c r="J176" s="303">
        <v>823.3</v>
      </c>
      <c r="K176" s="303">
        <v>65.90000000000029</v>
      </c>
      <c r="L176" s="303">
        <v>0</v>
      </c>
      <c r="M176" s="303">
        <v>0</v>
      </c>
      <c r="N176" s="303">
        <v>-281.1</v>
      </c>
      <c r="O176" s="303">
        <v>608.1</v>
      </c>
    </row>
    <row r="177" spans="2:15" s="199" customFormat="1" ht="12" customHeight="1">
      <c r="B177" s="203"/>
      <c r="C177" s="203"/>
      <c r="D177" s="203"/>
      <c r="E177" s="203"/>
      <c r="F177" s="203"/>
      <c r="G177" s="203" t="s">
        <v>566</v>
      </c>
      <c r="H177" s="203" t="s">
        <v>61</v>
      </c>
      <c r="I177" s="303"/>
      <c r="J177" s="303">
        <v>61.5</v>
      </c>
      <c r="K177" s="303">
        <v>-61.5</v>
      </c>
      <c r="L177" s="303">
        <v>0</v>
      </c>
      <c r="M177" s="303">
        <v>0</v>
      </c>
      <c r="N177" s="303">
        <v>0</v>
      </c>
      <c r="O177" s="303">
        <v>0</v>
      </c>
    </row>
    <row r="178" spans="2:15" s="199" customFormat="1" ht="12" customHeight="1">
      <c r="B178" s="203"/>
      <c r="C178" s="203"/>
      <c r="D178" s="203"/>
      <c r="E178" s="203"/>
      <c r="F178" s="203"/>
      <c r="G178" s="203" t="s">
        <v>567</v>
      </c>
      <c r="H178" s="203" t="s">
        <v>62</v>
      </c>
      <c r="I178" s="303"/>
      <c r="J178" s="303">
        <v>761.8</v>
      </c>
      <c r="K178" s="303">
        <v>127.4</v>
      </c>
      <c r="L178" s="303">
        <v>0</v>
      </c>
      <c r="M178" s="303">
        <v>0</v>
      </c>
      <c r="N178" s="303">
        <v>-281.1</v>
      </c>
      <c r="O178" s="303">
        <v>608.1</v>
      </c>
    </row>
    <row r="179" spans="2:15" s="199" customFormat="1" ht="12" customHeight="1">
      <c r="B179" s="203"/>
      <c r="C179" s="203"/>
      <c r="D179" s="203" t="s">
        <v>230</v>
      </c>
      <c r="E179" s="203" t="s">
        <v>23</v>
      </c>
      <c r="F179" s="203"/>
      <c r="G179" s="203"/>
      <c r="H179" s="203"/>
      <c r="I179" s="303"/>
      <c r="J179" s="303">
        <v>84.5</v>
      </c>
      <c r="K179" s="303">
        <v>-26.4</v>
      </c>
      <c r="L179" s="303">
        <v>0</v>
      </c>
      <c r="M179" s="303">
        <v>0</v>
      </c>
      <c r="N179" s="303">
        <v>-0.0008727173722817838</v>
      </c>
      <c r="O179" s="303">
        <v>58.09912728262771</v>
      </c>
    </row>
    <row r="180" spans="2:15" s="199" customFormat="1" ht="12" customHeight="1">
      <c r="B180" s="203"/>
      <c r="C180" s="203"/>
      <c r="D180" s="203"/>
      <c r="E180" s="203" t="s">
        <v>524</v>
      </c>
      <c r="F180" s="203" t="s">
        <v>110</v>
      </c>
      <c r="G180" s="203"/>
      <c r="H180" s="203"/>
      <c r="I180" s="303"/>
      <c r="J180" s="303">
        <v>0</v>
      </c>
      <c r="K180" s="303">
        <v>0</v>
      </c>
      <c r="L180" s="303">
        <v>0</v>
      </c>
      <c r="M180" s="303">
        <v>0</v>
      </c>
      <c r="N180" s="303">
        <v>0</v>
      </c>
      <c r="O180" s="303">
        <v>0</v>
      </c>
    </row>
    <row r="181" spans="2:15" s="199" customFormat="1" ht="12" customHeight="1">
      <c r="B181" s="203"/>
      <c r="C181" s="203"/>
      <c r="D181" s="203"/>
      <c r="E181" s="203" t="s">
        <v>525</v>
      </c>
      <c r="F181" s="203" t="s">
        <v>112</v>
      </c>
      <c r="G181" s="203"/>
      <c r="H181" s="203"/>
      <c r="I181" s="303"/>
      <c r="J181" s="318">
        <v>84.5</v>
      </c>
      <c r="K181" s="318">
        <v>-26.4</v>
      </c>
      <c r="L181" s="318">
        <v>0</v>
      </c>
      <c r="M181" s="318">
        <v>0</v>
      </c>
      <c r="N181" s="318">
        <v>-0.0008727173722817838</v>
      </c>
      <c r="O181" s="318">
        <v>58.09912728262771</v>
      </c>
    </row>
    <row r="182" spans="2:15" s="199" customFormat="1" ht="12" customHeight="1">
      <c r="B182" s="203"/>
      <c r="C182" s="203"/>
      <c r="D182" s="203" t="s">
        <v>568</v>
      </c>
      <c r="E182" s="203" t="s">
        <v>25</v>
      </c>
      <c r="F182" s="203"/>
      <c r="G182" s="203"/>
      <c r="H182" s="203"/>
      <c r="I182" s="303"/>
      <c r="J182" s="303">
        <v>15.8</v>
      </c>
      <c r="K182" s="303">
        <v>0.6000000000000014</v>
      </c>
      <c r="L182" s="303">
        <v>0</v>
      </c>
      <c r="M182" s="303">
        <v>0</v>
      </c>
      <c r="N182" s="303">
        <v>-3.552713678800501E-15</v>
      </c>
      <c r="O182" s="303">
        <v>16.4</v>
      </c>
    </row>
    <row r="183" spans="2:15" s="199" customFormat="1" ht="12" customHeight="1">
      <c r="B183" s="203"/>
      <c r="C183" s="203"/>
      <c r="D183" s="203"/>
      <c r="E183" s="203" t="s">
        <v>232</v>
      </c>
      <c r="F183" s="203" t="s">
        <v>110</v>
      </c>
      <c r="G183" s="203"/>
      <c r="H183" s="203"/>
      <c r="I183" s="303"/>
      <c r="J183" s="303">
        <v>15.8</v>
      </c>
      <c r="K183" s="303">
        <v>0.6000000000000014</v>
      </c>
      <c r="L183" s="303">
        <v>0</v>
      </c>
      <c r="M183" s="303">
        <v>0</v>
      </c>
      <c r="N183" s="303">
        <v>-3.552713678800501E-15</v>
      </c>
      <c r="O183" s="303">
        <v>16.4</v>
      </c>
    </row>
    <row r="184" spans="2:15" s="199" customFormat="1" ht="12" customHeight="1">
      <c r="B184" s="203"/>
      <c r="C184" s="203"/>
      <c r="D184" s="203"/>
      <c r="E184" s="203"/>
      <c r="F184" s="203" t="s">
        <v>530</v>
      </c>
      <c r="G184" s="203" t="s">
        <v>504</v>
      </c>
      <c r="H184" s="203"/>
      <c r="I184" s="303"/>
      <c r="J184" s="303">
        <v>0</v>
      </c>
      <c r="K184" s="303">
        <v>0</v>
      </c>
      <c r="L184" s="303">
        <v>0</v>
      </c>
      <c r="M184" s="303">
        <v>0</v>
      </c>
      <c r="N184" s="303">
        <v>0</v>
      </c>
      <c r="O184" s="303">
        <v>0</v>
      </c>
    </row>
    <row r="185" spans="2:15" s="199" customFormat="1" ht="12" customHeight="1">
      <c r="B185" s="203"/>
      <c r="C185" s="203"/>
      <c r="D185" s="203"/>
      <c r="E185" s="203"/>
      <c r="F185" s="203" t="s">
        <v>531</v>
      </c>
      <c r="G185" s="203" t="s">
        <v>506</v>
      </c>
      <c r="H185" s="203"/>
      <c r="I185" s="303"/>
      <c r="J185" s="303">
        <v>15.8</v>
      </c>
      <c r="K185" s="303">
        <v>0.6000000000000014</v>
      </c>
      <c r="L185" s="303">
        <v>0</v>
      </c>
      <c r="M185" s="303">
        <v>0</v>
      </c>
      <c r="N185" s="303">
        <v>-3.552713678800501E-15</v>
      </c>
      <c r="O185" s="303">
        <v>16.4</v>
      </c>
    </row>
    <row r="186" spans="2:15" s="199" customFormat="1" ht="12" customHeight="1">
      <c r="B186" s="203"/>
      <c r="C186" s="203"/>
      <c r="D186" s="203"/>
      <c r="E186" s="203" t="s">
        <v>233</v>
      </c>
      <c r="F186" s="203" t="s">
        <v>483</v>
      </c>
      <c r="G186" s="203"/>
      <c r="H186" s="203"/>
      <c r="I186" s="303"/>
      <c r="J186" s="303">
        <v>0</v>
      </c>
      <c r="K186" s="303">
        <v>0</v>
      </c>
      <c r="L186" s="303">
        <v>0</v>
      </c>
      <c r="M186" s="303">
        <v>0</v>
      </c>
      <c r="N186" s="303">
        <v>0</v>
      </c>
      <c r="O186" s="303">
        <v>0</v>
      </c>
    </row>
    <row r="187" spans="2:15" s="199" customFormat="1" ht="12" customHeight="1">
      <c r="B187" s="203"/>
      <c r="C187" s="203"/>
      <c r="D187" s="203"/>
      <c r="E187" s="203"/>
      <c r="F187" s="203" t="s">
        <v>532</v>
      </c>
      <c r="G187" s="203" t="s">
        <v>504</v>
      </c>
      <c r="H187" s="203"/>
      <c r="I187" s="303"/>
      <c r="J187" s="303">
        <v>0</v>
      </c>
      <c r="K187" s="303">
        <v>0</v>
      </c>
      <c r="L187" s="303">
        <v>0</v>
      </c>
      <c r="M187" s="303">
        <v>0</v>
      </c>
      <c r="N187" s="303">
        <v>0</v>
      </c>
      <c r="O187" s="303">
        <v>0</v>
      </c>
    </row>
    <row r="188" spans="2:15" s="199" customFormat="1" ht="12" customHeight="1">
      <c r="B188" s="203"/>
      <c r="C188" s="203"/>
      <c r="D188" s="203"/>
      <c r="E188" s="203"/>
      <c r="F188" s="203" t="s">
        <v>533</v>
      </c>
      <c r="G188" s="203" t="s">
        <v>506</v>
      </c>
      <c r="H188" s="203"/>
      <c r="I188" s="303"/>
      <c r="J188" s="303">
        <v>0</v>
      </c>
      <c r="K188" s="303">
        <v>0</v>
      </c>
      <c r="L188" s="303">
        <v>0</v>
      </c>
      <c r="M188" s="303">
        <v>0</v>
      </c>
      <c r="N188" s="303">
        <v>0</v>
      </c>
      <c r="O188" s="303">
        <v>0</v>
      </c>
    </row>
    <row r="189" spans="2:15" s="199" customFormat="1" ht="12" customHeight="1">
      <c r="B189" s="203"/>
      <c r="C189" s="203"/>
      <c r="D189" s="203"/>
      <c r="E189" s="203" t="s">
        <v>534</v>
      </c>
      <c r="F189" s="203" t="s">
        <v>112</v>
      </c>
      <c r="G189" s="203"/>
      <c r="H189" s="203"/>
      <c r="I189" s="303"/>
      <c r="J189" s="303">
        <v>0</v>
      </c>
      <c r="K189" s="303">
        <v>0</v>
      </c>
      <c r="L189" s="303">
        <v>0</v>
      </c>
      <c r="M189" s="303">
        <v>0</v>
      </c>
      <c r="N189" s="303">
        <v>0</v>
      </c>
      <c r="O189" s="303">
        <v>0</v>
      </c>
    </row>
    <row r="190" spans="2:15" s="199" customFormat="1" ht="12" customHeight="1">
      <c r="B190" s="203"/>
      <c r="C190" s="203"/>
      <c r="D190" s="203"/>
      <c r="E190" s="203"/>
      <c r="F190" s="203" t="s">
        <v>535</v>
      </c>
      <c r="G190" s="203" t="s">
        <v>504</v>
      </c>
      <c r="H190" s="203"/>
      <c r="I190" s="303"/>
      <c r="J190" s="303">
        <v>0</v>
      </c>
      <c r="K190" s="303">
        <v>0</v>
      </c>
      <c r="L190" s="303">
        <v>0</v>
      </c>
      <c r="M190" s="303">
        <v>0</v>
      </c>
      <c r="N190" s="303">
        <v>0</v>
      </c>
      <c r="O190" s="303">
        <v>0</v>
      </c>
    </row>
    <row r="191" spans="2:15" s="199" customFormat="1" ht="12" customHeight="1">
      <c r="B191" s="203"/>
      <c r="C191" s="203"/>
      <c r="D191" s="203"/>
      <c r="E191" s="203"/>
      <c r="F191" s="203" t="s">
        <v>536</v>
      </c>
      <c r="G191" s="203" t="s">
        <v>506</v>
      </c>
      <c r="H191" s="203"/>
      <c r="I191" s="303"/>
      <c r="J191" s="303">
        <v>0</v>
      </c>
      <c r="K191" s="303">
        <v>0</v>
      </c>
      <c r="L191" s="303">
        <v>0</v>
      </c>
      <c r="M191" s="303">
        <v>0</v>
      </c>
      <c r="N191" s="303">
        <v>0</v>
      </c>
      <c r="O191" s="303">
        <v>0</v>
      </c>
    </row>
    <row r="192" spans="2:15" s="199" customFormat="1" ht="12" customHeight="1">
      <c r="B192" s="203"/>
      <c r="C192" s="203"/>
      <c r="D192" s="203"/>
      <c r="E192" s="203" t="s">
        <v>537</v>
      </c>
      <c r="F192" s="203" t="s">
        <v>113</v>
      </c>
      <c r="G192" s="203"/>
      <c r="H192" s="203"/>
      <c r="I192" s="303"/>
      <c r="J192" s="303"/>
      <c r="K192" s="303"/>
      <c r="L192" s="303"/>
      <c r="M192" s="303"/>
      <c r="N192" s="303"/>
      <c r="O192" s="303"/>
    </row>
    <row r="193" spans="2:15" s="199" customFormat="1" ht="12" customHeight="1">
      <c r="B193" s="203"/>
      <c r="C193" s="203"/>
      <c r="D193" s="203"/>
      <c r="E193" s="203"/>
      <c r="F193" s="203" t="s">
        <v>538</v>
      </c>
      <c r="G193" s="203" t="s">
        <v>504</v>
      </c>
      <c r="H193" s="203"/>
      <c r="I193" s="303"/>
      <c r="J193" s="303"/>
      <c r="K193" s="303"/>
      <c r="L193" s="303"/>
      <c r="M193" s="303"/>
      <c r="N193" s="303"/>
      <c r="O193" s="303"/>
    </row>
    <row r="194" spans="2:15" s="199" customFormat="1" ht="12" customHeight="1">
      <c r="B194" s="203"/>
      <c r="C194" s="203"/>
      <c r="D194" s="203"/>
      <c r="E194" s="203"/>
      <c r="F194" s="203" t="s">
        <v>539</v>
      </c>
      <c r="G194" s="203" t="s">
        <v>506</v>
      </c>
      <c r="H194" s="203"/>
      <c r="I194" s="303"/>
      <c r="J194" s="303"/>
      <c r="K194" s="303"/>
      <c r="L194" s="303"/>
      <c r="M194" s="303"/>
      <c r="N194" s="303"/>
      <c r="O194" s="303"/>
    </row>
    <row r="195" spans="2:15" s="199" customFormat="1" ht="11.25" customHeight="1">
      <c r="B195" s="231"/>
      <c r="C195" s="231"/>
      <c r="D195" s="231"/>
      <c r="E195" s="231"/>
      <c r="F195" s="231"/>
      <c r="G195" s="231"/>
      <c r="H195" s="231"/>
      <c r="I195" s="231"/>
      <c r="J195" s="231"/>
      <c r="K195" s="231"/>
      <c r="L195" s="231"/>
      <c r="M195" s="231"/>
      <c r="N195" s="231"/>
      <c r="O195" s="231"/>
    </row>
    <row r="196" spans="2:15" s="199" customFormat="1" ht="12.75" customHeight="1">
      <c r="B196" s="320" t="s">
        <v>467</v>
      </c>
      <c r="C196" s="321" t="s">
        <v>549</v>
      </c>
      <c r="D196" s="321"/>
      <c r="E196" s="321"/>
      <c r="F196" s="321"/>
      <c r="G196" s="321"/>
      <c r="H196" s="321"/>
      <c r="I196" s="321"/>
      <c r="J196" s="321"/>
      <c r="K196" s="321"/>
      <c r="L196" s="322"/>
      <c r="M196" s="322"/>
      <c r="O196" s="203"/>
    </row>
    <row r="197" spans="3:15" s="199" customFormat="1" ht="12.75" customHeight="1">
      <c r="C197" s="321" t="s">
        <v>684</v>
      </c>
      <c r="D197" s="321"/>
      <c r="E197" s="321"/>
      <c r="F197" s="321"/>
      <c r="G197" s="321"/>
      <c r="H197" s="321"/>
      <c r="I197" s="321"/>
      <c r="J197" s="321"/>
      <c r="K197" s="321"/>
      <c r="L197" s="322"/>
      <c r="M197" s="322"/>
      <c r="O197" s="203"/>
    </row>
    <row r="198" spans="2:15" ht="8.25" customHeight="1">
      <c r="B198" s="203"/>
      <c r="C198" s="203"/>
      <c r="D198" s="203"/>
      <c r="E198" s="203"/>
      <c r="F198" s="203"/>
      <c r="G198" s="203"/>
      <c r="H198" s="203"/>
      <c r="I198" s="164"/>
      <c r="J198" s="303"/>
      <c r="K198" s="303"/>
      <c r="L198" s="303"/>
      <c r="M198" s="303"/>
      <c r="N198" s="303"/>
      <c r="O198" s="303"/>
    </row>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row r="294" ht="8.25" customHeight="1"/>
    <row r="295" ht="8.25" customHeight="1"/>
    <row r="296" ht="8.25" customHeight="1"/>
    <row r="297" ht="8.25" customHeight="1"/>
    <row r="298" ht="8.25" customHeight="1"/>
    <row r="299" ht="8.25" customHeight="1"/>
    <row r="300" ht="8.25" customHeight="1"/>
    <row r="301" ht="8.25" customHeight="1"/>
    <row r="302" ht="8.25" customHeight="1"/>
  </sheetData>
  <printOptions/>
  <pageMargins left="0.9055118110236221" right="0.7874015748031497" top="0.94" bottom="1.29" header="0" footer="0"/>
  <pageSetup horizontalDpi="600" verticalDpi="600" orientation="portrait" scale="75" r:id="rId1"/>
  <rowBreaks count="2" manualBreakCount="2">
    <brk id="65" min="1" max="14" man="1"/>
    <brk id="130" min="1" max="14" man="1"/>
  </rowBreaks>
</worksheet>
</file>

<file path=xl/worksheets/sheet15.xml><?xml version="1.0" encoding="utf-8"?>
<worksheet xmlns="http://schemas.openxmlformats.org/spreadsheetml/2006/main" xmlns:r="http://schemas.openxmlformats.org/officeDocument/2006/relationships">
  <sheetPr codeName="Hoja51111"/>
  <dimension ref="B1:O165"/>
  <sheetViews>
    <sheetView zoomScale="75" zoomScaleNormal="75" workbookViewId="0" topLeftCell="A1">
      <selection activeCell="A1" sqref="A1"/>
    </sheetView>
  </sheetViews>
  <sheetFormatPr defaultColWidth="11.421875" defaultRowHeight="12.75"/>
  <cols>
    <col min="1" max="1" width="2.140625" style="162" customWidth="1"/>
    <col min="2" max="4" width="3.7109375" style="162" customWidth="1"/>
    <col min="5" max="7" width="6.7109375" style="162" customWidth="1"/>
    <col min="8" max="8" width="17.7109375" style="162" customWidth="1"/>
    <col min="9" max="9" width="1.7109375" style="162" customWidth="1"/>
    <col min="10" max="10" width="11.7109375" style="166" customWidth="1"/>
    <col min="11" max="13" width="11.7109375" style="167" customWidth="1"/>
    <col min="14" max="15" width="11.7109375" style="166" customWidth="1"/>
    <col min="16" max="16384" width="11.421875" style="162" customWidth="1"/>
  </cols>
  <sheetData>
    <row r="1" spans="12:15" s="331" customFormat="1" ht="15" customHeight="1">
      <c r="L1" s="286"/>
      <c r="M1" s="286"/>
      <c r="N1" s="332"/>
      <c r="O1" s="199"/>
    </row>
    <row r="2" spans="2:15" s="333" customFormat="1" ht="12.75" customHeight="1">
      <c r="B2" s="334" t="s">
        <v>591</v>
      </c>
      <c r="C2" s="335"/>
      <c r="D2" s="335"/>
      <c r="E2" s="335"/>
      <c r="F2" s="335"/>
      <c r="G2" s="335"/>
      <c r="H2" s="335"/>
      <c r="I2" s="335"/>
      <c r="J2" s="335"/>
      <c r="K2" s="335"/>
      <c r="L2" s="335"/>
      <c r="M2" s="335"/>
      <c r="N2" s="335"/>
      <c r="O2" s="336"/>
    </row>
    <row r="3" spans="2:15" s="331" customFormat="1" ht="12" customHeight="1">
      <c r="B3" s="337" t="s">
        <v>0</v>
      </c>
      <c r="C3" s="338"/>
      <c r="D3" s="338"/>
      <c r="E3" s="338"/>
      <c r="F3" s="338"/>
      <c r="G3" s="338"/>
      <c r="H3" s="338"/>
      <c r="I3" s="338"/>
      <c r="J3" s="338"/>
      <c r="K3" s="338"/>
      <c r="L3" s="338"/>
      <c r="M3" s="338"/>
      <c r="N3" s="338"/>
      <c r="O3" s="339"/>
    </row>
    <row r="4" spans="2:15" s="290" customFormat="1" ht="12" customHeight="1">
      <c r="B4" s="199"/>
      <c r="C4" s="285"/>
      <c r="D4" s="285"/>
      <c r="E4" s="285"/>
      <c r="F4" s="285"/>
      <c r="G4" s="285"/>
      <c r="H4" s="285"/>
      <c r="I4" s="285"/>
      <c r="J4" s="285"/>
      <c r="K4" s="291"/>
      <c r="L4" s="291"/>
      <c r="M4" s="291"/>
      <c r="N4" s="291"/>
      <c r="O4" s="292"/>
    </row>
    <row r="5" spans="2:15" s="290" customFormat="1" ht="9" customHeight="1">
      <c r="B5" s="293"/>
      <c r="C5" s="323"/>
      <c r="D5" s="323"/>
      <c r="E5" s="323"/>
      <c r="F5" s="323"/>
      <c r="G5" s="323"/>
      <c r="H5" s="323"/>
      <c r="I5" s="323"/>
      <c r="J5" s="323"/>
      <c r="K5" s="324"/>
      <c r="L5" s="324"/>
      <c r="M5" s="324"/>
      <c r="N5" s="324"/>
      <c r="O5" s="325"/>
    </row>
    <row r="6" spans="6:15" s="290" customFormat="1" ht="23.25" customHeight="1">
      <c r="F6" s="303"/>
      <c r="G6" s="303"/>
      <c r="H6" s="303"/>
      <c r="I6" s="303"/>
      <c r="J6" s="326">
        <v>2004</v>
      </c>
      <c r="K6" s="327" t="s">
        <v>569</v>
      </c>
      <c r="L6" s="328"/>
      <c r="M6" s="328"/>
      <c r="N6" s="328"/>
      <c r="O6" s="329">
        <v>2005</v>
      </c>
    </row>
    <row r="7" spans="2:15" s="290" customFormat="1" ht="16.5" customHeight="1">
      <c r="B7" s="284" t="s">
        <v>1</v>
      </c>
      <c r="C7" s="199"/>
      <c r="D7" s="199"/>
      <c r="E7" s="199"/>
      <c r="F7" s="203"/>
      <c r="G7" s="203"/>
      <c r="H7" s="203"/>
      <c r="I7" s="203"/>
      <c r="J7" s="294"/>
      <c r="K7" s="295" t="s">
        <v>570</v>
      </c>
      <c r="L7" s="296" t="s">
        <v>677</v>
      </c>
      <c r="M7" s="296" t="s">
        <v>678</v>
      </c>
      <c r="N7" s="295" t="s">
        <v>679</v>
      </c>
      <c r="O7" s="203"/>
    </row>
    <row r="8" spans="6:14" s="284" customFormat="1" ht="12" customHeight="1">
      <c r="F8" s="297"/>
      <c r="G8" s="297"/>
      <c r="H8" s="297"/>
      <c r="I8" s="298"/>
      <c r="J8" s="294"/>
      <c r="K8" s="299"/>
      <c r="L8" s="300" t="s">
        <v>680</v>
      </c>
      <c r="M8" s="300" t="s">
        <v>681</v>
      </c>
      <c r="N8" s="301" t="s">
        <v>682</v>
      </c>
    </row>
    <row r="9" spans="2:15" s="290" customFormat="1" ht="9" customHeight="1">
      <c r="B9" s="264"/>
      <c r="C9" s="264"/>
      <c r="D9" s="264"/>
      <c r="E9" s="264"/>
      <c r="F9" s="302"/>
      <c r="G9" s="302"/>
      <c r="H9" s="302"/>
      <c r="I9" s="302"/>
      <c r="J9" s="302"/>
      <c r="K9" s="302"/>
      <c r="L9" s="302"/>
      <c r="M9" s="302"/>
      <c r="N9" s="302"/>
      <c r="O9" s="302"/>
    </row>
    <row r="10" spans="6:15" s="199" customFormat="1" ht="12" customHeight="1">
      <c r="F10" s="203"/>
      <c r="G10" s="203"/>
      <c r="H10" s="203"/>
      <c r="I10" s="303"/>
      <c r="J10" s="303"/>
      <c r="K10" s="303"/>
      <c r="L10" s="303"/>
      <c r="M10" s="303"/>
      <c r="N10" s="303"/>
      <c r="O10" s="303"/>
    </row>
    <row r="11" spans="2:15" s="341" customFormat="1" ht="12" customHeight="1">
      <c r="B11" s="288" t="s">
        <v>151</v>
      </c>
      <c r="C11" s="289"/>
      <c r="D11" s="288"/>
      <c r="E11" s="288"/>
      <c r="F11" s="304"/>
      <c r="G11" s="304"/>
      <c r="H11" s="304"/>
      <c r="J11" s="303">
        <v>-30193.93931946825</v>
      </c>
      <c r="K11" s="303">
        <v>92.69188480128287</v>
      </c>
      <c r="L11" s="303">
        <v>4871.421776878049</v>
      </c>
      <c r="M11" s="303">
        <v>-6694.19102854445</v>
      </c>
      <c r="N11" s="303">
        <v>-100.08665893012878</v>
      </c>
      <c r="O11" s="303">
        <v>-32024.07743926806</v>
      </c>
    </row>
    <row r="12" spans="2:15" s="341" customFormat="1" ht="12" customHeight="1">
      <c r="B12" s="321"/>
      <c r="C12" s="321"/>
      <c r="D12" s="321"/>
      <c r="E12" s="321"/>
      <c r="F12" s="321"/>
      <c r="G12" s="321"/>
      <c r="H12" s="304"/>
      <c r="J12" s="297"/>
      <c r="K12" s="297"/>
      <c r="L12" s="297"/>
      <c r="M12" s="297"/>
      <c r="N12" s="297"/>
      <c r="O12" s="297"/>
    </row>
    <row r="13" spans="2:15" s="341" customFormat="1" ht="12" customHeight="1">
      <c r="B13" s="321" t="s">
        <v>571</v>
      </c>
      <c r="C13" s="321"/>
      <c r="D13" s="321"/>
      <c r="E13" s="321"/>
      <c r="F13" s="321"/>
      <c r="G13" s="321"/>
      <c r="H13" s="304"/>
      <c r="J13" s="297">
        <v>75975.11301961873</v>
      </c>
      <c r="K13" s="297">
        <v>9298.062580390055</v>
      </c>
      <c r="L13" s="297">
        <v>7197.408319097882</v>
      </c>
      <c r="M13" s="297">
        <v>-1067.2668776195828</v>
      </c>
      <c r="N13" s="297">
        <v>237.19636007304317</v>
      </c>
      <c r="O13" s="297">
        <v>91640.49744454981</v>
      </c>
    </row>
    <row r="14" spans="2:15" s="341" customFormat="1" ht="12" customHeight="1">
      <c r="B14" s="321"/>
      <c r="C14" s="321"/>
      <c r="D14" s="321"/>
      <c r="E14" s="321"/>
      <c r="F14" s="321"/>
      <c r="G14" s="321"/>
      <c r="H14" s="321"/>
      <c r="J14" s="311"/>
      <c r="K14" s="311"/>
      <c r="L14" s="311"/>
      <c r="M14" s="311"/>
      <c r="N14" s="311"/>
      <c r="O14" s="311"/>
    </row>
    <row r="15" spans="2:15" s="342" customFormat="1" ht="12" customHeight="1">
      <c r="B15" s="343" t="s">
        <v>572</v>
      </c>
      <c r="C15" s="343"/>
      <c r="D15" s="343"/>
      <c r="E15" s="343"/>
      <c r="F15" s="344"/>
      <c r="G15" s="344"/>
      <c r="H15" s="343"/>
      <c r="J15" s="345">
        <v>16081.09746138</v>
      </c>
      <c r="K15" s="345">
        <v>1715.7</v>
      </c>
      <c r="L15" s="345">
        <v>-22.8</v>
      </c>
      <c r="M15" s="345">
        <v>-750.5</v>
      </c>
      <c r="N15" s="345">
        <v>0</v>
      </c>
      <c r="O15" s="345">
        <v>17023.5</v>
      </c>
    </row>
    <row r="16" spans="2:15" s="341" customFormat="1" ht="12" customHeight="1">
      <c r="B16" s="321"/>
      <c r="C16" s="321"/>
      <c r="D16" s="321"/>
      <c r="E16" s="322" t="s">
        <v>135</v>
      </c>
      <c r="F16" s="321"/>
      <c r="G16" s="321"/>
      <c r="H16" s="322"/>
      <c r="J16" s="311">
        <v>16015.99746138</v>
      </c>
      <c r="K16" s="311">
        <v>1715.7</v>
      </c>
      <c r="L16" s="311">
        <v>-22.8</v>
      </c>
      <c r="M16" s="311">
        <v>-745.5</v>
      </c>
      <c r="N16" s="311">
        <v>0</v>
      </c>
      <c r="O16" s="311">
        <v>16963.4</v>
      </c>
    </row>
    <row r="17" spans="2:15" s="341" customFormat="1" ht="12" customHeight="1">
      <c r="B17" s="321"/>
      <c r="C17" s="321"/>
      <c r="D17" s="321"/>
      <c r="E17" s="321"/>
      <c r="F17" s="322" t="s">
        <v>69</v>
      </c>
      <c r="G17" s="322"/>
      <c r="H17" s="322"/>
      <c r="J17" s="311">
        <v>15495.4</v>
      </c>
      <c r="K17" s="311">
        <v>1924</v>
      </c>
      <c r="L17" s="311">
        <v>-22.8</v>
      </c>
      <c r="M17" s="311">
        <v>-707.5</v>
      </c>
      <c r="N17" s="311">
        <v>0</v>
      </c>
      <c r="O17" s="311">
        <v>16689.1</v>
      </c>
    </row>
    <row r="18" spans="2:15" s="341" customFormat="1" ht="12" customHeight="1">
      <c r="B18" s="321"/>
      <c r="C18" s="321"/>
      <c r="D18" s="321"/>
      <c r="E18" s="321"/>
      <c r="F18" s="322" t="s">
        <v>53</v>
      </c>
      <c r="G18" s="322"/>
      <c r="H18" s="322"/>
      <c r="J18" s="311">
        <v>520.59746138</v>
      </c>
      <c r="K18" s="311">
        <v>-208.3</v>
      </c>
      <c r="L18" s="311">
        <v>0</v>
      </c>
      <c r="M18" s="311">
        <v>-38</v>
      </c>
      <c r="N18" s="311">
        <v>0</v>
      </c>
      <c r="O18" s="311">
        <v>274.2999999999993</v>
      </c>
    </row>
    <row r="19" spans="2:15" s="341" customFormat="1" ht="12" customHeight="1">
      <c r="B19" s="321"/>
      <c r="C19" s="321"/>
      <c r="D19" s="321"/>
      <c r="E19" s="322" t="s">
        <v>573</v>
      </c>
      <c r="F19" s="321"/>
      <c r="G19" s="321"/>
      <c r="H19" s="322"/>
      <c r="J19" s="311">
        <v>65.1</v>
      </c>
      <c r="K19" s="311">
        <v>0</v>
      </c>
      <c r="L19" s="311">
        <v>0</v>
      </c>
      <c r="M19" s="311">
        <v>-5</v>
      </c>
      <c r="N19" s="311">
        <v>0</v>
      </c>
      <c r="O19" s="311">
        <v>60.1</v>
      </c>
    </row>
    <row r="20" spans="2:15" s="342" customFormat="1" ht="12" customHeight="1">
      <c r="B20" s="344" t="s">
        <v>574</v>
      </c>
      <c r="C20" s="344"/>
      <c r="D20" s="344"/>
      <c r="E20" s="343"/>
      <c r="F20" s="344"/>
      <c r="G20" s="344"/>
      <c r="H20" s="343"/>
      <c r="J20" s="345">
        <v>793</v>
      </c>
      <c r="K20" s="345">
        <v>324.04250160000015</v>
      </c>
      <c r="L20" s="345">
        <v>0</v>
      </c>
      <c r="M20" s="345">
        <v>0</v>
      </c>
      <c r="N20" s="345">
        <v>19.162498399999887</v>
      </c>
      <c r="O20" s="345">
        <v>1136.2</v>
      </c>
    </row>
    <row r="21" spans="2:15" s="341" customFormat="1" ht="12" customHeight="1">
      <c r="B21" s="321"/>
      <c r="C21" s="321"/>
      <c r="D21" s="321" t="s">
        <v>575</v>
      </c>
      <c r="E21" s="322"/>
      <c r="F21" s="321"/>
      <c r="G21" s="321"/>
      <c r="H21" s="322"/>
      <c r="J21" s="311">
        <v>0</v>
      </c>
      <c r="K21" s="311">
        <v>0</v>
      </c>
      <c r="L21" s="311">
        <v>0</v>
      </c>
      <c r="M21" s="311">
        <v>0</v>
      </c>
      <c r="N21" s="311">
        <v>0</v>
      </c>
      <c r="O21" s="311">
        <v>0</v>
      </c>
    </row>
    <row r="22" spans="2:15" s="341" customFormat="1" ht="12" customHeight="1">
      <c r="B22" s="321"/>
      <c r="C22" s="321"/>
      <c r="D22" s="322"/>
      <c r="E22" s="322" t="s">
        <v>118</v>
      </c>
      <c r="F22" s="321"/>
      <c r="G22" s="321"/>
      <c r="H22" s="322"/>
      <c r="J22" s="311">
        <v>0</v>
      </c>
      <c r="K22" s="311">
        <v>0</v>
      </c>
      <c r="L22" s="311">
        <v>0</v>
      </c>
      <c r="M22" s="311">
        <v>0</v>
      </c>
      <c r="N22" s="311">
        <v>0</v>
      </c>
      <c r="O22" s="311">
        <v>0</v>
      </c>
    </row>
    <row r="23" spans="2:15" s="341" customFormat="1" ht="12" customHeight="1">
      <c r="B23" s="321"/>
      <c r="C23" s="321"/>
      <c r="D23" s="322"/>
      <c r="E23" s="322" t="s">
        <v>73</v>
      </c>
      <c r="F23" s="321"/>
      <c r="G23" s="321"/>
      <c r="H23" s="322"/>
      <c r="J23" s="311">
        <v>0</v>
      </c>
      <c r="K23" s="311">
        <v>0</v>
      </c>
      <c r="L23" s="311">
        <v>0</v>
      </c>
      <c r="M23" s="311">
        <v>0</v>
      </c>
      <c r="N23" s="311">
        <v>0</v>
      </c>
      <c r="O23" s="311">
        <v>0</v>
      </c>
    </row>
    <row r="24" spans="2:15" s="341" customFormat="1" ht="12" customHeight="1">
      <c r="B24" s="321"/>
      <c r="C24" s="321"/>
      <c r="D24" s="321"/>
      <c r="E24" s="322" t="s">
        <v>390</v>
      </c>
      <c r="F24" s="321"/>
      <c r="G24" s="321"/>
      <c r="H24" s="322"/>
      <c r="J24" s="311">
        <v>0</v>
      </c>
      <c r="K24" s="311">
        <v>0</v>
      </c>
      <c r="L24" s="311">
        <v>0</v>
      </c>
      <c r="M24" s="311">
        <v>0</v>
      </c>
      <c r="N24" s="311">
        <v>0</v>
      </c>
      <c r="O24" s="311">
        <v>0</v>
      </c>
    </row>
    <row r="25" spans="2:15" s="341" customFormat="1" ht="12" customHeight="1">
      <c r="B25" s="321"/>
      <c r="C25" s="321"/>
      <c r="D25" s="321"/>
      <c r="E25" s="322" t="s">
        <v>75</v>
      </c>
      <c r="F25" s="321"/>
      <c r="G25" s="321"/>
      <c r="H25" s="322"/>
      <c r="J25" s="311">
        <v>0</v>
      </c>
      <c r="K25" s="311">
        <v>0</v>
      </c>
      <c r="L25" s="311">
        <v>0</v>
      </c>
      <c r="M25" s="311">
        <v>0</v>
      </c>
      <c r="N25" s="311">
        <v>0</v>
      </c>
      <c r="O25" s="311">
        <v>0</v>
      </c>
    </row>
    <row r="26" spans="2:15" s="341" customFormat="1" ht="12" customHeight="1">
      <c r="B26" s="321"/>
      <c r="C26" s="321"/>
      <c r="D26" s="321" t="s">
        <v>576</v>
      </c>
      <c r="E26" s="322"/>
      <c r="F26" s="321"/>
      <c r="G26" s="321"/>
      <c r="H26" s="322"/>
      <c r="J26" s="311">
        <v>793</v>
      </c>
      <c r="K26" s="311">
        <v>324.04250160000015</v>
      </c>
      <c r="L26" s="311">
        <v>0</v>
      </c>
      <c r="M26" s="311">
        <v>0</v>
      </c>
      <c r="N26" s="311">
        <v>19.162498399999887</v>
      </c>
      <c r="O26" s="311">
        <v>1136.2</v>
      </c>
    </row>
    <row r="27" spans="2:15" s="341" customFormat="1" ht="12" customHeight="1">
      <c r="B27" s="321"/>
      <c r="C27" s="321"/>
      <c r="D27" s="321"/>
      <c r="E27" s="322" t="s">
        <v>118</v>
      </c>
      <c r="F27" s="321"/>
      <c r="G27" s="321"/>
      <c r="H27" s="322"/>
      <c r="J27" s="311"/>
      <c r="K27" s="311"/>
      <c r="L27" s="311"/>
      <c r="M27" s="311"/>
      <c r="N27" s="311"/>
      <c r="O27" s="311"/>
    </row>
    <row r="28" spans="2:15" s="341" customFormat="1" ht="12" customHeight="1">
      <c r="B28" s="321"/>
      <c r="C28" s="321"/>
      <c r="D28" s="321"/>
      <c r="E28" s="322" t="s">
        <v>73</v>
      </c>
      <c r="F28" s="321"/>
      <c r="G28" s="321"/>
      <c r="H28" s="322"/>
      <c r="J28" s="311"/>
      <c r="K28" s="311"/>
      <c r="L28" s="311"/>
      <c r="M28" s="311"/>
      <c r="N28" s="311"/>
      <c r="O28" s="311"/>
    </row>
    <row r="29" spans="2:15" s="341" customFormat="1" ht="12" customHeight="1">
      <c r="B29" s="321"/>
      <c r="C29" s="321"/>
      <c r="D29" s="321"/>
      <c r="E29" s="322" t="s">
        <v>390</v>
      </c>
      <c r="F29" s="321"/>
      <c r="G29" s="321"/>
      <c r="H29" s="322"/>
      <c r="J29" s="311"/>
      <c r="K29" s="311">
        <v>-19.1624984</v>
      </c>
      <c r="L29" s="311">
        <v>0</v>
      </c>
      <c r="M29" s="311">
        <v>0</v>
      </c>
      <c r="N29" s="311">
        <v>19.1624984</v>
      </c>
      <c r="O29" s="311"/>
    </row>
    <row r="30" spans="2:15" s="341" customFormat="1" ht="12" customHeight="1">
      <c r="B30" s="321"/>
      <c r="C30" s="321"/>
      <c r="D30" s="321"/>
      <c r="E30" s="322" t="s">
        <v>75</v>
      </c>
      <c r="F30" s="321"/>
      <c r="G30" s="321"/>
      <c r="H30" s="322"/>
      <c r="J30" s="311">
        <v>793</v>
      </c>
      <c r="K30" s="311">
        <v>343.205</v>
      </c>
      <c r="L30" s="311">
        <v>0</v>
      </c>
      <c r="M30" s="311">
        <v>0</v>
      </c>
      <c r="N30" s="311">
        <v>-1.1368683772161603E-13</v>
      </c>
      <c r="O30" s="311">
        <v>1136.2</v>
      </c>
    </row>
    <row r="31" spans="2:15" s="341" customFormat="1" ht="12" customHeight="1">
      <c r="B31" s="322"/>
      <c r="C31" s="322"/>
      <c r="D31" s="322"/>
      <c r="E31" s="322"/>
      <c r="F31" s="321" t="s">
        <v>21</v>
      </c>
      <c r="G31" s="321"/>
      <c r="H31" s="322"/>
      <c r="J31" s="311">
        <v>555</v>
      </c>
      <c r="K31" s="311">
        <v>430.1</v>
      </c>
      <c r="L31" s="311">
        <v>0</v>
      </c>
      <c r="M31" s="311">
        <v>0</v>
      </c>
      <c r="N31" s="311">
        <v>-5.684341886080802E-14</v>
      </c>
      <c r="O31" s="311">
        <v>985.1</v>
      </c>
    </row>
    <row r="32" spans="2:15" s="341" customFormat="1" ht="12" customHeight="1">
      <c r="B32" s="321"/>
      <c r="C32" s="321"/>
      <c r="D32" s="321"/>
      <c r="E32" s="322"/>
      <c r="F32" s="321" t="s">
        <v>70</v>
      </c>
      <c r="G32" s="321"/>
      <c r="H32" s="322"/>
      <c r="J32" s="311">
        <v>238</v>
      </c>
      <c r="K32" s="311">
        <v>-86.89499999999987</v>
      </c>
      <c r="L32" s="311">
        <v>0</v>
      </c>
      <c r="M32" s="311">
        <v>0</v>
      </c>
      <c r="N32" s="311">
        <v>-5.684341886080802E-14</v>
      </c>
      <c r="O32" s="311">
        <v>151.1</v>
      </c>
    </row>
    <row r="33" spans="2:15" s="342" customFormat="1" ht="12" customHeight="1">
      <c r="B33" s="344" t="s">
        <v>577</v>
      </c>
      <c r="C33" s="344"/>
      <c r="D33" s="344"/>
      <c r="E33" s="343"/>
      <c r="F33" s="344"/>
      <c r="G33" s="344"/>
      <c r="H33" s="343"/>
      <c r="J33" s="345">
        <v>2433.720539471283</v>
      </c>
      <c r="K33" s="345">
        <v>-130.07918540190076</v>
      </c>
      <c r="L33" s="345">
        <v>192.50093402943702</v>
      </c>
      <c r="M33" s="345">
        <v>759.0926305911809</v>
      </c>
      <c r="N33" s="345">
        <v>-17.996958850000045</v>
      </c>
      <c r="O33" s="345">
        <v>3237.22795984</v>
      </c>
    </row>
    <row r="34" spans="2:15" s="341" customFormat="1" ht="12" customHeight="1">
      <c r="B34" s="321"/>
      <c r="C34" s="321"/>
      <c r="D34" s="321"/>
      <c r="E34" s="322" t="s">
        <v>118</v>
      </c>
      <c r="F34" s="321"/>
      <c r="G34" s="321"/>
      <c r="H34" s="322"/>
      <c r="J34" s="311">
        <v>0</v>
      </c>
      <c r="K34" s="311">
        <v>0</v>
      </c>
      <c r="L34" s="311">
        <v>0</v>
      </c>
      <c r="M34" s="311">
        <v>0</v>
      </c>
      <c r="N34" s="311">
        <v>0</v>
      </c>
      <c r="O34" s="311">
        <v>0</v>
      </c>
    </row>
    <row r="35" spans="2:15" s="341" customFormat="1" ht="12" customHeight="1">
      <c r="B35" s="321"/>
      <c r="C35" s="321"/>
      <c r="D35" s="321"/>
      <c r="E35" s="322" t="s">
        <v>73</v>
      </c>
      <c r="F35" s="321"/>
      <c r="G35" s="321"/>
      <c r="H35" s="322"/>
      <c r="J35" s="311">
        <v>282.01284000000004</v>
      </c>
      <c r="K35" s="311">
        <v>45.46138959999998</v>
      </c>
      <c r="L35" s="311">
        <v>0</v>
      </c>
      <c r="M35" s="311">
        <v>-1.9747905999999986</v>
      </c>
      <c r="N35" s="311">
        <v>0.01</v>
      </c>
      <c r="O35" s="311">
        <v>325.499439</v>
      </c>
    </row>
    <row r="36" spans="2:15" s="341" customFormat="1" ht="12" customHeight="1">
      <c r="B36" s="321"/>
      <c r="C36" s="321"/>
      <c r="D36" s="321"/>
      <c r="E36" s="322"/>
      <c r="F36" s="321" t="s">
        <v>480</v>
      </c>
      <c r="G36" s="321"/>
      <c r="H36" s="322"/>
      <c r="J36" s="311">
        <v>2.65784</v>
      </c>
      <c r="K36" s="311">
        <v>16.9143896</v>
      </c>
      <c r="L36" s="311">
        <v>0</v>
      </c>
      <c r="M36" s="311">
        <v>-1.9747905999999986</v>
      </c>
      <c r="N36" s="311">
        <v>0</v>
      </c>
      <c r="O36" s="311">
        <v>17.597439</v>
      </c>
    </row>
    <row r="37" spans="2:15" s="341" customFormat="1" ht="12" customHeight="1">
      <c r="B37" s="321"/>
      <c r="C37" s="321"/>
      <c r="D37" s="321"/>
      <c r="E37" s="322"/>
      <c r="F37" s="321" t="s">
        <v>170</v>
      </c>
      <c r="G37" s="321"/>
      <c r="H37" s="322"/>
      <c r="J37" s="311">
        <v>279.355</v>
      </c>
      <c r="K37" s="311">
        <v>28.546999999999983</v>
      </c>
      <c r="L37" s="311">
        <v>0</v>
      </c>
      <c r="M37" s="311">
        <v>0</v>
      </c>
      <c r="N37" s="311">
        <v>0.01</v>
      </c>
      <c r="O37" s="311">
        <v>307.902</v>
      </c>
    </row>
    <row r="38" spans="2:15" s="341" customFormat="1" ht="12" customHeight="1">
      <c r="B38" s="321"/>
      <c r="C38" s="321"/>
      <c r="D38" s="321"/>
      <c r="E38" s="322" t="s">
        <v>390</v>
      </c>
      <c r="F38" s="321"/>
      <c r="G38" s="321"/>
      <c r="H38" s="322"/>
      <c r="J38" s="311">
        <v>578.9076905400001</v>
      </c>
      <c r="K38" s="311">
        <v>-732.6335660706179</v>
      </c>
      <c r="L38" s="311">
        <v>192.50093402943702</v>
      </c>
      <c r="M38" s="311">
        <v>761.0674211911809</v>
      </c>
      <c r="N38" s="311">
        <v>-18.006958850000046</v>
      </c>
      <c r="O38" s="311">
        <v>781.8355208400001</v>
      </c>
    </row>
    <row r="39" spans="2:15" s="341" customFormat="1" ht="12" customHeight="1">
      <c r="B39" s="321"/>
      <c r="C39" s="321"/>
      <c r="D39" s="321"/>
      <c r="E39" s="322" t="s">
        <v>75</v>
      </c>
      <c r="F39" s="321"/>
      <c r="G39" s="321"/>
      <c r="H39" s="322"/>
      <c r="J39" s="311">
        <v>1572.8000089312827</v>
      </c>
      <c r="K39" s="311">
        <v>557.0929910687172</v>
      </c>
      <c r="L39" s="311">
        <v>0</v>
      </c>
      <c r="M39" s="311">
        <v>0</v>
      </c>
      <c r="N39" s="311">
        <v>0</v>
      </c>
      <c r="O39" s="311">
        <v>2129.893</v>
      </c>
    </row>
    <row r="40" spans="2:15" s="341" customFormat="1" ht="12" customHeight="1">
      <c r="B40" s="321"/>
      <c r="C40" s="321"/>
      <c r="D40" s="321"/>
      <c r="E40" s="322"/>
      <c r="F40" s="321" t="s">
        <v>22</v>
      </c>
      <c r="G40" s="321"/>
      <c r="H40" s="340"/>
      <c r="J40" s="311">
        <v>675.96</v>
      </c>
      <c r="K40" s="311">
        <v>2.7369999999999663</v>
      </c>
      <c r="L40" s="311">
        <v>0</v>
      </c>
      <c r="M40" s="311">
        <v>0</v>
      </c>
      <c r="N40" s="311">
        <v>0</v>
      </c>
      <c r="O40" s="311">
        <v>678.697</v>
      </c>
    </row>
    <row r="41" spans="2:15" s="341" customFormat="1" ht="12" customHeight="1">
      <c r="B41" s="321"/>
      <c r="C41" s="321"/>
      <c r="D41" s="321"/>
      <c r="E41" s="322"/>
      <c r="F41" s="321" t="s">
        <v>578</v>
      </c>
      <c r="G41" s="321"/>
      <c r="H41" s="340"/>
      <c r="J41" s="311">
        <v>500.862</v>
      </c>
      <c r="K41" s="311">
        <v>-36.61700000000002</v>
      </c>
      <c r="L41" s="311">
        <v>0</v>
      </c>
      <c r="M41" s="311">
        <v>0</v>
      </c>
      <c r="N41" s="311">
        <v>0</v>
      </c>
      <c r="O41" s="311">
        <v>464.245</v>
      </c>
    </row>
    <row r="42" spans="2:15" s="341" customFormat="1" ht="12" customHeight="1">
      <c r="B42" s="322"/>
      <c r="C42" s="322"/>
      <c r="D42" s="322"/>
      <c r="E42" s="322"/>
      <c r="F42" s="321" t="s">
        <v>579</v>
      </c>
      <c r="G42" s="321"/>
      <c r="H42" s="322"/>
      <c r="J42" s="311">
        <v>175.098</v>
      </c>
      <c r="K42" s="311">
        <v>39.353999999999985</v>
      </c>
      <c r="L42" s="311">
        <v>0</v>
      </c>
      <c r="M42" s="311">
        <v>0</v>
      </c>
      <c r="N42" s="311">
        <v>0</v>
      </c>
      <c r="O42" s="311">
        <v>214.452</v>
      </c>
    </row>
    <row r="43" spans="2:15" s="341" customFormat="1" ht="12" customHeight="1">
      <c r="B43" s="321"/>
      <c r="C43" s="321"/>
      <c r="D43" s="321"/>
      <c r="E43" s="321"/>
      <c r="F43" s="321" t="s">
        <v>70</v>
      </c>
      <c r="G43" s="321"/>
      <c r="H43" s="322"/>
      <c r="J43" s="311">
        <v>896.8400089312827</v>
      </c>
      <c r="K43" s="311">
        <v>554.3559910687172</v>
      </c>
      <c r="L43" s="311">
        <v>0</v>
      </c>
      <c r="M43" s="311">
        <v>0</v>
      </c>
      <c r="N43" s="311">
        <v>0</v>
      </c>
      <c r="O43" s="311">
        <v>1451.196</v>
      </c>
    </row>
    <row r="44" spans="2:15" s="342" customFormat="1" ht="12" customHeight="1">
      <c r="B44" s="344" t="s">
        <v>580</v>
      </c>
      <c r="C44" s="344"/>
      <c r="D44" s="344"/>
      <c r="E44" s="344"/>
      <c r="F44" s="344"/>
      <c r="G44" s="344"/>
      <c r="H44" s="343"/>
      <c r="J44" s="345">
        <v>56667.29501876745</v>
      </c>
      <c r="K44" s="345">
        <v>7388.399264191956</v>
      </c>
      <c r="L44" s="345">
        <v>7027.707385068445</v>
      </c>
      <c r="M44" s="345">
        <v>-1075.8595082107636</v>
      </c>
      <c r="N44" s="345">
        <v>236.03082052304333</v>
      </c>
      <c r="O44" s="345">
        <v>70243.5694847098</v>
      </c>
    </row>
    <row r="45" spans="2:15" s="341" customFormat="1" ht="12" customHeight="1">
      <c r="B45" s="321"/>
      <c r="C45" s="321"/>
      <c r="D45" s="321" t="s">
        <v>581</v>
      </c>
      <c r="E45" s="322"/>
      <c r="F45" s="321"/>
      <c r="G45" s="321"/>
      <c r="H45" s="322"/>
      <c r="J45" s="311">
        <v>17697.090059268987</v>
      </c>
      <c r="K45" s="311">
        <v>3764.6211238494466</v>
      </c>
      <c r="L45" s="311">
        <v>4229.5462448884655</v>
      </c>
      <c r="M45" s="311">
        <v>-648.4815173160478</v>
      </c>
      <c r="N45" s="311">
        <v>-69.79594322075624</v>
      </c>
      <c r="O45" s="311">
        <v>24972.976471839775</v>
      </c>
    </row>
    <row r="46" spans="2:15" s="341" customFormat="1" ht="12" customHeight="1">
      <c r="B46" s="321"/>
      <c r="C46" s="321"/>
      <c r="D46" s="321" t="s">
        <v>582</v>
      </c>
      <c r="E46" s="322"/>
      <c r="F46" s="321"/>
      <c r="G46" s="321"/>
      <c r="H46" s="322"/>
      <c r="J46" s="311">
        <v>16331.151803940227</v>
      </c>
      <c r="K46" s="311">
        <v>2837.4940352367057</v>
      </c>
      <c r="L46" s="311">
        <v>4089.9025010115884</v>
      </c>
      <c r="M46" s="311">
        <v>-654.5572037546237</v>
      </c>
      <c r="N46" s="311">
        <v>2.842170943040401E-14</v>
      </c>
      <c r="O46" s="311">
        <v>22603.9911364339</v>
      </c>
    </row>
    <row r="47" spans="2:15" s="341" customFormat="1" ht="12" customHeight="1">
      <c r="B47" s="321"/>
      <c r="C47" s="321"/>
      <c r="D47" s="321"/>
      <c r="E47" s="322" t="s">
        <v>583</v>
      </c>
      <c r="F47" s="321"/>
      <c r="G47" s="321"/>
      <c r="H47" s="322"/>
      <c r="J47" s="311">
        <v>0</v>
      </c>
      <c r="K47" s="311">
        <v>0</v>
      </c>
      <c r="L47" s="311">
        <v>0</v>
      </c>
      <c r="M47" s="311">
        <v>0</v>
      </c>
      <c r="N47" s="311">
        <v>0</v>
      </c>
      <c r="O47" s="311">
        <v>0</v>
      </c>
    </row>
    <row r="48" spans="2:15" s="341" customFormat="1" ht="12" customHeight="1">
      <c r="B48" s="321"/>
      <c r="C48" s="321"/>
      <c r="D48" s="321"/>
      <c r="E48" s="322" t="s">
        <v>584</v>
      </c>
      <c r="F48" s="321"/>
      <c r="G48" s="321"/>
      <c r="H48" s="322"/>
      <c r="J48" s="311">
        <v>16302.817059562254</v>
      </c>
      <c r="K48" s="311">
        <v>2835.4757347845875</v>
      </c>
      <c r="L48" s="311">
        <v>4089.9025010115884</v>
      </c>
      <c r="M48" s="311">
        <v>-696.7083802364839</v>
      </c>
      <c r="N48" s="311">
        <v>0</v>
      </c>
      <c r="O48" s="311">
        <v>22531.48691512195</v>
      </c>
    </row>
    <row r="49" spans="2:15" s="341" customFormat="1" ht="12" customHeight="1">
      <c r="B49" s="321"/>
      <c r="C49" s="321"/>
      <c r="D49" s="321"/>
      <c r="E49" s="322"/>
      <c r="F49" s="321" t="s">
        <v>480</v>
      </c>
      <c r="G49" s="321"/>
      <c r="H49" s="322"/>
      <c r="J49" s="311">
        <v>14854.672877646215</v>
      </c>
      <c r="K49" s="311">
        <v>3557.585417968462</v>
      </c>
      <c r="L49" s="311">
        <v>4199.453549980438</v>
      </c>
      <c r="M49" s="311">
        <v>-708.1249304731696</v>
      </c>
      <c r="N49" s="311">
        <v>0</v>
      </c>
      <c r="O49" s="311">
        <v>21903.58691512195</v>
      </c>
    </row>
    <row r="50" spans="2:15" s="341" customFormat="1" ht="12" customHeight="1">
      <c r="B50" s="321"/>
      <c r="C50" s="321"/>
      <c r="D50" s="321"/>
      <c r="E50" s="322"/>
      <c r="F50" s="321" t="s">
        <v>170</v>
      </c>
      <c r="G50" s="321"/>
      <c r="H50" s="322"/>
      <c r="J50" s="311">
        <v>1448.1441819160386</v>
      </c>
      <c r="K50" s="311">
        <v>-722.1096831838746</v>
      </c>
      <c r="L50" s="311">
        <v>-109.55104896884949</v>
      </c>
      <c r="M50" s="311">
        <v>11.416550236685708</v>
      </c>
      <c r="N50" s="311">
        <v>0</v>
      </c>
      <c r="O50" s="311">
        <v>627.9</v>
      </c>
    </row>
    <row r="51" spans="2:15" s="341" customFormat="1" ht="12" customHeight="1">
      <c r="B51" s="321"/>
      <c r="C51" s="321"/>
      <c r="D51" s="321"/>
      <c r="E51" s="322" t="s">
        <v>390</v>
      </c>
      <c r="F51" s="321"/>
      <c r="G51" s="321"/>
      <c r="H51" s="322"/>
      <c r="J51" s="311">
        <v>4.2599094299999996</v>
      </c>
      <c r="K51" s="311">
        <v>-12.518085075337979</v>
      </c>
      <c r="L51" s="311">
        <v>0</v>
      </c>
      <c r="M51" s="311">
        <v>42.22868183533798</v>
      </c>
      <c r="N51" s="311">
        <v>0</v>
      </c>
      <c r="O51" s="311">
        <v>33.97050619</v>
      </c>
    </row>
    <row r="52" spans="2:15" s="341" customFormat="1" ht="12" customHeight="1">
      <c r="B52" s="321"/>
      <c r="C52" s="321"/>
      <c r="D52" s="321"/>
      <c r="E52" s="322" t="s">
        <v>585</v>
      </c>
      <c r="F52" s="321"/>
      <c r="G52" s="321"/>
      <c r="H52" s="340"/>
      <c r="J52" s="311">
        <v>24.074834947972732</v>
      </c>
      <c r="K52" s="311">
        <v>14.536385527456268</v>
      </c>
      <c r="L52" s="311">
        <v>0</v>
      </c>
      <c r="M52" s="311">
        <v>-0.07750535347780474</v>
      </c>
      <c r="N52" s="311">
        <v>2.842170943040401E-14</v>
      </c>
      <c r="O52" s="311">
        <v>38.533715121951225</v>
      </c>
    </row>
    <row r="53" spans="2:15" s="341" customFormat="1" ht="12" customHeight="1">
      <c r="B53" s="321"/>
      <c r="C53" s="321"/>
      <c r="D53" s="321"/>
      <c r="E53" s="322"/>
      <c r="F53" s="321" t="s">
        <v>22</v>
      </c>
      <c r="G53" s="321"/>
      <c r="H53" s="340"/>
      <c r="J53" s="311">
        <v>0</v>
      </c>
      <c r="K53" s="311">
        <v>0</v>
      </c>
      <c r="L53" s="311">
        <v>0</v>
      </c>
      <c r="M53" s="311">
        <v>0</v>
      </c>
      <c r="N53" s="311">
        <v>0</v>
      </c>
      <c r="O53" s="311">
        <v>0</v>
      </c>
    </row>
    <row r="54" spans="2:15" s="341" customFormat="1" ht="12" customHeight="1">
      <c r="B54" s="321"/>
      <c r="C54" s="321"/>
      <c r="D54" s="321"/>
      <c r="E54" s="321"/>
      <c r="F54" s="321" t="s">
        <v>578</v>
      </c>
      <c r="G54" s="321"/>
      <c r="H54" s="322"/>
      <c r="J54" s="311">
        <v>0</v>
      </c>
      <c r="K54" s="311">
        <v>0</v>
      </c>
      <c r="L54" s="311">
        <v>0</v>
      </c>
      <c r="M54" s="311">
        <v>0</v>
      </c>
      <c r="N54" s="311">
        <v>0</v>
      </c>
      <c r="O54" s="311">
        <v>0</v>
      </c>
    </row>
    <row r="55" spans="2:15" s="341" customFormat="1" ht="12" customHeight="1">
      <c r="B55" s="321"/>
      <c r="C55" s="321"/>
      <c r="D55" s="321"/>
      <c r="E55" s="322"/>
      <c r="F55" s="321" t="s">
        <v>579</v>
      </c>
      <c r="G55" s="321"/>
      <c r="H55" s="322"/>
      <c r="J55" s="311">
        <v>0</v>
      </c>
      <c r="K55" s="311">
        <v>0</v>
      </c>
      <c r="L55" s="311">
        <v>0</v>
      </c>
      <c r="M55" s="311">
        <v>0</v>
      </c>
      <c r="N55" s="311">
        <v>0</v>
      </c>
      <c r="O55" s="311">
        <v>0</v>
      </c>
    </row>
    <row r="56" spans="2:15" s="341" customFormat="1" ht="12" customHeight="1">
      <c r="B56" s="321"/>
      <c r="C56" s="321"/>
      <c r="D56" s="321"/>
      <c r="E56" s="322"/>
      <c r="F56" s="321" t="s">
        <v>70</v>
      </c>
      <c r="G56" s="321"/>
      <c r="H56" s="322"/>
      <c r="J56" s="311">
        <v>24.074834947972732</v>
      </c>
      <c r="K56" s="311">
        <v>14.536385527456268</v>
      </c>
      <c r="L56" s="311">
        <v>0</v>
      </c>
      <c r="M56" s="311">
        <v>-0.07750535347780474</v>
      </c>
      <c r="N56" s="311">
        <v>2.842170943040401E-14</v>
      </c>
      <c r="O56" s="311">
        <v>38.533715121951225</v>
      </c>
    </row>
    <row r="57" spans="2:15" s="203" customFormat="1" ht="12" customHeight="1">
      <c r="B57" s="304"/>
      <c r="C57" s="304"/>
      <c r="D57" s="304"/>
      <c r="E57" s="304"/>
      <c r="F57" s="304"/>
      <c r="G57" s="304"/>
      <c r="H57" s="304"/>
      <c r="I57" s="297"/>
      <c r="J57" s="297"/>
      <c r="K57" s="297"/>
      <c r="L57" s="297"/>
      <c r="M57" s="297"/>
      <c r="N57" s="297"/>
      <c r="O57" s="297"/>
    </row>
    <row r="58" spans="3:15" s="290" customFormat="1" ht="12" customHeight="1">
      <c r="C58" s="309" t="s">
        <v>667</v>
      </c>
      <c r="D58" s="310"/>
      <c r="E58" s="310"/>
      <c r="F58" s="310"/>
      <c r="G58" s="310"/>
      <c r="H58" s="310"/>
      <c r="I58" s="310"/>
      <c r="J58" s="310"/>
      <c r="K58" s="310"/>
      <c r="L58" s="311"/>
      <c r="M58" s="311"/>
      <c r="O58" s="303"/>
    </row>
    <row r="59" spans="2:15" s="290" customFormat="1" ht="12" customHeight="1">
      <c r="B59" s="312"/>
      <c r="C59" s="312"/>
      <c r="D59" s="312"/>
      <c r="E59" s="312"/>
      <c r="F59" s="313"/>
      <c r="G59" s="313"/>
      <c r="H59" s="313"/>
      <c r="I59" s="313"/>
      <c r="J59" s="313"/>
      <c r="K59" s="313"/>
      <c r="L59" s="313"/>
      <c r="M59" s="313"/>
      <c r="N59" s="313"/>
      <c r="O59" s="313"/>
    </row>
    <row r="60" spans="2:15" s="290" customFormat="1" ht="9" customHeight="1">
      <c r="B60" s="293"/>
      <c r="C60" s="323"/>
      <c r="D60" s="323"/>
      <c r="E60" s="323"/>
      <c r="F60" s="323"/>
      <c r="G60" s="323"/>
      <c r="H60" s="323"/>
      <c r="I60" s="323"/>
      <c r="J60" s="323"/>
      <c r="K60" s="324"/>
      <c r="L60" s="324"/>
      <c r="M60" s="324"/>
      <c r="N60" s="324"/>
      <c r="O60" s="325"/>
    </row>
    <row r="61" spans="6:15" s="290" customFormat="1" ht="23.25" customHeight="1">
      <c r="F61" s="303"/>
      <c r="G61" s="303"/>
      <c r="H61" s="303"/>
      <c r="I61" s="303"/>
      <c r="J61" s="326">
        <v>2004</v>
      </c>
      <c r="K61" s="327" t="s">
        <v>569</v>
      </c>
      <c r="L61" s="328"/>
      <c r="M61" s="328"/>
      <c r="N61" s="328"/>
      <c r="O61" s="329">
        <v>2005</v>
      </c>
    </row>
    <row r="62" spans="2:15" s="290" customFormat="1" ht="16.5" customHeight="1">
      <c r="B62" s="284" t="s">
        <v>1</v>
      </c>
      <c r="C62" s="199"/>
      <c r="D62" s="199"/>
      <c r="E62" s="199"/>
      <c r="F62" s="203"/>
      <c r="G62" s="203"/>
      <c r="H62" s="203"/>
      <c r="I62" s="203"/>
      <c r="J62" s="294"/>
      <c r="K62" s="295" t="s">
        <v>570</v>
      </c>
      <c r="L62" s="296" t="s">
        <v>677</v>
      </c>
      <c r="M62" s="296" t="s">
        <v>678</v>
      </c>
      <c r="N62" s="295" t="s">
        <v>679</v>
      </c>
      <c r="O62" s="203"/>
    </row>
    <row r="63" spans="6:14" s="284" customFormat="1" ht="12" customHeight="1">
      <c r="F63" s="297"/>
      <c r="G63" s="297"/>
      <c r="H63" s="297"/>
      <c r="I63" s="298"/>
      <c r="J63" s="294"/>
      <c r="K63" s="299"/>
      <c r="L63" s="300" t="s">
        <v>680</v>
      </c>
      <c r="M63" s="300" t="s">
        <v>681</v>
      </c>
      <c r="N63" s="301" t="s">
        <v>682</v>
      </c>
    </row>
    <row r="64" spans="2:15" s="290" customFormat="1" ht="9" customHeight="1">
      <c r="B64" s="264"/>
      <c r="C64" s="264"/>
      <c r="D64" s="264"/>
      <c r="E64" s="264"/>
      <c r="F64" s="302"/>
      <c r="G64" s="302"/>
      <c r="H64" s="302"/>
      <c r="I64" s="302"/>
      <c r="J64" s="302"/>
      <c r="K64" s="302"/>
      <c r="L64" s="302"/>
      <c r="M64" s="302"/>
      <c r="N64" s="302"/>
      <c r="O64" s="302"/>
    </row>
    <row r="65" spans="6:15" s="199" customFormat="1" ht="12" customHeight="1">
      <c r="F65" s="203"/>
      <c r="G65" s="203"/>
      <c r="H65" s="203"/>
      <c r="I65" s="303"/>
      <c r="J65" s="303"/>
      <c r="K65" s="303"/>
      <c r="L65" s="303"/>
      <c r="M65" s="303"/>
      <c r="N65" s="303"/>
      <c r="O65" s="303"/>
    </row>
    <row r="66" spans="2:15" s="341" customFormat="1" ht="12" customHeight="1">
      <c r="B66" s="321"/>
      <c r="C66" s="321"/>
      <c r="D66" s="321" t="s">
        <v>586</v>
      </c>
      <c r="E66" s="322"/>
      <c r="F66" s="321"/>
      <c r="G66" s="321"/>
      <c r="H66" s="322"/>
      <c r="J66" s="311">
        <v>1365.9382553287578</v>
      </c>
      <c r="K66" s="311">
        <v>927.1270886127409</v>
      </c>
      <c r="L66" s="311">
        <v>139.64374387687752</v>
      </c>
      <c r="M66" s="311">
        <v>6.075686438575977</v>
      </c>
      <c r="N66" s="311">
        <v>-69.79594322075627</v>
      </c>
      <c r="O66" s="311">
        <v>2368.9853354058755</v>
      </c>
    </row>
    <row r="67" spans="2:15" s="341" customFormat="1" ht="12" customHeight="1">
      <c r="B67" s="321"/>
      <c r="C67" s="321"/>
      <c r="D67" s="321"/>
      <c r="E67" s="322" t="s">
        <v>583</v>
      </c>
      <c r="F67" s="321"/>
      <c r="G67" s="321"/>
      <c r="H67" s="322"/>
      <c r="J67" s="311">
        <v>0</v>
      </c>
      <c r="K67" s="311">
        <v>0</v>
      </c>
      <c r="L67" s="311">
        <v>0</v>
      </c>
      <c r="M67" s="311">
        <v>0</v>
      </c>
      <c r="N67" s="311">
        <v>0</v>
      </c>
      <c r="O67" s="311">
        <v>0</v>
      </c>
    </row>
    <row r="68" spans="2:15" s="341" customFormat="1" ht="12" customHeight="1">
      <c r="B68" s="321"/>
      <c r="C68" s="321"/>
      <c r="D68" s="321"/>
      <c r="E68" s="322" t="s">
        <v>584</v>
      </c>
      <c r="F68" s="321"/>
      <c r="G68" s="321"/>
      <c r="H68" s="322"/>
      <c r="J68" s="311">
        <v>1335.2646698031135</v>
      </c>
      <c r="K68" s="311">
        <v>900.43742</v>
      </c>
      <c r="L68" s="311">
        <v>139.64374387687752</v>
      </c>
      <c r="M68" s="311">
        <v>-12.02336611701823</v>
      </c>
      <c r="N68" s="311">
        <v>-69.79594322075627</v>
      </c>
      <c r="O68" s="311">
        <v>2293.526524342217</v>
      </c>
    </row>
    <row r="69" spans="2:15" s="341" customFormat="1" ht="12" customHeight="1">
      <c r="B69" s="321"/>
      <c r="C69" s="321"/>
      <c r="D69" s="321"/>
      <c r="E69" s="322"/>
      <c r="F69" s="321" t="s">
        <v>480</v>
      </c>
      <c r="G69" s="321"/>
      <c r="H69" s="322"/>
      <c r="J69" s="311">
        <v>692.6558089918433</v>
      </c>
      <c r="K69" s="311">
        <v>393.2285470000001</v>
      </c>
      <c r="L69" s="311">
        <v>129.09</v>
      </c>
      <c r="M69" s="311">
        <v>-35.01972079324364</v>
      </c>
      <c r="N69" s="311">
        <v>-69.79594322075627</v>
      </c>
      <c r="O69" s="311">
        <v>1110.1586919778435</v>
      </c>
    </row>
    <row r="70" spans="2:15" s="341" customFormat="1" ht="12" customHeight="1">
      <c r="B70" s="321"/>
      <c r="C70" s="321"/>
      <c r="D70" s="321"/>
      <c r="E70" s="322"/>
      <c r="F70" s="321" t="s">
        <v>170</v>
      </c>
      <c r="G70" s="321"/>
      <c r="H70" s="322"/>
      <c r="J70" s="311">
        <v>642.6088608112703</v>
      </c>
      <c r="K70" s="311">
        <v>507.2088729999999</v>
      </c>
      <c r="L70" s="311">
        <v>10.553743876877533</v>
      </c>
      <c r="M70" s="311">
        <v>22.996354676225412</v>
      </c>
      <c r="N70" s="311">
        <v>0</v>
      </c>
      <c r="O70" s="311">
        <v>1183.3678323643733</v>
      </c>
    </row>
    <row r="71" spans="2:15" s="341" customFormat="1" ht="12" customHeight="1">
      <c r="B71" s="321"/>
      <c r="C71" s="321"/>
      <c r="D71" s="321"/>
      <c r="E71" s="322" t="s">
        <v>390</v>
      </c>
      <c r="F71" s="321"/>
      <c r="G71" s="321"/>
      <c r="H71" s="322"/>
      <c r="J71" s="311">
        <v>5.978699626828324</v>
      </c>
      <c r="K71" s="311">
        <v>-0.3080550175799112</v>
      </c>
      <c r="L71" s="311">
        <v>0</v>
      </c>
      <c r="M71" s="311">
        <v>16.654259600751587</v>
      </c>
      <c r="N71" s="311">
        <v>0</v>
      </c>
      <c r="O71" s="311">
        <v>22.32490421</v>
      </c>
    </row>
    <row r="72" spans="2:15" s="341" customFormat="1" ht="12" customHeight="1">
      <c r="B72" s="321"/>
      <c r="C72" s="321"/>
      <c r="D72" s="321"/>
      <c r="E72" s="322" t="s">
        <v>585</v>
      </c>
      <c r="F72" s="321"/>
      <c r="G72" s="321"/>
      <c r="H72" s="340"/>
      <c r="J72" s="311">
        <v>24.69488589881593</v>
      </c>
      <c r="K72" s="311">
        <v>26.997723630320845</v>
      </c>
      <c r="L72" s="311">
        <v>0</v>
      </c>
      <c r="M72" s="311">
        <v>1.4447929548426208</v>
      </c>
      <c r="N72" s="311">
        <v>0</v>
      </c>
      <c r="O72" s="311">
        <v>53.13390685365855</v>
      </c>
    </row>
    <row r="73" spans="2:15" s="341" customFormat="1" ht="12" customHeight="1">
      <c r="B73" s="321"/>
      <c r="C73" s="321"/>
      <c r="D73" s="321"/>
      <c r="E73" s="322"/>
      <c r="F73" s="321" t="s">
        <v>22</v>
      </c>
      <c r="G73" s="321"/>
      <c r="H73" s="340"/>
      <c r="J73" s="311">
        <v>0</v>
      </c>
      <c r="K73" s="311">
        <v>0</v>
      </c>
      <c r="L73" s="311">
        <v>0</v>
      </c>
      <c r="M73" s="311">
        <v>0</v>
      </c>
      <c r="N73" s="311">
        <v>0</v>
      </c>
      <c r="O73" s="311">
        <v>0</v>
      </c>
    </row>
    <row r="74" spans="2:15" s="341" customFormat="1" ht="12" customHeight="1">
      <c r="B74" s="321"/>
      <c r="C74" s="321"/>
      <c r="D74" s="321"/>
      <c r="E74" s="321"/>
      <c r="F74" s="321" t="s">
        <v>578</v>
      </c>
      <c r="G74" s="321"/>
      <c r="H74" s="322"/>
      <c r="J74" s="311">
        <v>0</v>
      </c>
      <c r="K74" s="311">
        <v>0</v>
      </c>
      <c r="L74" s="311">
        <v>0</v>
      </c>
      <c r="M74" s="311">
        <v>0</v>
      </c>
      <c r="N74" s="311">
        <v>0</v>
      </c>
      <c r="O74" s="311">
        <v>0</v>
      </c>
    </row>
    <row r="75" spans="2:15" s="341" customFormat="1" ht="12" customHeight="1">
      <c r="B75" s="321"/>
      <c r="C75" s="321"/>
      <c r="D75" s="321"/>
      <c r="E75" s="322"/>
      <c r="F75" s="321" t="s">
        <v>579</v>
      </c>
      <c r="G75" s="321"/>
      <c r="H75" s="322"/>
      <c r="J75" s="311">
        <v>0</v>
      </c>
      <c r="K75" s="311">
        <v>0</v>
      </c>
      <c r="L75" s="311">
        <v>0</v>
      </c>
      <c r="M75" s="311">
        <v>0</v>
      </c>
      <c r="N75" s="311">
        <v>0</v>
      </c>
      <c r="O75" s="311">
        <v>0</v>
      </c>
    </row>
    <row r="76" spans="2:15" s="341" customFormat="1" ht="12" customHeight="1">
      <c r="B76" s="321"/>
      <c r="C76" s="321"/>
      <c r="D76" s="321"/>
      <c r="E76" s="322"/>
      <c r="F76" s="321" t="s">
        <v>70</v>
      </c>
      <c r="G76" s="321"/>
      <c r="H76" s="322"/>
      <c r="J76" s="311">
        <v>24.69488589881593</v>
      </c>
      <c r="K76" s="311">
        <v>26.997723630320845</v>
      </c>
      <c r="L76" s="311">
        <v>0</v>
      </c>
      <c r="M76" s="311">
        <v>1.4447929548426208</v>
      </c>
      <c r="N76" s="311">
        <v>0</v>
      </c>
      <c r="O76" s="311">
        <v>53.13390685365855</v>
      </c>
    </row>
    <row r="77" spans="2:15" s="341" customFormat="1" ht="12" customHeight="1">
      <c r="B77" s="321"/>
      <c r="C77" s="321"/>
      <c r="D77" s="321" t="s">
        <v>587</v>
      </c>
      <c r="E77" s="322"/>
      <c r="F77" s="321"/>
      <c r="G77" s="321"/>
      <c r="H77" s="322"/>
      <c r="J77" s="311">
        <v>38970.204959498464</v>
      </c>
      <c r="K77" s="311">
        <v>3623.778140342509</v>
      </c>
      <c r="L77" s="311">
        <v>2798.1611401799796</v>
      </c>
      <c r="M77" s="311">
        <v>-427.3779908947159</v>
      </c>
      <c r="N77" s="311">
        <v>305.8267637437996</v>
      </c>
      <c r="O77" s="311">
        <v>45270.593012870035</v>
      </c>
    </row>
    <row r="78" spans="2:15" s="341" customFormat="1" ht="12" customHeight="1">
      <c r="B78" s="321"/>
      <c r="C78" s="321"/>
      <c r="D78" s="321"/>
      <c r="E78" s="322" t="s">
        <v>118</v>
      </c>
      <c r="F78" s="321"/>
      <c r="G78" s="321"/>
      <c r="H78" s="322"/>
      <c r="J78" s="311">
        <v>17412.749070886428</v>
      </c>
      <c r="K78" s="311">
        <v>2208.975692000934</v>
      </c>
      <c r="L78" s="311">
        <v>1624.2</v>
      </c>
      <c r="M78" s="311">
        <v>-166.7</v>
      </c>
      <c r="N78" s="311">
        <v>305.94576275999987</v>
      </c>
      <c r="O78" s="311">
        <v>21385.170525647365</v>
      </c>
    </row>
    <row r="79" spans="2:15" s="341" customFormat="1" ht="12" customHeight="1">
      <c r="B79" s="321"/>
      <c r="C79" s="321"/>
      <c r="D79" s="321"/>
      <c r="E79" s="322"/>
      <c r="F79" s="321" t="s">
        <v>588</v>
      </c>
      <c r="G79" s="321"/>
      <c r="H79" s="322"/>
      <c r="J79" s="311">
        <v>15289.841429126429</v>
      </c>
      <c r="K79" s="311">
        <v>1735.8014118709343</v>
      </c>
      <c r="L79" s="311">
        <v>1624.2</v>
      </c>
      <c r="M79" s="311">
        <v>-166.7</v>
      </c>
      <c r="N79" s="311">
        <v>305.9</v>
      </c>
      <c r="O79" s="311">
        <v>18789.042840997365</v>
      </c>
    </row>
    <row r="80" spans="2:15" s="341" customFormat="1" ht="12" customHeight="1">
      <c r="B80" s="321"/>
      <c r="C80" s="321"/>
      <c r="D80" s="321"/>
      <c r="E80" s="322"/>
      <c r="F80" s="321" t="s">
        <v>17</v>
      </c>
      <c r="G80" s="321"/>
      <c r="H80" s="322"/>
      <c r="J80" s="311">
        <v>2122.90764176</v>
      </c>
      <c r="K80" s="311">
        <v>473.17428012999994</v>
      </c>
      <c r="L80" s="311">
        <v>0</v>
      </c>
      <c r="M80" s="311">
        <v>0</v>
      </c>
      <c r="N80" s="311">
        <v>0.04576275999988866</v>
      </c>
      <c r="O80" s="311">
        <v>2596.1276846499995</v>
      </c>
    </row>
    <row r="81" spans="2:15" s="341" customFormat="1" ht="12" customHeight="1">
      <c r="B81" s="321"/>
      <c r="C81" s="321"/>
      <c r="D81" s="321"/>
      <c r="E81" s="322" t="s">
        <v>73</v>
      </c>
      <c r="F81" s="321"/>
      <c r="G81" s="321"/>
      <c r="H81" s="322"/>
      <c r="J81" s="311">
        <v>10630.487232850199</v>
      </c>
      <c r="K81" s="311">
        <v>437.0307352200005</v>
      </c>
      <c r="L81" s="311">
        <v>1122.2184157873457</v>
      </c>
      <c r="M81" s="311">
        <v>-307.784687225182</v>
      </c>
      <c r="N81" s="311">
        <v>0</v>
      </c>
      <c r="O81" s="311">
        <v>11881.951696632364</v>
      </c>
    </row>
    <row r="82" spans="2:15" s="341" customFormat="1" ht="12" customHeight="1">
      <c r="B82" s="321"/>
      <c r="C82" s="321"/>
      <c r="D82" s="321"/>
      <c r="E82" s="322"/>
      <c r="F82" s="321" t="s">
        <v>480</v>
      </c>
      <c r="G82" s="321"/>
      <c r="H82" s="322"/>
      <c r="J82" s="311">
        <v>8771.335241959767</v>
      </c>
      <c r="K82" s="311">
        <v>47.58220115000046</v>
      </c>
      <c r="L82" s="311">
        <v>1234.6484420353675</v>
      </c>
      <c r="M82" s="311">
        <v>-352.7566977243907</v>
      </c>
      <c r="N82" s="311">
        <v>0</v>
      </c>
      <c r="O82" s="311">
        <v>9700.809187420744</v>
      </c>
    </row>
    <row r="83" spans="2:15" s="341" customFormat="1" ht="12" customHeight="1">
      <c r="B83" s="321"/>
      <c r="C83" s="321"/>
      <c r="D83" s="321"/>
      <c r="E83" s="322"/>
      <c r="F83" s="321" t="s">
        <v>170</v>
      </c>
      <c r="G83" s="321"/>
      <c r="H83" s="322"/>
      <c r="J83" s="311">
        <v>1859.151990890433</v>
      </c>
      <c r="K83" s="311">
        <v>389.44853407000005</v>
      </c>
      <c r="L83" s="311">
        <v>-112.43002624802165</v>
      </c>
      <c r="M83" s="311">
        <v>44.972010499208665</v>
      </c>
      <c r="N83" s="311">
        <v>0</v>
      </c>
      <c r="O83" s="311">
        <v>2181.1425092116197</v>
      </c>
    </row>
    <row r="84" spans="2:15" s="341" customFormat="1" ht="12" customHeight="1">
      <c r="B84" s="321"/>
      <c r="C84" s="321"/>
      <c r="D84" s="321"/>
      <c r="E84" s="322" t="s">
        <v>390</v>
      </c>
      <c r="F84" s="321"/>
      <c r="G84" s="321"/>
      <c r="H84" s="322"/>
      <c r="J84" s="311">
        <v>405.82907576</v>
      </c>
      <c r="K84" s="311">
        <v>-479.8275127279422</v>
      </c>
      <c r="L84" s="311">
        <v>51.74272439263347</v>
      </c>
      <c r="M84" s="311">
        <v>207.35148928530873</v>
      </c>
      <c r="N84" s="311">
        <v>0</v>
      </c>
      <c r="O84" s="311">
        <v>185.09577671000002</v>
      </c>
    </row>
    <row r="85" spans="2:15" s="341" customFormat="1" ht="12" customHeight="1">
      <c r="B85" s="321"/>
      <c r="C85" s="321"/>
      <c r="D85" s="321"/>
      <c r="E85" s="322" t="s">
        <v>75</v>
      </c>
      <c r="F85" s="321"/>
      <c r="G85" s="321"/>
      <c r="H85" s="340"/>
      <c r="J85" s="311">
        <v>10521.139580001836</v>
      </c>
      <c r="K85" s="311">
        <v>1457.599225849516</v>
      </c>
      <c r="L85" s="311">
        <v>0</v>
      </c>
      <c r="M85" s="311">
        <v>-160.24479295484264</v>
      </c>
      <c r="N85" s="311">
        <v>-0.11899901620029141</v>
      </c>
      <c r="O85" s="311">
        <v>11818.375013880308</v>
      </c>
    </row>
    <row r="86" spans="2:15" s="341" customFormat="1" ht="12" customHeight="1">
      <c r="B86" s="321"/>
      <c r="C86" s="321"/>
      <c r="D86" s="321"/>
      <c r="E86" s="322"/>
      <c r="F86" s="321" t="s">
        <v>21</v>
      </c>
      <c r="G86" s="321"/>
      <c r="H86" s="340"/>
      <c r="J86" s="311">
        <v>4516.909300848624</v>
      </c>
      <c r="K86" s="311">
        <v>1169.1784176672936</v>
      </c>
      <c r="L86" s="311">
        <v>0</v>
      </c>
      <c r="M86" s="311">
        <v>0</v>
      </c>
      <c r="N86" s="311">
        <v>0</v>
      </c>
      <c r="O86" s="311">
        <v>5686.087718515918</v>
      </c>
    </row>
    <row r="87" spans="2:15" s="341" customFormat="1" ht="12" customHeight="1">
      <c r="B87" s="321"/>
      <c r="C87" s="321"/>
      <c r="D87" s="321"/>
      <c r="E87" s="322"/>
      <c r="F87" s="321" t="s">
        <v>22</v>
      </c>
      <c r="G87" s="321"/>
      <c r="H87" s="304"/>
      <c r="J87" s="297">
        <v>0</v>
      </c>
      <c r="K87" s="297">
        <v>2.0549173400000003</v>
      </c>
      <c r="L87" s="297">
        <v>0</v>
      </c>
      <c r="M87" s="297">
        <v>0</v>
      </c>
      <c r="N87" s="297">
        <v>0</v>
      </c>
      <c r="O87" s="297">
        <v>2.0549173400000003</v>
      </c>
    </row>
    <row r="88" spans="2:15" s="341" customFormat="1" ht="12" customHeight="1">
      <c r="B88" s="321"/>
      <c r="C88" s="321"/>
      <c r="D88" s="321"/>
      <c r="E88" s="322"/>
      <c r="F88" s="321" t="s">
        <v>578</v>
      </c>
      <c r="G88" s="321"/>
      <c r="H88" s="304"/>
      <c r="J88" s="297">
        <v>0</v>
      </c>
      <c r="K88" s="297">
        <v>2.0549173400000003</v>
      </c>
      <c r="L88" s="297">
        <v>0</v>
      </c>
      <c r="M88" s="297">
        <v>0</v>
      </c>
      <c r="N88" s="297">
        <v>0</v>
      </c>
      <c r="O88" s="297">
        <v>2.0549173400000003</v>
      </c>
    </row>
    <row r="89" spans="2:15" s="346" customFormat="1" ht="12" customHeight="1">
      <c r="B89" s="310"/>
      <c r="C89" s="310"/>
      <c r="D89" s="310"/>
      <c r="E89" s="310"/>
      <c r="F89" s="310" t="s">
        <v>579</v>
      </c>
      <c r="G89" s="310"/>
      <c r="H89" s="310"/>
      <c r="J89" s="311">
        <v>0</v>
      </c>
      <c r="K89" s="311">
        <v>0</v>
      </c>
      <c r="L89" s="311">
        <v>0</v>
      </c>
      <c r="M89" s="311">
        <v>0</v>
      </c>
      <c r="N89" s="297">
        <v>0</v>
      </c>
      <c r="O89" s="297">
        <v>0</v>
      </c>
    </row>
    <row r="90" spans="2:15" s="341" customFormat="1" ht="12" customHeight="1">
      <c r="B90" s="321"/>
      <c r="C90" s="321"/>
      <c r="D90" s="321"/>
      <c r="E90" s="321"/>
      <c r="F90" s="321" t="s">
        <v>70</v>
      </c>
      <c r="G90" s="321"/>
      <c r="H90" s="321"/>
      <c r="J90" s="311">
        <v>6004.230279153211</v>
      </c>
      <c r="K90" s="311">
        <v>286.36589084222237</v>
      </c>
      <c r="L90" s="311">
        <v>0</v>
      </c>
      <c r="M90" s="311">
        <v>-160.24479295484264</v>
      </c>
      <c r="N90" s="311">
        <v>-0.11899901620029141</v>
      </c>
      <c r="O90" s="311">
        <v>6130.2323780243905</v>
      </c>
    </row>
    <row r="91" spans="2:15" s="341" customFormat="1" ht="12" customHeight="1">
      <c r="B91" s="321"/>
      <c r="C91" s="321"/>
      <c r="D91" s="321"/>
      <c r="E91" s="321"/>
      <c r="F91" s="321" t="s">
        <v>24</v>
      </c>
      <c r="G91" s="321"/>
      <c r="H91" s="321"/>
      <c r="J91" s="311"/>
      <c r="K91" s="311"/>
      <c r="L91" s="311"/>
      <c r="M91" s="311"/>
      <c r="N91" s="311"/>
      <c r="O91" s="311"/>
    </row>
    <row r="92" spans="2:15" s="341" customFormat="1" ht="12" customHeight="1">
      <c r="B92" s="321"/>
      <c r="C92" s="321"/>
      <c r="D92" s="321"/>
      <c r="E92" s="321"/>
      <c r="F92" s="321"/>
      <c r="G92" s="321"/>
      <c r="H92" s="322"/>
      <c r="J92" s="311"/>
      <c r="K92" s="311"/>
      <c r="L92" s="311"/>
      <c r="M92" s="311"/>
      <c r="N92" s="311"/>
      <c r="O92" s="311"/>
    </row>
    <row r="93" spans="2:15" s="341" customFormat="1" ht="12" customHeight="1">
      <c r="B93" s="321" t="s">
        <v>592</v>
      </c>
      <c r="C93" s="321"/>
      <c r="D93" s="321"/>
      <c r="E93" s="322"/>
      <c r="F93" s="321"/>
      <c r="G93" s="321"/>
      <c r="H93" s="322"/>
      <c r="J93" s="311">
        <v>106169.05233908698</v>
      </c>
      <c r="K93" s="311">
        <v>9205.370695588772</v>
      </c>
      <c r="L93" s="311">
        <v>2325.9865422198327</v>
      </c>
      <c r="M93" s="311">
        <v>5626.924150924868</v>
      </c>
      <c r="N93" s="311">
        <v>337.28301900317194</v>
      </c>
      <c r="O93" s="311">
        <v>123664.57488381787</v>
      </c>
    </row>
    <row r="94" spans="2:15" s="341" customFormat="1" ht="12" customHeight="1">
      <c r="B94" s="321"/>
      <c r="C94" s="321"/>
      <c r="D94" s="321"/>
      <c r="E94" s="321"/>
      <c r="F94" s="321"/>
      <c r="G94" s="321"/>
      <c r="H94" s="322"/>
      <c r="J94" s="311"/>
      <c r="K94" s="311"/>
      <c r="L94" s="311"/>
      <c r="M94" s="311"/>
      <c r="N94" s="311"/>
      <c r="O94" s="311"/>
    </row>
    <row r="95" spans="2:15" s="342" customFormat="1" ht="12" customHeight="1">
      <c r="B95" s="343" t="s">
        <v>572</v>
      </c>
      <c r="C95" s="343"/>
      <c r="D95" s="343"/>
      <c r="E95" s="343"/>
      <c r="F95" s="344"/>
      <c r="G95" s="344"/>
      <c r="H95" s="343"/>
      <c r="J95" s="345">
        <v>16.6</v>
      </c>
      <c r="K95" s="345">
        <v>0.2780000000000014</v>
      </c>
      <c r="L95" s="345">
        <v>0</v>
      </c>
      <c r="M95" s="345">
        <v>0</v>
      </c>
      <c r="N95" s="345">
        <v>0.00508529999999624</v>
      </c>
      <c r="O95" s="345">
        <v>16.883085299999998</v>
      </c>
    </row>
    <row r="96" spans="2:15" s="341" customFormat="1" ht="12" customHeight="1">
      <c r="B96" s="321"/>
      <c r="C96" s="321"/>
      <c r="D96" s="321"/>
      <c r="E96" s="310" t="s">
        <v>390</v>
      </c>
      <c r="F96" s="321"/>
      <c r="G96" s="321"/>
      <c r="H96" s="322"/>
      <c r="J96" s="311">
        <v>0</v>
      </c>
      <c r="K96" s="311">
        <v>0</v>
      </c>
      <c r="L96" s="311">
        <v>0</v>
      </c>
      <c r="M96" s="311">
        <v>0</v>
      </c>
      <c r="N96" s="311">
        <v>0</v>
      </c>
      <c r="O96" s="311">
        <v>0</v>
      </c>
    </row>
    <row r="97" spans="2:15" s="341" customFormat="1" ht="12" customHeight="1">
      <c r="B97" s="321"/>
      <c r="C97" s="321"/>
      <c r="D97" s="321"/>
      <c r="E97" s="322" t="s">
        <v>75</v>
      </c>
      <c r="F97" s="321"/>
      <c r="G97" s="321"/>
      <c r="H97" s="322"/>
      <c r="J97" s="311">
        <v>16.6</v>
      </c>
      <c r="K97" s="311">
        <v>0.2780000000000014</v>
      </c>
      <c r="L97" s="311">
        <v>0</v>
      </c>
      <c r="M97" s="311">
        <v>0</v>
      </c>
      <c r="N97" s="311">
        <v>0.00508529999999624</v>
      </c>
      <c r="O97" s="311">
        <v>16.883085299999998</v>
      </c>
    </row>
    <row r="98" spans="2:15" s="341" customFormat="1" ht="12" customHeight="1">
      <c r="B98" s="321"/>
      <c r="C98" s="321"/>
      <c r="D98" s="321"/>
      <c r="E98" s="322"/>
      <c r="F98" s="321" t="s">
        <v>22</v>
      </c>
      <c r="G98" s="321"/>
      <c r="H98" s="322"/>
      <c r="J98" s="311">
        <v>0.8</v>
      </c>
      <c r="K98" s="311">
        <v>-0.322</v>
      </c>
      <c r="L98" s="311">
        <v>0</v>
      </c>
      <c r="M98" s="311">
        <v>0</v>
      </c>
      <c r="N98" s="311">
        <v>0.005085299999999793</v>
      </c>
      <c r="O98" s="311">
        <v>0.48308529999999983</v>
      </c>
    </row>
    <row r="99" spans="2:15" s="341" customFormat="1" ht="12" customHeight="1">
      <c r="B99" s="321"/>
      <c r="C99" s="321"/>
      <c r="D99" s="321"/>
      <c r="E99" s="322"/>
      <c r="F99" s="321" t="s">
        <v>578</v>
      </c>
      <c r="G99" s="321"/>
      <c r="H99" s="340"/>
      <c r="J99" s="311">
        <v>0</v>
      </c>
      <c r="K99" s="311">
        <v>0</v>
      </c>
      <c r="L99" s="311">
        <v>0</v>
      </c>
      <c r="M99" s="311">
        <v>0</v>
      </c>
      <c r="N99" s="311">
        <v>0</v>
      </c>
      <c r="O99" s="311">
        <v>0</v>
      </c>
    </row>
    <row r="100" spans="2:15" s="341" customFormat="1" ht="12" customHeight="1">
      <c r="B100" s="321"/>
      <c r="C100" s="321"/>
      <c r="D100" s="321"/>
      <c r="E100" s="322"/>
      <c r="F100" s="321" t="s">
        <v>579</v>
      </c>
      <c r="G100" s="321"/>
      <c r="H100" s="340"/>
      <c r="J100" s="311">
        <v>0.8</v>
      </c>
      <c r="K100" s="311">
        <v>-0.322</v>
      </c>
      <c r="L100" s="311">
        <v>0</v>
      </c>
      <c r="M100" s="311">
        <v>0</v>
      </c>
      <c r="N100" s="311">
        <v>0.005085299999999793</v>
      </c>
      <c r="O100" s="311">
        <v>0.48308529999999983</v>
      </c>
    </row>
    <row r="101" spans="2:15" s="341" customFormat="1" ht="12" customHeight="1">
      <c r="B101" s="321"/>
      <c r="C101" s="321"/>
      <c r="D101" s="321"/>
      <c r="E101" s="322"/>
      <c r="F101" s="321" t="s">
        <v>23</v>
      </c>
      <c r="G101" s="321"/>
      <c r="H101" s="322"/>
      <c r="J101" s="311">
        <v>0</v>
      </c>
      <c r="K101" s="311">
        <v>0</v>
      </c>
      <c r="L101" s="311">
        <v>0</v>
      </c>
      <c r="M101" s="311">
        <v>0</v>
      </c>
      <c r="N101" s="311">
        <v>0</v>
      </c>
      <c r="O101" s="311">
        <v>0</v>
      </c>
    </row>
    <row r="102" spans="2:15" s="341" customFormat="1" ht="12" customHeight="1">
      <c r="B102" s="321"/>
      <c r="C102" s="321"/>
      <c r="D102" s="321"/>
      <c r="E102" s="322"/>
      <c r="F102" s="321" t="s">
        <v>25</v>
      </c>
      <c r="G102" s="321"/>
      <c r="H102" s="322"/>
      <c r="J102" s="311">
        <v>15.8</v>
      </c>
      <c r="K102" s="311">
        <v>0.6000000000000014</v>
      </c>
      <c r="L102" s="311">
        <v>0</v>
      </c>
      <c r="M102" s="311">
        <v>0</v>
      </c>
      <c r="N102" s="311">
        <v>-3.552713678800501E-15</v>
      </c>
      <c r="O102" s="311">
        <v>16.4</v>
      </c>
    </row>
    <row r="103" spans="2:15" s="341" customFormat="1" ht="12" customHeight="1">
      <c r="B103" s="321"/>
      <c r="C103" s="321"/>
      <c r="D103" s="321"/>
      <c r="E103" s="322"/>
      <c r="F103" s="321" t="s">
        <v>578</v>
      </c>
      <c r="G103" s="321"/>
      <c r="H103" s="340"/>
      <c r="J103" s="311">
        <v>15.8</v>
      </c>
      <c r="K103" s="311">
        <v>0.6000000000000014</v>
      </c>
      <c r="L103" s="311">
        <v>0</v>
      </c>
      <c r="M103" s="311">
        <v>0</v>
      </c>
      <c r="N103" s="311">
        <v>-3.552713678800501E-15</v>
      </c>
      <c r="O103" s="311">
        <v>16.4</v>
      </c>
    </row>
    <row r="104" spans="2:15" s="341" customFormat="1" ht="12" customHeight="1">
      <c r="B104" s="321"/>
      <c r="C104" s="321"/>
      <c r="D104" s="321"/>
      <c r="E104" s="322"/>
      <c r="F104" s="321" t="s">
        <v>579</v>
      </c>
      <c r="G104" s="321"/>
      <c r="H104" s="340"/>
      <c r="J104" s="311">
        <v>0</v>
      </c>
      <c r="K104" s="311">
        <v>0</v>
      </c>
      <c r="L104" s="311">
        <v>0</v>
      </c>
      <c r="M104" s="311">
        <v>0</v>
      </c>
      <c r="N104" s="311">
        <v>0</v>
      </c>
      <c r="O104" s="311">
        <v>0</v>
      </c>
    </row>
    <row r="105" spans="2:15" s="203" customFormat="1" ht="12" customHeight="1">
      <c r="B105" s="304"/>
      <c r="C105" s="304"/>
      <c r="D105" s="304"/>
      <c r="E105" s="304"/>
      <c r="F105" s="304"/>
      <c r="G105" s="304"/>
      <c r="H105" s="304"/>
      <c r="I105" s="297"/>
      <c r="J105" s="297"/>
      <c r="K105" s="297"/>
      <c r="L105" s="297"/>
      <c r="M105" s="297"/>
      <c r="N105" s="297"/>
      <c r="O105" s="297"/>
    </row>
    <row r="106" spans="3:15" s="290" customFormat="1" ht="12" customHeight="1">
      <c r="C106" s="309" t="s">
        <v>667</v>
      </c>
      <c r="D106" s="310"/>
      <c r="E106" s="310"/>
      <c r="F106" s="310"/>
      <c r="G106" s="310"/>
      <c r="H106" s="310"/>
      <c r="I106" s="310"/>
      <c r="J106" s="310"/>
      <c r="K106" s="310"/>
      <c r="L106" s="311"/>
      <c r="M106" s="311"/>
      <c r="O106" s="303"/>
    </row>
    <row r="107" spans="2:15" s="290" customFormat="1" ht="12" customHeight="1">
      <c r="B107" s="312"/>
      <c r="C107" s="312"/>
      <c r="D107" s="312"/>
      <c r="E107" s="312"/>
      <c r="F107" s="313"/>
      <c r="G107" s="313"/>
      <c r="H107" s="313"/>
      <c r="I107" s="313"/>
      <c r="J107" s="313"/>
      <c r="K107" s="313"/>
      <c r="L107" s="313"/>
      <c r="M107" s="313"/>
      <c r="N107" s="313"/>
      <c r="O107" s="313"/>
    </row>
    <row r="108" spans="2:15" s="290" customFormat="1" ht="9" customHeight="1">
      <c r="B108" s="293"/>
      <c r="C108" s="323"/>
      <c r="D108" s="323"/>
      <c r="E108" s="323"/>
      <c r="F108" s="323"/>
      <c r="G108" s="323"/>
      <c r="H108" s="323"/>
      <c r="I108" s="323"/>
      <c r="J108" s="323"/>
      <c r="K108" s="324"/>
      <c r="L108" s="324"/>
      <c r="M108" s="324"/>
      <c r="N108" s="324"/>
      <c r="O108" s="325"/>
    </row>
    <row r="109" spans="6:15" s="290" customFormat="1" ht="23.25" customHeight="1">
      <c r="F109" s="303"/>
      <c r="G109" s="303"/>
      <c r="H109" s="303"/>
      <c r="I109" s="303"/>
      <c r="J109" s="326">
        <v>2004</v>
      </c>
      <c r="K109" s="327" t="s">
        <v>569</v>
      </c>
      <c r="L109" s="328"/>
      <c r="M109" s="328"/>
      <c r="N109" s="328"/>
      <c r="O109" s="329">
        <v>2005</v>
      </c>
    </row>
    <row r="110" spans="2:15" s="290" customFormat="1" ht="16.5" customHeight="1">
      <c r="B110" s="284" t="s">
        <v>1</v>
      </c>
      <c r="C110" s="199"/>
      <c r="D110" s="199"/>
      <c r="E110" s="199"/>
      <c r="F110" s="203"/>
      <c r="G110" s="203"/>
      <c r="H110" s="203"/>
      <c r="I110" s="203"/>
      <c r="J110" s="294"/>
      <c r="K110" s="295" t="s">
        <v>570</v>
      </c>
      <c r="L110" s="296" t="s">
        <v>677</v>
      </c>
      <c r="M110" s="296" t="s">
        <v>678</v>
      </c>
      <c r="N110" s="295" t="s">
        <v>679</v>
      </c>
      <c r="O110" s="203"/>
    </row>
    <row r="111" spans="6:14" s="284" customFormat="1" ht="12" customHeight="1">
      <c r="F111" s="297"/>
      <c r="G111" s="297"/>
      <c r="H111" s="297"/>
      <c r="I111" s="298"/>
      <c r="J111" s="294"/>
      <c r="K111" s="299"/>
      <c r="L111" s="300" t="s">
        <v>680</v>
      </c>
      <c r="M111" s="300" t="s">
        <v>681</v>
      </c>
      <c r="N111" s="301" t="s">
        <v>682</v>
      </c>
    </row>
    <row r="112" spans="2:15" s="290" customFormat="1" ht="9" customHeight="1">
      <c r="B112" s="264"/>
      <c r="C112" s="264"/>
      <c r="D112" s="264"/>
      <c r="E112" s="264"/>
      <c r="F112" s="302"/>
      <c r="G112" s="302"/>
      <c r="H112" s="302"/>
      <c r="I112" s="302"/>
      <c r="J112" s="302"/>
      <c r="K112" s="302"/>
      <c r="L112" s="302"/>
      <c r="M112" s="302"/>
      <c r="N112" s="302"/>
      <c r="O112" s="302"/>
    </row>
    <row r="113" spans="6:15" s="199" customFormat="1" ht="12" customHeight="1">
      <c r="F113" s="203"/>
      <c r="G113" s="203"/>
      <c r="H113" s="203"/>
      <c r="I113" s="303"/>
      <c r="J113" s="303"/>
      <c r="K113" s="303"/>
      <c r="L113" s="303"/>
      <c r="M113" s="303"/>
      <c r="N113" s="303"/>
      <c r="O113" s="303"/>
    </row>
    <row r="114" spans="2:15" s="342" customFormat="1" ht="12" customHeight="1">
      <c r="B114" s="343" t="s">
        <v>574</v>
      </c>
      <c r="C114" s="343"/>
      <c r="D114" s="343"/>
      <c r="E114" s="343"/>
      <c r="F114" s="344"/>
      <c r="G114" s="344"/>
      <c r="H114" s="343"/>
      <c r="J114" s="345">
        <v>9884.3</v>
      </c>
      <c r="K114" s="345">
        <v>-582.2281439674368</v>
      </c>
      <c r="L114" s="345">
        <v>-40.430922418534465</v>
      </c>
      <c r="M114" s="345">
        <v>-91.02992289289269</v>
      </c>
      <c r="N114" s="345">
        <v>433.4347650331473</v>
      </c>
      <c r="O114" s="345">
        <v>9604.071975754283</v>
      </c>
    </row>
    <row r="115" spans="2:15" s="341" customFormat="1" ht="12" customHeight="1">
      <c r="B115" s="321"/>
      <c r="C115" s="321"/>
      <c r="D115" s="322" t="s">
        <v>575</v>
      </c>
      <c r="E115" s="322"/>
      <c r="F115" s="321"/>
      <c r="G115" s="321"/>
      <c r="H115" s="322"/>
      <c r="J115" s="311">
        <v>4953.5</v>
      </c>
      <c r="K115" s="311">
        <v>-877.4406204549273</v>
      </c>
      <c r="L115" s="311">
        <v>25.91426675146522</v>
      </c>
      <c r="M115" s="311">
        <v>-65.22992289289269</v>
      </c>
      <c r="N115" s="311">
        <v>227.9585797878304</v>
      </c>
      <c r="O115" s="311">
        <v>4264.702303191476</v>
      </c>
    </row>
    <row r="116" spans="2:15" s="341" customFormat="1" ht="12" customHeight="1">
      <c r="B116" s="321"/>
      <c r="C116" s="321"/>
      <c r="D116" s="322"/>
      <c r="E116" s="322" t="s">
        <v>73</v>
      </c>
      <c r="F116" s="321"/>
      <c r="G116" s="321"/>
      <c r="H116" s="322"/>
      <c r="J116" s="311">
        <v>3666.5</v>
      </c>
      <c r="K116" s="311">
        <v>-440.11650547363803</v>
      </c>
      <c r="L116" s="311">
        <v>25.91426675146522</v>
      </c>
      <c r="M116" s="311">
        <v>-46.629922892892694</v>
      </c>
      <c r="N116" s="311">
        <v>0</v>
      </c>
      <c r="O116" s="311">
        <v>3205.667838384935</v>
      </c>
    </row>
    <row r="117" spans="2:15" s="341" customFormat="1" ht="12" customHeight="1">
      <c r="B117" s="321"/>
      <c r="C117" s="321"/>
      <c r="D117" s="322"/>
      <c r="E117" s="322"/>
      <c r="F117" s="321" t="s">
        <v>170</v>
      </c>
      <c r="G117" s="321"/>
      <c r="H117" s="322"/>
      <c r="J117" s="311">
        <v>3666.5</v>
      </c>
      <c r="K117" s="311">
        <v>-440.11650547363803</v>
      </c>
      <c r="L117" s="311">
        <v>25.91426675146522</v>
      </c>
      <c r="M117" s="311">
        <v>-46.629922892892694</v>
      </c>
      <c r="N117" s="311">
        <v>0</v>
      </c>
      <c r="O117" s="311">
        <v>3205.667838384935</v>
      </c>
    </row>
    <row r="118" spans="2:15" s="341" customFormat="1" ht="12" customHeight="1">
      <c r="B118" s="321"/>
      <c r="C118" s="321"/>
      <c r="D118" s="321"/>
      <c r="E118" s="322" t="s">
        <v>390</v>
      </c>
      <c r="F118" s="321"/>
      <c r="G118" s="321"/>
      <c r="H118" s="322"/>
      <c r="J118" s="311">
        <v>0</v>
      </c>
      <c r="K118" s="311">
        <v>0</v>
      </c>
      <c r="L118" s="311">
        <v>0</v>
      </c>
      <c r="M118" s="311">
        <v>0</v>
      </c>
      <c r="N118" s="311">
        <v>0</v>
      </c>
      <c r="O118" s="311">
        <v>0</v>
      </c>
    </row>
    <row r="119" spans="2:15" s="341" customFormat="1" ht="12" customHeight="1">
      <c r="B119" s="321"/>
      <c r="C119" s="321"/>
      <c r="D119" s="321"/>
      <c r="E119" s="322" t="s">
        <v>75</v>
      </c>
      <c r="F119" s="321"/>
      <c r="G119" s="321"/>
      <c r="H119" s="322"/>
      <c r="J119" s="311">
        <v>1287</v>
      </c>
      <c r="K119" s="311">
        <v>-437.32411498128926</v>
      </c>
      <c r="L119" s="311">
        <v>0</v>
      </c>
      <c r="M119" s="311">
        <v>-18.6</v>
      </c>
      <c r="N119" s="311">
        <v>227.9585797878304</v>
      </c>
      <c r="O119" s="311">
        <v>1059.034464806541</v>
      </c>
    </row>
    <row r="120" spans="2:15" s="341" customFormat="1" ht="12" customHeight="1">
      <c r="B120" s="321"/>
      <c r="C120" s="321"/>
      <c r="D120" s="321"/>
      <c r="E120" s="322"/>
      <c r="F120" s="321" t="s">
        <v>22</v>
      </c>
      <c r="G120" s="321"/>
      <c r="H120" s="322"/>
      <c r="J120" s="311">
        <v>1287</v>
      </c>
      <c r="K120" s="311">
        <v>-208.74906972436486</v>
      </c>
      <c r="L120" s="311">
        <v>0</v>
      </c>
      <c r="M120" s="311">
        <v>-18.6</v>
      </c>
      <c r="N120" s="311">
        <v>-0.616465469094031</v>
      </c>
      <c r="O120" s="311">
        <v>1059.034464806541</v>
      </c>
    </row>
    <row r="121" spans="2:15" s="341" customFormat="1" ht="12" customHeight="1">
      <c r="B121" s="321"/>
      <c r="C121" s="321"/>
      <c r="D121" s="321"/>
      <c r="E121" s="322"/>
      <c r="F121" s="321" t="s">
        <v>578</v>
      </c>
      <c r="G121" s="321"/>
      <c r="H121" s="340"/>
      <c r="J121" s="311">
        <v>0</v>
      </c>
      <c r="K121" s="311">
        <v>0</v>
      </c>
      <c r="L121" s="311">
        <v>0</v>
      </c>
      <c r="M121" s="311">
        <v>0</v>
      </c>
      <c r="N121" s="311">
        <v>0</v>
      </c>
      <c r="O121" s="311">
        <v>0</v>
      </c>
    </row>
    <row r="122" spans="2:15" s="341" customFormat="1" ht="12" customHeight="1">
      <c r="B122" s="321"/>
      <c r="C122" s="321"/>
      <c r="D122" s="321"/>
      <c r="E122" s="322"/>
      <c r="F122" s="321" t="s">
        <v>579</v>
      </c>
      <c r="G122" s="321"/>
      <c r="H122" s="340"/>
      <c r="J122" s="311">
        <v>1287</v>
      </c>
      <c r="K122" s="311">
        <v>-208.74906972436486</v>
      </c>
      <c r="L122" s="311">
        <v>0</v>
      </c>
      <c r="M122" s="311">
        <v>-18.6</v>
      </c>
      <c r="N122" s="311">
        <v>-0.616465469094031</v>
      </c>
      <c r="O122" s="311">
        <v>1059.034464806541</v>
      </c>
    </row>
    <row r="123" spans="2:15" s="341" customFormat="1" ht="12" customHeight="1">
      <c r="B123" s="321"/>
      <c r="C123" s="321"/>
      <c r="D123" s="322" t="s">
        <v>576</v>
      </c>
      <c r="E123" s="322"/>
      <c r="F123" s="321"/>
      <c r="G123" s="321"/>
      <c r="H123" s="322"/>
      <c r="J123" s="311">
        <v>4930.8</v>
      </c>
      <c r="K123" s="311">
        <v>295.21247648749045</v>
      </c>
      <c r="L123" s="311">
        <v>-66.34518916999968</v>
      </c>
      <c r="M123" s="311">
        <v>-25.8</v>
      </c>
      <c r="N123" s="311">
        <v>205.4761852453169</v>
      </c>
      <c r="O123" s="311">
        <v>5339.369672562807</v>
      </c>
    </row>
    <row r="124" spans="2:15" s="341" customFormat="1" ht="12" customHeight="1">
      <c r="B124" s="321"/>
      <c r="C124" s="321"/>
      <c r="D124" s="321"/>
      <c r="E124" s="322" t="s">
        <v>73</v>
      </c>
      <c r="F124" s="321"/>
      <c r="G124" s="321"/>
      <c r="H124" s="322"/>
      <c r="J124" s="311">
        <v>2302.6</v>
      </c>
      <c r="K124" s="311">
        <v>499.48464662345964</v>
      </c>
      <c r="L124" s="311">
        <v>-66.34518916999968</v>
      </c>
      <c r="M124" s="311">
        <v>0</v>
      </c>
      <c r="N124" s="311">
        <v>0</v>
      </c>
      <c r="O124" s="311">
        <v>2735.76565745346</v>
      </c>
    </row>
    <row r="125" spans="2:15" s="341" customFormat="1" ht="12" customHeight="1">
      <c r="B125" s="321"/>
      <c r="C125" s="321"/>
      <c r="D125" s="321"/>
      <c r="E125" s="322"/>
      <c r="F125" s="321" t="s">
        <v>170</v>
      </c>
      <c r="G125" s="321"/>
      <c r="H125" s="322"/>
      <c r="J125" s="311">
        <v>2302.6</v>
      </c>
      <c r="K125" s="311">
        <v>499.48464662345964</v>
      </c>
      <c r="L125" s="311">
        <v>-66.34518916999968</v>
      </c>
      <c r="M125" s="311">
        <v>0</v>
      </c>
      <c r="N125" s="311">
        <v>0</v>
      </c>
      <c r="O125" s="311">
        <v>2735.76565745346</v>
      </c>
    </row>
    <row r="126" spans="2:15" s="341" customFormat="1" ht="12" customHeight="1">
      <c r="B126" s="321"/>
      <c r="C126" s="321"/>
      <c r="D126" s="321"/>
      <c r="E126" s="310" t="s">
        <v>390</v>
      </c>
      <c r="F126" s="310"/>
      <c r="G126" s="321"/>
      <c r="H126" s="322"/>
      <c r="J126" s="311"/>
      <c r="K126" s="311">
        <v>-201.69947179413512</v>
      </c>
      <c r="L126" s="311">
        <v>0</v>
      </c>
      <c r="M126" s="311">
        <v>0</v>
      </c>
      <c r="N126" s="311">
        <v>201.69947179413512</v>
      </c>
      <c r="O126" s="311"/>
    </row>
    <row r="127" spans="2:15" s="341" customFormat="1" ht="12" customHeight="1">
      <c r="B127" s="321"/>
      <c r="C127" s="321"/>
      <c r="D127" s="321"/>
      <c r="E127" s="322" t="s">
        <v>75</v>
      </c>
      <c r="F127" s="321"/>
      <c r="G127" s="321"/>
      <c r="H127" s="322"/>
      <c r="J127" s="311">
        <v>2628.2</v>
      </c>
      <c r="K127" s="311">
        <v>-2.5726983418340694</v>
      </c>
      <c r="L127" s="311">
        <v>0</v>
      </c>
      <c r="M127" s="311">
        <v>-25.8</v>
      </c>
      <c r="N127" s="311">
        <v>3.776713451181781</v>
      </c>
      <c r="O127" s="311">
        <v>2603.6040151093475</v>
      </c>
    </row>
    <row r="128" spans="2:15" s="341" customFormat="1" ht="12" customHeight="1">
      <c r="B128" s="321"/>
      <c r="C128" s="321"/>
      <c r="D128" s="321"/>
      <c r="E128" s="322"/>
      <c r="F128" s="321" t="s">
        <v>21</v>
      </c>
      <c r="G128" s="321"/>
      <c r="H128" s="322"/>
      <c r="J128" s="311">
        <v>608</v>
      </c>
      <c r="K128" s="311">
        <v>173.8</v>
      </c>
      <c r="L128" s="311">
        <v>0</v>
      </c>
      <c r="M128" s="311">
        <v>0</v>
      </c>
      <c r="N128" s="311">
        <v>-1.1368683772161603E-13</v>
      </c>
      <c r="O128" s="311">
        <v>781.8</v>
      </c>
    </row>
    <row r="129" spans="2:15" s="341" customFormat="1" ht="12" customHeight="1">
      <c r="B129" s="321"/>
      <c r="C129" s="321"/>
      <c r="D129" s="321"/>
      <c r="E129" s="322"/>
      <c r="F129" s="321" t="s">
        <v>578</v>
      </c>
      <c r="G129" s="321"/>
      <c r="H129" s="340"/>
      <c r="J129" s="311">
        <v>608</v>
      </c>
      <c r="K129" s="311">
        <v>173.8</v>
      </c>
      <c r="L129" s="311">
        <v>0</v>
      </c>
      <c r="M129" s="311">
        <v>0</v>
      </c>
      <c r="N129" s="311">
        <v>-1.1368683772161603E-13</v>
      </c>
      <c r="O129" s="311">
        <v>781.8</v>
      </c>
    </row>
    <row r="130" spans="2:15" s="341" customFormat="1" ht="12" customHeight="1">
      <c r="B130" s="321"/>
      <c r="C130" s="321"/>
      <c r="D130" s="321"/>
      <c r="E130" s="322"/>
      <c r="F130" s="321" t="s">
        <v>579</v>
      </c>
      <c r="G130" s="321"/>
      <c r="H130" s="340"/>
      <c r="J130" s="311">
        <v>0</v>
      </c>
      <c r="K130" s="311">
        <v>0</v>
      </c>
      <c r="L130" s="311">
        <v>0</v>
      </c>
      <c r="M130" s="311">
        <v>0</v>
      </c>
      <c r="N130" s="311">
        <v>0</v>
      </c>
      <c r="O130" s="311">
        <v>0</v>
      </c>
    </row>
    <row r="131" spans="2:15" s="341" customFormat="1" ht="12" customHeight="1">
      <c r="B131" s="321"/>
      <c r="C131" s="321"/>
      <c r="D131" s="321"/>
      <c r="E131" s="322"/>
      <c r="F131" s="321" t="s">
        <v>22</v>
      </c>
      <c r="G131" s="321"/>
      <c r="H131" s="322"/>
      <c r="J131" s="311">
        <v>2020.2</v>
      </c>
      <c r="K131" s="311">
        <v>-176.37269834183414</v>
      </c>
      <c r="L131" s="311">
        <v>0</v>
      </c>
      <c r="M131" s="311">
        <v>-25.8</v>
      </c>
      <c r="N131" s="311">
        <v>3.7767134511818945</v>
      </c>
      <c r="O131" s="311">
        <v>1821.8040151093478</v>
      </c>
    </row>
    <row r="132" spans="2:15" s="341" customFormat="1" ht="12" customHeight="1">
      <c r="B132" s="321"/>
      <c r="C132" s="321"/>
      <c r="D132" s="321"/>
      <c r="E132" s="322"/>
      <c r="F132" s="321" t="s">
        <v>578</v>
      </c>
      <c r="G132" s="321"/>
      <c r="H132" s="322"/>
      <c r="J132" s="311">
        <v>61.5</v>
      </c>
      <c r="K132" s="311">
        <v>-61.5</v>
      </c>
      <c r="L132" s="311">
        <v>0</v>
      </c>
      <c r="M132" s="311">
        <v>0</v>
      </c>
      <c r="N132" s="311">
        <v>0</v>
      </c>
      <c r="O132" s="311">
        <v>0</v>
      </c>
    </row>
    <row r="133" spans="2:15" s="341" customFormat="1" ht="12" customHeight="1">
      <c r="B133" s="321"/>
      <c r="C133" s="321"/>
      <c r="D133" s="321"/>
      <c r="E133" s="322"/>
      <c r="F133" s="321" t="s">
        <v>579</v>
      </c>
      <c r="G133" s="321"/>
      <c r="H133" s="322"/>
      <c r="J133" s="311">
        <v>1958.7</v>
      </c>
      <c r="K133" s="311">
        <v>-114.87269834183414</v>
      </c>
      <c r="L133" s="311">
        <v>0</v>
      </c>
      <c r="M133" s="311">
        <v>-25.8</v>
      </c>
      <c r="N133" s="311">
        <v>3.7767134511818945</v>
      </c>
      <c r="O133" s="311">
        <v>1821.8040151093478</v>
      </c>
    </row>
    <row r="134" spans="2:15" s="342" customFormat="1" ht="12" customHeight="1">
      <c r="B134" s="343" t="s">
        <v>577</v>
      </c>
      <c r="C134" s="343"/>
      <c r="D134" s="343"/>
      <c r="E134" s="343"/>
      <c r="F134" s="344"/>
      <c r="G134" s="344"/>
      <c r="H134" s="343"/>
      <c r="J134" s="345">
        <v>7616.112704859999</v>
      </c>
      <c r="K134" s="345">
        <v>639.7188818556924</v>
      </c>
      <c r="L134" s="345">
        <v>322.1881600636556</v>
      </c>
      <c r="M134" s="345">
        <v>675.6195439835344</v>
      </c>
      <c r="N134" s="345">
        <v>0.056684632323971584</v>
      </c>
      <c r="O134" s="345">
        <v>9253.654894383275</v>
      </c>
    </row>
    <row r="135" spans="2:15" s="341" customFormat="1" ht="12" customHeight="1">
      <c r="B135" s="321"/>
      <c r="C135" s="321"/>
      <c r="D135" s="321"/>
      <c r="E135" s="322" t="s">
        <v>73</v>
      </c>
      <c r="F135" s="321"/>
      <c r="G135" s="321"/>
      <c r="H135" s="322"/>
      <c r="J135" s="311">
        <v>2391.9</v>
      </c>
      <c r="K135" s="311">
        <v>-119.72650976439026</v>
      </c>
      <c r="L135" s="311">
        <v>167.89329633700027</v>
      </c>
      <c r="M135" s="311">
        <v>87.49180897996847</v>
      </c>
      <c r="N135" s="311">
        <v>0</v>
      </c>
      <c r="O135" s="311">
        <v>2527.5172631506475</v>
      </c>
    </row>
    <row r="136" spans="2:15" s="341" customFormat="1" ht="12" customHeight="1">
      <c r="B136" s="321"/>
      <c r="C136" s="321"/>
      <c r="D136" s="321"/>
      <c r="E136" s="322"/>
      <c r="F136" s="321" t="s">
        <v>480</v>
      </c>
      <c r="G136" s="321"/>
      <c r="H136" s="322"/>
      <c r="J136" s="311">
        <v>1057.3</v>
      </c>
      <c r="K136" s="311">
        <v>85.37200925999998</v>
      </c>
      <c r="L136" s="311">
        <v>189.7432099</v>
      </c>
      <c r="M136" s="311">
        <v>87.49180897996847</v>
      </c>
      <c r="N136" s="311">
        <v>0</v>
      </c>
      <c r="O136" s="311">
        <v>1419.8656957380374</v>
      </c>
    </row>
    <row r="137" spans="2:15" s="341" customFormat="1" ht="12" customHeight="1">
      <c r="B137" s="321"/>
      <c r="C137" s="321"/>
      <c r="D137" s="321"/>
      <c r="E137" s="322"/>
      <c r="F137" s="321" t="s">
        <v>170</v>
      </c>
      <c r="G137" s="321"/>
      <c r="H137" s="322"/>
      <c r="J137" s="311">
        <v>1334.6</v>
      </c>
      <c r="K137" s="311">
        <v>-205.09851902439024</v>
      </c>
      <c r="L137" s="311">
        <v>-21.849913562999745</v>
      </c>
      <c r="M137" s="311">
        <v>0</v>
      </c>
      <c r="N137" s="311">
        <v>0</v>
      </c>
      <c r="O137" s="311">
        <v>1107.65156741261</v>
      </c>
    </row>
    <row r="138" spans="2:15" s="341" customFormat="1" ht="12" customHeight="1">
      <c r="B138" s="321"/>
      <c r="C138" s="321"/>
      <c r="D138" s="321"/>
      <c r="E138" s="322" t="s">
        <v>390</v>
      </c>
      <c r="F138" s="321"/>
      <c r="G138" s="321"/>
      <c r="H138" s="322"/>
      <c r="J138" s="311">
        <v>224.81270485999994</v>
      </c>
      <c r="K138" s="311">
        <v>-493.81505103022124</v>
      </c>
      <c r="L138" s="311">
        <v>154.29486372665528</v>
      </c>
      <c r="M138" s="311">
        <v>588.1277350035659</v>
      </c>
      <c r="N138" s="311">
        <v>0</v>
      </c>
      <c r="O138" s="311">
        <v>473.4205039499999</v>
      </c>
    </row>
    <row r="139" spans="2:15" s="341" customFormat="1" ht="12" customHeight="1">
      <c r="B139" s="321"/>
      <c r="C139" s="321"/>
      <c r="D139" s="321"/>
      <c r="E139" s="322" t="s">
        <v>75</v>
      </c>
      <c r="F139" s="321"/>
      <c r="G139" s="321"/>
      <c r="H139" s="322"/>
      <c r="J139" s="311">
        <v>4999.4</v>
      </c>
      <c r="K139" s="311">
        <v>1253.260442650304</v>
      </c>
      <c r="L139" s="311">
        <v>0</v>
      </c>
      <c r="M139" s="311">
        <v>0</v>
      </c>
      <c r="N139" s="311">
        <v>0.056684632323971584</v>
      </c>
      <c r="O139" s="311">
        <v>6252.717127282628</v>
      </c>
    </row>
    <row r="140" spans="2:15" s="341" customFormat="1" ht="12" customHeight="1">
      <c r="B140" s="321"/>
      <c r="C140" s="321"/>
      <c r="D140" s="321"/>
      <c r="E140" s="322"/>
      <c r="F140" s="321" t="s">
        <v>22</v>
      </c>
      <c r="G140" s="321"/>
      <c r="H140" s="322"/>
      <c r="J140" s="311">
        <v>4914.9</v>
      </c>
      <c r="K140" s="311">
        <v>1279.660442650304</v>
      </c>
      <c r="L140" s="311">
        <v>0</v>
      </c>
      <c r="M140" s="311">
        <v>0</v>
      </c>
      <c r="N140" s="311">
        <v>0.05755734969625337</v>
      </c>
      <c r="O140" s="311">
        <v>6194.618</v>
      </c>
    </row>
    <row r="141" spans="2:15" s="341" customFormat="1" ht="12" customHeight="1">
      <c r="B141" s="321"/>
      <c r="C141" s="321"/>
      <c r="D141" s="321"/>
      <c r="E141" s="322"/>
      <c r="F141" s="321" t="s">
        <v>578</v>
      </c>
      <c r="G141" s="321"/>
      <c r="H141" s="340"/>
      <c r="J141" s="311">
        <v>2235.6</v>
      </c>
      <c r="K141" s="311">
        <v>-1132.1</v>
      </c>
      <c r="L141" s="311">
        <v>0</v>
      </c>
      <c r="M141" s="311">
        <v>0</v>
      </c>
      <c r="N141" s="311">
        <v>0.027000000000498403</v>
      </c>
      <c r="O141" s="311">
        <v>1103.527</v>
      </c>
    </row>
    <row r="142" spans="2:15" s="341" customFormat="1" ht="12" customHeight="1">
      <c r="B142" s="321"/>
      <c r="C142" s="321"/>
      <c r="D142" s="321"/>
      <c r="E142" s="322"/>
      <c r="F142" s="321" t="s">
        <v>579</v>
      </c>
      <c r="G142" s="321"/>
      <c r="H142" s="340"/>
      <c r="J142" s="311">
        <v>2679.3</v>
      </c>
      <c r="K142" s="311">
        <v>2411.7604426503044</v>
      </c>
      <c r="L142" s="311">
        <v>0</v>
      </c>
      <c r="M142" s="311">
        <v>0</v>
      </c>
      <c r="N142" s="311">
        <v>0.030557349695754965</v>
      </c>
      <c r="O142" s="311">
        <v>5091.091</v>
      </c>
    </row>
    <row r="143" spans="2:15" s="341" customFormat="1" ht="12" customHeight="1">
      <c r="B143" s="321"/>
      <c r="C143" s="321"/>
      <c r="D143" s="321"/>
      <c r="E143" s="322"/>
      <c r="F143" s="321" t="s">
        <v>70</v>
      </c>
      <c r="G143" s="321"/>
      <c r="H143" s="322"/>
      <c r="J143" s="311">
        <v>84.5</v>
      </c>
      <c r="K143" s="311">
        <v>-26.4</v>
      </c>
      <c r="L143" s="311">
        <v>0</v>
      </c>
      <c r="M143" s="311">
        <v>0</v>
      </c>
      <c r="N143" s="311">
        <v>-0.0008727173722817838</v>
      </c>
      <c r="O143" s="311">
        <v>58.09912728262771</v>
      </c>
    </row>
    <row r="144" spans="2:15" s="341" customFormat="1" ht="12" customHeight="1">
      <c r="B144" s="322"/>
      <c r="C144" s="322"/>
      <c r="D144" s="322"/>
      <c r="E144" s="322"/>
      <c r="F144" s="321" t="s">
        <v>25</v>
      </c>
      <c r="G144" s="321"/>
      <c r="H144" s="322"/>
      <c r="J144" s="311"/>
      <c r="K144" s="311"/>
      <c r="L144" s="311"/>
      <c r="M144" s="311"/>
      <c r="N144" s="311"/>
      <c r="O144" s="311"/>
    </row>
    <row r="145" spans="2:15" s="342" customFormat="1" ht="12" customHeight="1">
      <c r="B145" s="344" t="s">
        <v>580</v>
      </c>
      <c r="C145" s="344"/>
      <c r="D145" s="344"/>
      <c r="E145" s="344"/>
      <c r="F145" s="344"/>
      <c r="G145" s="344"/>
      <c r="H145" s="343"/>
      <c r="J145" s="345">
        <v>88652.03963422698</v>
      </c>
      <c r="K145" s="345">
        <v>9147.601957700517</v>
      </c>
      <c r="L145" s="345">
        <v>2044.2293045747115</v>
      </c>
      <c r="M145" s="345">
        <v>5042.3345298342265</v>
      </c>
      <c r="N145" s="345">
        <v>-96.21351596229937</v>
      </c>
      <c r="O145" s="345">
        <v>104789.96492838032</v>
      </c>
    </row>
    <row r="146" spans="2:15" s="341" customFormat="1" ht="12" customHeight="1">
      <c r="B146" s="321"/>
      <c r="C146" s="321"/>
      <c r="D146" s="321" t="s">
        <v>593</v>
      </c>
      <c r="E146" s="322"/>
      <c r="F146" s="321"/>
      <c r="G146" s="321"/>
      <c r="H146" s="322"/>
      <c r="J146" s="311">
        <v>88652.03963422698</v>
      </c>
      <c r="K146" s="311">
        <v>9147.601957700517</v>
      </c>
      <c r="L146" s="311">
        <v>2044.2293045747115</v>
      </c>
      <c r="M146" s="311">
        <v>5042.3345298342265</v>
      </c>
      <c r="N146" s="311">
        <v>-96.21351596229937</v>
      </c>
      <c r="O146" s="311">
        <v>104789.96492838032</v>
      </c>
    </row>
    <row r="147" spans="2:15" s="341" customFormat="1" ht="12" customHeight="1">
      <c r="B147" s="321"/>
      <c r="C147" s="321"/>
      <c r="D147" s="321"/>
      <c r="E147" s="322" t="s">
        <v>118</v>
      </c>
      <c r="F147" s="321"/>
      <c r="G147" s="321"/>
      <c r="H147" s="322"/>
      <c r="J147" s="311">
        <v>60540.497761514234</v>
      </c>
      <c r="K147" s="311">
        <v>6959.601974113806</v>
      </c>
      <c r="L147" s="311">
        <v>1798.7</v>
      </c>
      <c r="M147" s="311">
        <v>4493.9</v>
      </c>
      <c r="N147" s="311">
        <v>120.4</v>
      </c>
      <c r="O147" s="311">
        <v>73913.1</v>
      </c>
    </row>
    <row r="148" spans="2:15" s="341" customFormat="1" ht="12" customHeight="1">
      <c r="B148" s="321"/>
      <c r="C148" s="321"/>
      <c r="D148" s="321"/>
      <c r="E148" s="322"/>
      <c r="F148" s="321" t="s">
        <v>588</v>
      </c>
      <c r="G148" s="321"/>
      <c r="H148" s="322"/>
      <c r="J148" s="311">
        <v>56319.497761514234</v>
      </c>
      <c r="K148" s="311">
        <v>7335.214974113806</v>
      </c>
      <c r="L148" s="311">
        <v>1798.7</v>
      </c>
      <c r="M148" s="311">
        <v>4493.9</v>
      </c>
      <c r="N148" s="311">
        <v>0</v>
      </c>
      <c r="O148" s="311">
        <v>69947.3</v>
      </c>
    </row>
    <row r="149" spans="2:15" s="341" customFormat="1" ht="12" customHeight="1">
      <c r="B149" s="321"/>
      <c r="C149" s="321"/>
      <c r="D149" s="321"/>
      <c r="E149" s="322"/>
      <c r="F149" s="321" t="s">
        <v>17</v>
      </c>
      <c r="G149" s="321"/>
      <c r="H149" s="322"/>
      <c r="J149" s="311">
        <v>4221</v>
      </c>
      <c r="K149" s="311">
        <v>-375.61300000000006</v>
      </c>
      <c r="L149" s="311">
        <v>0</v>
      </c>
      <c r="M149" s="311">
        <v>0</v>
      </c>
      <c r="N149" s="311">
        <v>120.4</v>
      </c>
      <c r="O149" s="311">
        <v>3965.8</v>
      </c>
    </row>
    <row r="150" spans="2:15" s="341" customFormat="1" ht="12" customHeight="1">
      <c r="B150" s="321"/>
      <c r="C150" s="321"/>
      <c r="D150" s="321"/>
      <c r="E150" s="322" t="s">
        <v>73</v>
      </c>
      <c r="F150" s="321"/>
      <c r="G150" s="321"/>
      <c r="H150" s="322"/>
      <c r="J150" s="311">
        <v>7831.493638925707</v>
      </c>
      <c r="K150" s="311">
        <v>1654.809604101545</v>
      </c>
      <c r="L150" s="311">
        <v>26.517764159592275</v>
      </c>
      <c r="M150" s="311">
        <v>151.21062851195404</v>
      </c>
      <c r="N150" s="311">
        <v>40.92767778659484</v>
      </c>
      <c r="O150" s="311">
        <v>9704.967267119613</v>
      </c>
    </row>
    <row r="151" spans="2:15" s="341" customFormat="1" ht="12" customHeight="1">
      <c r="B151" s="321"/>
      <c r="C151" s="321"/>
      <c r="D151" s="321"/>
      <c r="E151" s="322"/>
      <c r="F151" s="321" t="s">
        <v>480</v>
      </c>
      <c r="G151" s="321"/>
      <c r="H151" s="322"/>
      <c r="J151" s="311">
        <v>3564.693638925707</v>
      </c>
      <c r="K151" s="311">
        <v>1674.2430798660005</v>
      </c>
      <c r="L151" s="311">
        <v>169.9745521306262</v>
      </c>
      <c r="M151" s="311">
        <v>151.21062851195404</v>
      </c>
      <c r="N151" s="311">
        <v>40.92767778659484</v>
      </c>
      <c r="O151" s="311">
        <v>5601.0904679351015</v>
      </c>
    </row>
    <row r="152" spans="2:15" s="341" customFormat="1" ht="12" customHeight="1">
      <c r="B152" s="321"/>
      <c r="C152" s="321"/>
      <c r="D152" s="321"/>
      <c r="E152" s="322"/>
      <c r="F152" s="321" t="s">
        <v>170</v>
      </c>
      <c r="G152" s="321"/>
      <c r="H152" s="322"/>
      <c r="J152" s="311">
        <v>4266.8</v>
      </c>
      <c r="K152" s="311">
        <v>-19.433475764455608</v>
      </c>
      <c r="L152" s="311">
        <v>-143.45678797103392</v>
      </c>
      <c r="M152" s="311">
        <v>0</v>
      </c>
      <c r="N152" s="311">
        <v>0</v>
      </c>
      <c r="O152" s="311">
        <v>4103.876799184511</v>
      </c>
    </row>
    <row r="153" spans="2:15" s="341" customFormat="1" ht="12" customHeight="1">
      <c r="B153" s="321"/>
      <c r="C153" s="321"/>
      <c r="D153" s="321"/>
      <c r="E153" s="322" t="s">
        <v>390</v>
      </c>
      <c r="F153" s="321"/>
      <c r="G153" s="321"/>
      <c r="H153" s="322"/>
      <c r="J153" s="311">
        <v>470.34823378703504</v>
      </c>
      <c r="K153" s="311">
        <v>-611.463299154427</v>
      </c>
      <c r="L153" s="311">
        <v>219.01154041511933</v>
      </c>
      <c r="M153" s="311">
        <v>402.72390132227247</v>
      </c>
      <c r="N153" s="311">
        <v>0</v>
      </c>
      <c r="O153" s="311">
        <v>480.62037637000003</v>
      </c>
    </row>
    <row r="154" spans="2:15" s="341" customFormat="1" ht="12" customHeight="1">
      <c r="B154" s="321"/>
      <c r="C154" s="321"/>
      <c r="D154" s="321"/>
      <c r="E154" s="322" t="s">
        <v>75</v>
      </c>
      <c r="F154" s="321"/>
      <c r="G154" s="321"/>
      <c r="H154" s="322"/>
      <c r="J154" s="311">
        <v>19809.7</v>
      </c>
      <c r="K154" s="311">
        <v>1144.6536786395936</v>
      </c>
      <c r="L154" s="311">
        <v>0</v>
      </c>
      <c r="M154" s="311">
        <v>-5.5</v>
      </c>
      <c r="N154" s="311">
        <v>-257.5411937488942</v>
      </c>
      <c r="O154" s="311">
        <v>20691.2772848907</v>
      </c>
    </row>
    <row r="155" spans="2:15" s="341" customFormat="1" ht="12" customHeight="1">
      <c r="B155" s="321"/>
      <c r="C155" s="321"/>
      <c r="D155" s="321"/>
      <c r="E155" s="322"/>
      <c r="F155" s="321" t="s">
        <v>21</v>
      </c>
      <c r="G155" s="321"/>
      <c r="H155" s="322"/>
      <c r="J155" s="311">
        <v>5499.6</v>
      </c>
      <c r="K155" s="311">
        <v>491.0341532058393</v>
      </c>
      <c r="L155" s="311">
        <v>0</v>
      </c>
      <c r="M155" s="311">
        <v>0</v>
      </c>
      <c r="N155" s="311">
        <v>0.047146794159857563</v>
      </c>
      <c r="O155" s="311">
        <v>5990.681299999999</v>
      </c>
    </row>
    <row r="156" spans="2:15" s="341" customFormat="1" ht="12" customHeight="1">
      <c r="B156" s="321"/>
      <c r="C156" s="321"/>
      <c r="D156" s="321"/>
      <c r="E156" s="322"/>
      <c r="F156" s="321" t="s">
        <v>578</v>
      </c>
      <c r="G156" s="321"/>
      <c r="H156" s="340"/>
      <c r="J156" s="311">
        <v>3684.8</v>
      </c>
      <c r="K156" s="311">
        <v>620.8521532058393</v>
      </c>
      <c r="L156" s="311">
        <v>0</v>
      </c>
      <c r="M156" s="311">
        <v>0</v>
      </c>
      <c r="N156" s="311">
        <v>0.04704679415965529</v>
      </c>
      <c r="O156" s="311">
        <v>4305.699199999999</v>
      </c>
    </row>
    <row r="157" spans="2:15" s="341" customFormat="1" ht="12" customHeight="1">
      <c r="B157" s="321"/>
      <c r="C157" s="321"/>
      <c r="D157" s="321"/>
      <c r="E157" s="322"/>
      <c r="F157" s="321" t="s">
        <v>579</v>
      </c>
      <c r="G157" s="321"/>
      <c r="H157" s="340"/>
      <c r="J157" s="311">
        <v>1814.8</v>
      </c>
      <c r="K157" s="311">
        <v>-129.81799999999998</v>
      </c>
      <c r="L157" s="311">
        <v>0</v>
      </c>
      <c r="M157" s="311">
        <v>0</v>
      </c>
      <c r="N157" s="311">
        <v>0.00010000000020227162</v>
      </c>
      <c r="O157" s="311">
        <v>1684.9821000000002</v>
      </c>
    </row>
    <row r="158" spans="2:15" s="341" customFormat="1" ht="12" customHeight="1">
      <c r="B158" s="321"/>
      <c r="C158" s="321"/>
      <c r="D158" s="321"/>
      <c r="E158" s="322"/>
      <c r="F158" s="321" t="s">
        <v>22</v>
      </c>
      <c r="G158" s="321"/>
      <c r="H158" s="322"/>
      <c r="J158" s="311">
        <v>14310.1</v>
      </c>
      <c r="K158" s="311">
        <v>653.6195254337542</v>
      </c>
      <c r="L158" s="311">
        <v>0</v>
      </c>
      <c r="M158" s="311">
        <v>-5.5</v>
      </c>
      <c r="N158" s="311">
        <v>-257.5883405430541</v>
      </c>
      <c r="O158" s="311">
        <v>14700.5959848907</v>
      </c>
    </row>
    <row r="159" spans="2:15" s="341" customFormat="1" ht="12" customHeight="1">
      <c r="B159" s="321"/>
      <c r="C159" s="321"/>
      <c r="D159" s="321"/>
      <c r="E159" s="322"/>
      <c r="F159" s="321" t="s">
        <v>578</v>
      </c>
      <c r="G159" s="321"/>
      <c r="H159" s="322"/>
      <c r="J159" s="311">
        <v>761.8</v>
      </c>
      <c r="K159" s="311">
        <v>127.4</v>
      </c>
      <c r="L159" s="311">
        <v>0</v>
      </c>
      <c r="M159" s="311">
        <v>0</v>
      </c>
      <c r="N159" s="311">
        <v>-281.1</v>
      </c>
      <c r="O159" s="311">
        <v>608.1</v>
      </c>
    </row>
    <row r="160" spans="2:15" s="341" customFormat="1" ht="12" customHeight="1">
      <c r="B160" s="321"/>
      <c r="C160" s="321"/>
      <c r="D160" s="321"/>
      <c r="E160" s="322"/>
      <c r="F160" s="321" t="s">
        <v>579</v>
      </c>
      <c r="G160" s="321"/>
      <c r="H160" s="322"/>
      <c r="J160" s="311">
        <v>13548.3</v>
      </c>
      <c r="K160" s="311">
        <v>526.2195254337539</v>
      </c>
      <c r="L160" s="311">
        <v>0</v>
      </c>
      <c r="M160" s="311">
        <v>-5.5</v>
      </c>
      <c r="N160" s="311">
        <v>23.51165945694629</v>
      </c>
      <c r="O160" s="311">
        <v>14092.4959848907</v>
      </c>
    </row>
    <row r="161" spans="2:15" s="341" customFormat="1" ht="12" customHeight="1">
      <c r="B161" s="310"/>
      <c r="C161" s="310"/>
      <c r="D161" s="310"/>
      <c r="E161" s="310"/>
      <c r="F161" s="310" t="s">
        <v>25</v>
      </c>
      <c r="G161" s="310"/>
      <c r="H161" s="310"/>
      <c r="I161" s="311"/>
      <c r="J161" s="311"/>
      <c r="K161" s="311"/>
      <c r="L161" s="311"/>
      <c r="M161" s="297"/>
      <c r="N161" s="297"/>
      <c r="O161" s="168"/>
    </row>
    <row r="162" spans="2:15" s="341" customFormat="1" ht="12.75">
      <c r="B162" s="347"/>
      <c r="C162" s="347"/>
      <c r="D162" s="347"/>
      <c r="E162" s="347"/>
      <c r="F162" s="347"/>
      <c r="G162" s="347"/>
      <c r="H162" s="347"/>
      <c r="I162" s="348"/>
      <c r="J162" s="348"/>
      <c r="K162" s="348"/>
      <c r="L162" s="348"/>
      <c r="M162" s="349"/>
      <c r="N162" s="349"/>
      <c r="O162" s="172"/>
    </row>
    <row r="163" spans="2:15" s="341" customFormat="1" ht="12.75">
      <c r="B163" s="350" t="s">
        <v>467</v>
      </c>
      <c r="C163" s="321" t="s">
        <v>589</v>
      </c>
      <c r="D163" s="321"/>
      <c r="E163" s="321"/>
      <c r="F163" s="321"/>
      <c r="G163" s="321"/>
      <c r="H163" s="321"/>
      <c r="I163" s="321"/>
      <c r="J163" s="321"/>
      <c r="K163" s="321"/>
      <c r="L163" s="321"/>
      <c r="M163" s="322"/>
      <c r="N163" s="322"/>
      <c r="O163" s="168"/>
    </row>
    <row r="164" spans="2:15" s="341" customFormat="1" ht="12.75">
      <c r="B164" s="321"/>
      <c r="C164" s="321" t="s">
        <v>590</v>
      </c>
      <c r="D164" s="321"/>
      <c r="E164" s="321"/>
      <c r="F164" s="321"/>
      <c r="G164" s="321"/>
      <c r="H164" s="321"/>
      <c r="I164" s="321"/>
      <c r="J164" s="321"/>
      <c r="K164" s="321"/>
      <c r="L164" s="321"/>
      <c r="M164" s="322"/>
      <c r="N164" s="322"/>
      <c r="O164" s="168"/>
    </row>
    <row r="165" spans="2:15" s="341" customFormat="1" ht="12.75">
      <c r="B165" s="321"/>
      <c r="C165" s="321" t="s">
        <v>594</v>
      </c>
      <c r="D165" s="321"/>
      <c r="E165" s="321"/>
      <c r="F165" s="321"/>
      <c r="G165" s="321"/>
      <c r="H165" s="321"/>
      <c r="I165" s="321"/>
      <c r="J165" s="321"/>
      <c r="K165" s="321"/>
      <c r="L165" s="321"/>
      <c r="M165" s="322"/>
      <c r="N165" s="322"/>
      <c r="O165" s="168"/>
    </row>
  </sheetData>
  <printOptions/>
  <pageMargins left="0.9055118110236221" right="0.7874015748031497" top="1.1811023622047245" bottom="1.3779527559055118" header="0" footer="0"/>
  <pageSetup horizontalDpi="600" verticalDpi="600" orientation="portrait" scale="73" r:id="rId1"/>
  <rowBreaks count="2" manualBreakCount="2">
    <brk id="57" min="1" max="14" man="1"/>
    <brk id="105" min="1" max="14" man="1"/>
  </rowBreaks>
</worksheet>
</file>

<file path=xl/worksheets/sheet16.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380" t="s">
        <v>262</v>
      </c>
      <c r="B1" s="381"/>
      <c r="C1" s="381"/>
      <c r="D1" s="381"/>
      <c r="E1" s="381"/>
      <c r="F1" s="381"/>
      <c r="G1" s="381"/>
      <c r="H1" s="381"/>
      <c r="I1" s="381"/>
      <c r="J1" s="381"/>
      <c r="K1" s="381"/>
      <c r="L1" s="381"/>
      <c r="M1" s="381"/>
      <c r="N1" s="381"/>
      <c r="O1" s="381"/>
      <c r="P1" s="381"/>
      <c r="Q1" s="381"/>
      <c r="R1" s="381"/>
      <c r="S1" s="381"/>
      <c r="T1" s="381"/>
      <c r="U1" s="381"/>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382" t="s">
        <v>261</v>
      </c>
      <c r="C4" s="382"/>
      <c r="D4" s="382"/>
      <c r="E4" s="382"/>
      <c r="F4" s="382"/>
      <c r="G4" s="382"/>
      <c r="H4" s="382"/>
      <c r="I4" s="382"/>
      <c r="J4" s="382"/>
      <c r="K4" s="382"/>
      <c r="L4" s="382"/>
      <c r="M4" s="382"/>
      <c r="N4" s="382"/>
      <c r="O4" s="382"/>
      <c r="P4" s="382"/>
      <c r="Q4" s="382"/>
      <c r="R4" s="382"/>
      <c r="S4" s="382"/>
      <c r="T4" s="382"/>
      <c r="U4" s="382"/>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58" t="s">
        <v>363</v>
      </c>
      <c r="M6" s="358"/>
      <c r="N6" s="358"/>
      <c r="O6" s="358"/>
      <c r="P6" s="358"/>
      <c r="Q6" s="358" t="s">
        <v>367</v>
      </c>
      <c r="R6" s="358"/>
      <c r="S6" s="358"/>
      <c r="T6" s="358"/>
      <c r="U6" s="358"/>
    </row>
    <row r="7" spans="8:21" ht="9.75" customHeight="1">
      <c r="H7" s="51"/>
      <c r="I7" s="51"/>
      <c r="J7" s="51"/>
      <c r="L7" s="42" t="s">
        <v>303</v>
      </c>
      <c r="M7" s="42" t="s">
        <v>304</v>
      </c>
      <c r="N7" s="42" t="s">
        <v>305</v>
      </c>
      <c r="O7" s="42" t="s">
        <v>306</v>
      </c>
      <c r="P7" s="42"/>
      <c r="Q7" s="42" t="s">
        <v>303</v>
      </c>
      <c r="R7" s="42" t="s">
        <v>304</v>
      </c>
      <c r="S7" s="42" t="s">
        <v>305</v>
      </c>
      <c r="T7" s="42" t="s">
        <v>306</v>
      </c>
      <c r="U7" s="42"/>
    </row>
    <row r="8" spans="2:21" ht="12.75">
      <c r="B8" s="49" t="s">
        <v>150</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151</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152</v>
      </c>
      <c r="D13" s="60" t="s">
        <v>153</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154</v>
      </c>
      <c r="F15" s="51" t="s">
        <v>146</v>
      </c>
      <c r="K15" s="49"/>
      <c r="V15" s="49"/>
      <c r="W15" s="49"/>
      <c r="X15" s="49"/>
      <c r="Y15" s="49"/>
      <c r="Z15" s="49"/>
      <c r="AA15" s="49"/>
      <c r="AB15" s="49"/>
      <c r="AC15" s="49"/>
      <c r="AD15" s="49"/>
    </row>
    <row r="16" spans="6:30" s="51" customFormat="1" ht="12">
      <c r="F16" s="51" t="s">
        <v>155</v>
      </c>
      <c r="G16" s="51" t="s">
        <v>15</v>
      </c>
      <c r="K16" s="49"/>
      <c r="V16" s="49"/>
      <c r="W16" s="49"/>
      <c r="X16" s="49"/>
      <c r="Y16" s="49"/>
      <c r="Z16" s="49"/>
      <c r="AA16" s="49"/>
      <c r="AB16" s="49"/>
      <c r="AC16" s="49"/>
      <c r="AD16" s="49"/>
    </row>
    <row r="17" spans="7:30" s="51" customFormat="1" ht="12">
      <c r="G17" s="51" t="s">
        <v>156</v>
      </c>
      <c r="K17" s="49"/>
      <c r="V17" s="49"/>
      <c r="W17" s="49"/>
      <c r="X17" s="49"/>
      <c r="Y17" s="49"/>
      <c r="Z17" s="49"/>
      <c r="AA17" s="49"/>
      <c r="AB17" s="49"/>
      <c r="AC17" s="49"/>
      <c r="AD17" s="49"/>
    </row>
    <row r="18" spans="7:30" s="51" customFormat="1" ht="12">
      <c r="G18" s="51" t="s">
        <v>157</v>
      </c>
      <c r="K18" s="49"/>
      <c r="V18" s="49"/>
      <c r="W18" s="49"/>
      <c r="X18" s="49"/>
      <c r="Y18" s="49"/>
      <c r="Z18" s="49"/>
      <c r="AA18" s="49"/>
      <c r="AB18" s="49"/>
      <c r="AC18" s="49"/>
      <c r="AD18" s="49"/>
    </row>
    <row r="19" spans="7:30" s="51" customFormat="1" ht="12">
      <c r="G19" s="51" t="s">
        <v>158</v>
      </c>
      <c r="K19" s="49"/>
      <c r="V19" s="49"/>
      <c r="W19" s="49"/>
      <c r="X19" s="49"/>
      <c r="Y19" s="49"/>
      <c r="Z19" s="49"/>
      <c r="AA19" s="49"/>
      <c r="AB19" s="49"/>
      <c r="AC19" s="49"/>
      <c r="AD19" s="49"/>
    </row>
    <row r="20" spans="6:30" s="51" customFormat="1" ht="12">
      <c r="F20" s="51" t="s">
        <v>159</v>
      </c>
      <c r="G20" s="51" t="s">
        <v>17</v>
      </c>
      <c r="K20" s="49"/>
      <c r="V20" s="49"/>
      <c r="W20" s="49"/>
      <c r="X20" s="49"/>
      <c r="Y20" s="49"/>
      <c r="Z20" s="49"/>
      <c r="AA20" s="49"/>
      <c r="AB20" s="49"/>
      <c r="AC20" s="49"/>
      <c r="AD20" s="49"/>
    </row>
    <row r="21" spans="7:30" s="51" customFormat="1" ht="12">
      <c r="G21" s="51" t="s">
        <v>160</v>
      </c>
      <c r="K21" s="49"/>
      <c r="V21" s="49"/>
      <c r="W21" s="49"/>
      <c r="X21" s="49"/>
      <c r="Y21" s="49"/>
      <c r="Z21" s="49"/>
      <c r="AA21" s="49"/>
      <c r="AB21" s="49"/>
      <c r="AC21" s="49"/>
      <c r="AD21" s="49"/>
    </row>
    <row r="22" spans="7:30" s="51" customFormat="1" ht="12">
      <c r="G22" s="51" t="s">
        <v>161</v>
      </c>
      <c r="K22" s="49"/>
      <c r="V22" s="49"/>
      <c r="W22" s="49"/>
      <c r="X22" s="49"/>
      <c r="Y22" s="49"/>
      <c r="Z22" s="49"/>
      <c r="AA22" s="49"/>
      <c r="AB22" s="49"/>
      <c r="AC22" s="49"/>
      <c r="AD22" s="49"/>
    </row>
    <row r="23" spans="5:30" s="51" customFormat="1" ht="12">
      <c r="E23" s="51" t="s">
        <v>162</v>
      </c>
      <c r="F23" s="51" t="s">
        <v>73</v>
      </c>
      <c r="K23" s="49"/>
      <c r="V23" s="49"/>
      <c r="W23" s="49"/>
      <c r="X23" s="49"/>
      <c r="Y23" s="49"/>
      <c r="Z23" s="49"/>
      <c r="AA23" s="49"/>
      <c r="AB23" s="49"/>
      <c r="AC23" s="49"/>
      <c r="AD23" s="49"/>
    </row>
    <row r="24" spans="6:30" s="51" customFormat="1" ht="12">
      <c r="F24" s="51" t="s">
        <v>163</v>
      </c>
      <c r="G24" s="51" t="s">
        <v>164</v>
      </c>
      <c r="K24" s="49"/>
      <c r="V24" s="49"/>
      <c r="W24" s="49"/>
      <c r="X24" s="49"/>
      <c r="Y24" s="49"/>
      <c r="Z24" s="49"/>
      <c r="AA24" s="49"/>
      <c r="AB24" s="49"/>
      <c r="AC24" s="49"/>
      <c r="AD24" s="49"/>
    </row>
    <row r="25" spans="7:30" s="51" customFormat="1" ht="12">
      <c r="G25" s="51" t="s">
        <v>165</v>
      </c>
      <c r="K25" s="49"/>
      <c r="V25" s="49"/>
      <c r="W25" s="49"/>
      <c r="X25" s="49"/>
      <c r="Y25" s="49"/>
      <c r="Z25" s="49"/>
      <c r="AA25" s="49"/>
      <c r="AB25" s="49"/>
      <c r="AC25" s="49"/>
      <c r="AD25" s="49"/>
    </row>
    <row r="26" spans="7:30" s="51" customFormat="1" ht="12">
      <c r="G26" s="51" t="s">
        <v>166</v>
      </c>
      <c r="K26" s="49"/>
      <c r="V26" s="49"/>
      <c r="W26" s="49"/>
      <c r="X26" s="49"/>
      <c r="Y26" s="49"/>
      <c r="Z26" s="49"/>
      <c r="AA26" s="49"/>
      <c r="AB26" s="49"/>
      <c r="AC26" s="49"/>
      <c r="AD26" s="49"/>
    </row>
    <row r="27" spans="7:30" s="51" customFormat="1" ht="12">
      <c r="G27" s="51" t="s">
        <v>167</v>
      </c>
      <c r="K27" s="49"/>
      <c r="V27" s="49"/>
      <c r="W27" s="49"/>
      <c r="X27" s="49"/>
      <c r="Y27" s="49"/>
      <c r="Z27" s="49"/>
      <c r="AA27" s="49"/>
      <c r="AB27" s="49"/>
      <c r="AC27" s="49"/>
      <c r="AD27" s="49"/>
    </row>
    <row r="28" spans="7:30" s="51" customFormat="1" ht="12">
      <c r="G28" s="51" t="s">
        <v>168</v>
      </c>
      <c r="K28" s="49"/>
      <c r="V28" s="49"/>
      <c r="W28" s="49"/>
      <c r="X28" s="49"/>
      <c r="Y28" s="49"/>
      <c r="Z28" s="49"/>
      <c r="AA28" s="49"/>
      <c r="AB28" s="49"/>
      <c r="AC28" s="49"/>
      <c r="AD28" s="49"/>
    </row>
    <row r="29" spans="6:30" s="51" customFormat="1" ht="12">
      <c r="F29" s="51" t="s">
        <v>169</v>
      </c>
      <c r="G29" s="51" t="s">
        <v>170</v>
      </c>
      <c r="K29" s="49"/>
      <c r="V29" s="49"/>
      <c r="W29" s="49"/>
      <c r="X29" s="49"/>
      <c r="Y29" s="49"/>
      <c r="Z29" s="49"/>
      <c r="AA29" s="49"/>
      <c r="AB29" s="49"/>
      <c r="AC29" s="49"/>
      <c r="AD29" s="49"/>
    </row>
    <row r="30" spans="7:30" s="51" customFormat="1" ht="12">
      <c r="G30" s="51" t="s">
        <v>171</v>
      </c>
      <c r="K30" s="49"/>
      <c r="V30" s="49"/>
      <c r="W30" s="49"/>
      <c r="X30" s="49"/>
      <c r="Y30" s="49"/>
      <c r="Z30" s="49"/>
      <c r="AA30" s="49"/>
      <c r="AB30" s="49"/>
      <c r="AC30" s="49"/>
      <c r="AD30" s="49"/>
    </row>
    <row r="31" spans="8:30" s="51" customFormat="1" ht="12">
      <c r="H31" s="51" t="s">
        <v>172</v>
      </c>
      <c r="K31" s="49"/>
      <c r="V31" s="49"/>
      <c r="W31" s="49"/>
      <c r="X31" s="49"/>
      <c r="Y31" s="49"/>
      <c r="Z31" s="49"/>
      <c r="AA31" s="49"/>
      <c r="AB31" s="49"/>
      <c r="AC31" s="49"/>
      <c r="AD31" s="49"/>
    </row>
    <row r="32" spans="8:30" s="51" customFormat="1" ht="12">
      <c r="H32" s="51" t="s">
        <v>173</v>
      </c>
      <c r="K32" s="49"/>
      <c r="V32" s="49"/>
      <c r="W32" s="49"/>
      <c r="X32" s="49"/>
      <c r="Y32" s="49"/>
      <c r="Z32" s="49"/>
      <c r="AA32" s="49"/>
      <c r="AB32" s="49"/>
      <c r="AC32" s="49"/>
      <c r="AD32" s="49"/>
    </row>
    <row r="33" spans="8:30" s="51" customFormat="1" ht="12">
      <c r="H33" s="51" t="s">
        <v>174</v>
      </c>
      <c r="K33" s="49"/>
      <c r="V33" s="49"/>
      <c r="W33" s="49"/>
      <c r="X33" s="49"/>
      <c r="Y33" s="49"/>
      <c r="Z33" s="49"/>
      <c r="AA33" s="49"/>
      <c r="AB33" s="49"/>
      <c r="AC33" s="49"/>
      <c r="AD33" s="49"/>
    </row>
    <row r="34" spans="8:30" s="51" customFormat="1" ht="12">
      <c r="H34" s="51" t="s">
        <v>175</v>
      </c>
      <c r="K34" s="49"/>
      <c r="V34" s="49"/>
      <c r="W34" s="49"/>
      <c r="X34" s="49"/>
      <c r="Y34" s="49"/>
      <c r="Z34" s="49"/>
      <c r="AA34" s="49"/>
      <c r="AB34" s="49"/>
      <c r="AC34" s="49"/>
      <c r="AD34" s="49"/>
    </row>
    <row r="35" spans="7:30" s="51" customFormat="1" ht="12">
      <c r="G35" s="51" t="s">
        <v>176</v>
      </c>
      <c r="K35" s="49"/>
      <c r="V35" s="49"/>
      <c r="W35" s="49"/>
      <c r="X35" s="49"/>
      <c r="Y35" s="49"/>
      <c r="Z35" s="49"/>
      <c r="AA35" s="49"/>
      <c r="AB35" s="49"/>
      <c r="AC35" s="49"/>
      <c r="AD35" s="49"/>
    </row>
    <row r="36" spans="8:30" s="51" customFormat="1" ht="12">
      <c r="H36" s="51" t="s">
        <v>177</v>
      </c>
      <c r="K36" s="49"/>
      <c r="V36" s="49"/>
      <c r="W36" s="49"/>
      <c r="X36" s="49"/>
      <c r="Y36" s="49"/>
      <c r="Z36" s="49"/>
      <c r="AA36" s="49"/>
      <c r="AB36" s="49"/>
      <c r="AC36" s="49"/>
      <c r="AD36" s="49"/>
    </row>
    <row r="37" spans="8:30" s="51" customFormat="1" ht="12">
      <c r="H37" s="51" t="s">
        <v>178</v>
      </c>
      <c r="K37" s="49"/>
      <c r="V37" s="49"/>
      <c r="W37" s="49"/>
      <c r="X37" s="49"/>
      <c r="Y37" s="49"/>
      <c r="Z37" s="49"/>
      <c r="AA37" s="49"/>
      <c r="AB37" s="49"/>
      <c r="AC37" s="49"/>
      <c r="AD37" s="49"/>
    </row>
    <row r="38" spans="8:30" s="51" customFormat="1" ht="12">
      <c r="H38" s="51" t="s">
        <v>179</v>
      </c>
      <c r="K38" s="49"/>
      <c r="V38" s="49"/>
      <c r="W38" s="49"/>
      <c r="X38" s="49"/>
      <c r="Y38" s="49"/>
      <c r="Z38" s="49"/>
      <c r="AA38" s="49"/>
      <c r="AB38" s="49"/>
      <c r="AC38" s="49"/>
      <c r="AD38" s="49"/>
    </row>
    <row r="39" spans="8:30" s="51" customFormat="1" ht="12">
      <c r="H39" s="51" t="s">
        <v>180</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58" t="s">
        <v>297</v>
      </c>
      <c r="M43" s="358"/>
      <c r="N43" s="358"/>
      <c r="O43" s="358"/>
      <c r="P43" s="358"/>
      <c r="Q43" s="358" t="s">
        <v>302</v>
      </c>
      <c r="R43" s="358"/>
      <c r="S43" s="358"/>
      <c r="T43" s="358"/>
      <c r="U43" s="358"/>
    </row>
    <row r="44" spans="8:21" ht="9.75" customHeight="1">
      <c r="H44" s="51"/>
      <c r="I44" s="51"/>
      <c r="J44" s="51"/>
      <c r="L44" s="42" t="s">
        <v>303</v>
      </c>
      <c r="M44" s="42" t="s">
        <v>304</v>
      </c>
      <c r="N44" s="42" t="s">
        <v>305</v>
      </c>
      <c r="O44" s="42" t="s">
        <v>306</v>
      </c>
      <c r="P44" s="42"/>
      <c r="Q44" s="42" t="s">
        <v>303</v>
      </c>
      <c r="R44" s="42" t="s">
        <v>304</v>
      </c>
      <c r="S44" s="42" t="s">
        <v>305</v>
      </c>
      <c r="T44" s="42" t="s">
        <v>306</v>
      </c>
      <c r="U44" s="42"/>
    </row>
    <row r="45" spans="2:21" ht="12.75">
      <c r="B45" s="49" t="s">
        <v>150</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181</v>
      </c>
      <c r="F48" s="51" t="s">
        <v>182</v>
      </c>
      <c r="K48" s="49"/>
      <c r="V48" s="49"/>
      <c r="W48" s="49"/>
      <c r="X48" s="49"/>
      <c r="Y48" s="49"/>
      <c r="Z48" s="49"/>
      <c r="AA48" s="49"/>
      <c r="AB48" s="49"/>
      <c r="AC48" s="49"/>
      <c r="AD48" s="49"/>
    </row>
    <row r="49" spans="6:30" s="51" customFormat="1" ht="12">
      <c r="F49" s="51" t="s">
        <v>183</v>
      </c>
      <c r="K49" s="49"/>
      <c r="V49" s="49"/>
      <c r="W49" s="49"/>
      <c r="X49" s="49"/>
      <c r="Y49" s="49"/>
      <c r="Z49" s="49"/>
      <c r="AA49" s="49"/>
      <c r="AB49" s="49"/>
      <c r="AC49" s="49"/>
      <c r="AD49" s="49"/>
    </row>
    <row r="50" spans="7:30" s="51" customFormat="1" ht="12">
      <c r="G50" s="51" t="s">
        <v>184</v>
      </c>
      <c r="K50" s="49"/>
      <c r="V50" s="49"/>
      <c r="W50" s="49"/>
      <c r="X50" s="49"/>
      <c r="Y50" s="49"/>
      <c r="Z50" s="49"/>
      <c r="AA50" s="49"/>
      <c r="AB50" s="49"/>
      <c r="AC50" s="49"/>
      <c r="AD50" s="49"/>
    </row>
    <row r="51" spans="8:30" s="51" customFormat="1" ht="12">
      <c r="H51" s="51" t="s">
        <v>185</v>
      </c>
      <c r="K51" s="49"/>
      <c r="V51" s="49"/>
      <c r="W51" s="49"/>
      <c r="X51" s="49"/>
      <c r="Y51" s="49"/>
      <c r="Z51" s="49"/>
      <c r="AA51" s="49"/>
      <c r="AB51" s="49"/>
      <c r="AC51" s="49"/>
      <c r="AD51" s="49"/>
    </row>
    <row r="52" spans="8:30" s="51" customFormat="1" ht="12">
      <c r="H52" s="51" t="s">
        <v>186</v>
      </c>
      <c r="K52" s="49"/>
      <c r="V52" s="49"/>
      <c r="W52" s="49"/>
      <c r="X52" s="49"/>
      <c r="Y52" s="49"/>
      <c r="Z52" s="49"/>
      <c r="AA52" s="49"/>
      <c r="AB52" s="49"/>
      <c r="AC52" s="49"/>
      <c r="AD52" s="49"/>
    </row>
    <row r="53" spans="7:30" s="51" customFormat="1" ht="12">
      <c r="G53" s="51" t="s">
        <v>187</v>
      </c>
      <c r="K53" s="49"/>
      <c r="V53" s="49"/>
      <c r="W53" s="49"/>
      <c r="X53" s="49"/>
      <c r="Y53" s="49"/>
      <c r="Z53" s="49"/>
      <c r="AA53" s="49"/>
      <c r="AB53" s="49"/>
      <c r="AC53" s="49"/>
      <c r="AD53" s="49"/>
    </row>
    <row r="54" spans="8:30" s="51" customFormat="1" ht="12">
      <c r="H54" s="51" t="s">
        <v>188</v>
      </c>
      <c r="K54" s="49"/>
      <c r="V54" s="49"/>
      <c r="W54" s="49"/>
      <c r="X54" s="49"/>
      <c r="Y54" s="49"/>
      <c r="Z54" s="49"/>
      <c r="AA54" s="49"/>
      <c r="AB54" s="49"/>
      <c r="AC54" s="49"/>
      <c r="AD54" s="49"/>
    </row>
    <row r="55" spans="8:30" s="51" customFormat="1" ht="12">
      <c r="H55" s="51" t="s">
        <v>189</v>
      </c>
      <c r="K55" s="49"/>
      <c r="V55" s="49"/>
      <c r="W55" s="49"/>
      <c r="X55" s="49"/>
      <c r="Y55" s="49"/>
      <c r="Z55" s="49"/>
      <c r="AA55" s="49"/>
      <c r="AB55" s="49"/>
      <c r="AC55" s="49"/>
      <c r="AD55" s="49"/>
    </row>
    <row r="56" spans="9:30" s="51" customFormat="1" ht="12">
      <c r="I56" s="51" t="s">
        <v>190</v>
      </c>
      <c r="J56" s="51" t="s">
        <v>61</v>
      </c>
      <c r="K56" s="49"/>
      <c r="V56" s="49"/>
      <c r="W56" s="49"/>
      <c r="X56" s="49"/>
      <c r="Y56" s="49"/>
      <c r="Z56" s="49"/>
      <c r="AA56" s="49"/>
      <c r="AB56" s="49"/>
      <c r="AC56" s="49"/>
      <c r="AD56" s="49"/>
    </row>
    <row r="57" spans="9:30" s="51" customFormat="1" ht="12">
      <c r="I57" s="51" t="s">
        <v>191</v>
      </c>
      <c r="J57" s="51" t="s">
        <v>62</v>
      </c>
      <c r="K57" s="49"/>
      <c r="V57" s="49"/>
      <c r="W57" s="49"/>
      <c r="X57" s="49"/>
      <c r="Y57" s="49"/>
      <c r="Z57" s="49"/>
      <c r="AA57" s="49"/>
      <c r="AB57" s="49"/>
      <c r="AC57" s="49"/>
      <c r="AD57" s="49"/>
    </row>
    <row r="58" spans="6:30" s="51" customFormat="1" ht="12">
      <c r="F58" s="51" t="s">
        <v>192</v>
      </c>
      <c r="K58" s="49"/>
      <c r="V58" s="49"/>
      <c r="W58" s="49"/>
      <c r="X58" s="49"/>
      <c r="Y58" s="49"/>
      <c r="Z58" s="49"/>
      <c r="AA58" s="49"/>
      <c r="AB58" s="49"/>
      <c r="AC58" s="49"/>
      <c r="AD58" s="49"/>
    </row>
    <row r="59" spans="7:30" s="51" customFormat="1" ht="12">
      <c r="G59" s="51" t="s">
        <v>193</v>
      </c>
      <c r="K59" s="49"/>
      <c r="V59" s="49"/>
      <c r="W59" s="49"/>
      <c r="X59" s="49"/>
      <c r="Y59" s="49"/>
      <c r="Z59" s="49"/>
      <c r="AA59" s="49"/>
      <c r="AB59" s="49"/>
      <c r="AC59" s="49"/>
      <c r="AD59" s="49"/>
    </row>
    <row r="60" spans="8:30" s="51" customFormat="1" ht="12">
      <c r="H60" s="51" t="s">
        <v>194</v>
      </c>
      <c r="K60" s="49"/>
      <c r="V60" s="49"/>
      <c r="W60" s="49"/>
      <c r="X60" s="49"/>
      <c r="Y60" s="49"/>
      <c r="Z60" s="49"/>
      <c r="AA60" s="49"/>
      <c r="AB60" s="49"/>
      <c r="AC60" s="49"/>
      <c r="AD60" s="49"/>
    </row>
    <row r="61" spans="8:30" s="51" customFormat="1" ht="12">
      <c r="H61" s="51" t="s">
        <v>195</v>
      </c>
      <c r="K61" s="49"/>
      <c r="V61" s="49"/>
      <c r="W61" s="49"/>
      <c r="X61" s="49"/>
      <c r="Y61" s="49"/>
      <c r="Z61" s="49"/>
      <c r="AA61" s="49"/>
      <c r="AB61" s="49"/>
      <c r="AC61" s="49"/>
      <c r="AD61" s="49"/>
    </row>
    <row r="62" spans="7:30" s="51" customFormat="1" ht="12">
      <c r="G62" s="51" t="s">
        <v>196</v>
      </c>
      <c r="K62" s="49"/>
      <c r="V62" s="49"/>
      <c r="W62" s="49"/>
      <c r="X62" s="49"/>
      <c r="Y62" s="49"/>
      <c r="Z62" s="49"/>
      <c r="AA62" s="49"/>
      <c r="AB62" s="49"/>
      <c r="AC62" s="49"/>
      <c r="AD62" s="49"/>
    </row>
    <row r="63" spans="8:30" s="51" customFormat="1" ht="12">
      <c r="H63" s="51" t="s">
        <v>197</v>
      </c>
      <c r="K63" s="49"/>
      <c r="V63" s="49"/>
      <c r="W63" s="49"/>
      <c r="X63" s="49"/>
      <c r="Y63" s="49"/>
      <c r="Z63" s="49"/>
      <c r="AA63" s="49"/>
      <c r="AB63" s="49"/>
      <c r="AC63" s="49"/>
      <c r="AD63" s="49"/>
    </row>
    <row r="64" spans="8:30" s="51" customFormat="1" ht="12">
      <c r="H64" s="51" t="s">
        <v>198</v>
      </c>
      <c r="K64" s="49"/>
      <c r="V64" s="49"/>
      <c r="W64" s="49"/>
      <c r="X64" s="49"/>
      <c r="Y64" s="49"/>
      <c r="Z64" s="49"/>
      <c r="AA64" s="49"/>
      <c r="AB64" s="49"/>
      <c r="AC64" s="49"/>
      <c r="AD64" s="49"/>
    </row>
    <row r="65" spans="7:30" s="51" customFormat="1" ht="12">
      <c r="G65" s="51" t="s">
        <v>199</v>
      </c>
      <c r="K65" s="49"/>
      <c r="V65" s="49"/>
      <c r="W65" s="49"/>
      <c r="X65" s="49"/>
      <c r="Y65" s="49"/>
      <c r="Z65" s="49"/>
      <c r="AA65" s="49"/>
      <c r="AB65" s="49"/>
      <c r="AC65" s="49"/>
      <c r="AD65" s="49"/>
    </row>
    <row r="66" spans="8:30" s="51" customFormat="1" ht="12">
      <c r="H66" s="51" t="s">
        <v>200</v>
      </c>
      <c r="K66" s="49"/>
      <c r="V66" s="49"/>
      <c r="W66" s="49"/>
      <c r="X66" s="49"/>
      <c r="Y66" s="49"/>
      <c r="Z66" s="49"/>
      <c r="AA66" s="49"/>
      <c r="AB66" s="49"/>
      <c r="AC66" s="49"/>
      <c r="AD66" s="49"/>
    </row>
    <row r="67" spans="8:30" s="51" customFormat="1" ht="12">
      <c r="H67" s="51" t="s">
        <v>201</v>
      </c>
      <c r="K67" s="49"/>
      <c r="V67" s="49"/>
      <c r="W67" s="49"/>
      <c r="X67" s="49"/>
      <c r="Y67" s="49"/>
      <c r="Z67" s="49"/>
      <c r="AA67" s="49"/>
      <c r="AB67" s="49"/>
      <c r="AC67" s="49"/>
      <c r="AD67" s="49"/>
    </row>
    <row r="68" spans="7:30" s="51" customFormat="1" ht="12">
      <c r="G68" s="51" t="s">
        <v>202</v>
      </c>
      <c r="K68" s="49"/>
      <c r="V68" s="49"/>
      <c r="W68" s="49"/>
      <c r="X68" s="49"/>
      <c r="Y68" s="49"/>
      <c r="Z68" s="49"/>
      <c r="AA68" s="49"/>
      <c r="AB68" s="49"/>
      <c r="AC68" s="49"/>
      <c r="AD68" s="49"/>
    </row>
    <row r="69" spans="8:30" s="51" customFormat="1" ht="12">
      <c r="H69" s="51" t="s">
        <v>203</v>
      </c>
      <c r="K69" s="49"/>
      <c r="V69" s="49"/>
      <c r="W69" s="49"/>
      <c r="X69" s="49"/>
      <c r="Y69" s="49"/>
      <c r="Z69" s="49"/>
      <c r="AA69" s="49"/>
      <c r="AB69" s="49"/>
      <c r="AC69" s="49"/>
      <c r="AD69" s="49"/>
    </row>
    <row r="70" spans="8:30" s="51" customFormat="1" ht="12">
      <c r="H70" s="51" t="s">
        <v>204</v>
      </c>
      <c r="K70" s="49"/>
      <c r="V70" s="49"/>
      <c r="W70" s="49"/>
      <c r="X70" s="49"/>
      <c r="Y70" s="49"/>
      <c r="Z70" s="49"/>
      <c r="AA70" s="49"/>
      <c r="AB70" s="49"/>
      <c r="AC70" s="49"/>
      <c r="AD70" s="49"/>
    </row>
    <row r="71" spans="6:30" s="51" customFormat="1" ht="12">
      <c r="F71" s="51" t="s">
        <v>205</v>
      </c>
      <c r="K71" s="49"/>
      <c r="V71" s="49"/>
      <c r="W71" s="49"/>
      <c r="X71" s="49"/>
      <c r="Y71" s="49"/>
      <c r="Z71" s="49"/>
      <c r="AA71" s="49"/>
      <c r="AB71" s="49"/>
      <c r="AC71" s="49"/>
      <c r="AD71" s="49"/>
    </row>
    <row r="72" spans="7:30" s="51" customFormat="1" ht="12">
      <c r="G72" s="51" t="s">
        <v>206</v>
      </c>
      <c r="K72" s="49"/>
      <c r="V72" s="49"/>
      <c r="W72" s="49"/>
      <c r="X72" s="49"/>
      <c r="Y72" s="49"/>
      <c r="Z72" s="49"/>
      <c r="AA72" s="49"/>
      <c r="AB72" s="49"/>
      <c r="AC72" s="49"/>
      <c r="AD72" s="49"/>
    </row>
    <row r="73" spans="7:30" s="51" customFormat="1" ht="12">
      <c r="G73" s="51" t="s">
        <v>207</v>
      </c>
      <c r="K73" s="49"/>
      <c r="V73" s="49"/>
      <c r="W73" s="49"/>
      <c r="X73" s="49"/>
      <c r="Y73" s="49"/>
      <c r="Z73" s="49"/>
      <c r="AA73" s="49"/>
      <c r="AB73" s="49"/>
      <c r="AC73" s="49"/>
      <c r="AD73" s="49"/>
    </row>
    <row r="74" spans="7:30" s="51" customFormat="1" ht="12">
      <c r="G74" s="51" t="s">
        <v>208</v>
      </c>
      <c r="K74" s="49"/>
      <c r="V74" s="49"/>
      <c r="W74" s="49"/>
      <c r="X74" s="49"/>
      <c r="Y74" s="49"/>
      <c r="Z74" s="49"/>
      <c r="AA74" s="49"/>
      <c r="AB74" s="49"/>
      <c r="AC74" s="49"/>
      <c r="AD74" s="49"/>
    </row>
    <row r="75" spans="7:30" s="51" customFormat="1" ht="12">
      <c r="G75" s="51" t="s">
        <v>209</v>
      </c>
      <c r="K75" s="49"/>
      <c r="V75" s="49"/>
      <c r="W75" s="49"/>
      <c r="X75" s="49"/>
      <c r="Y75" s="49"/>
      <c r="Z75" s="49"/>
      <c r="AA75" s="49"/>
      <c r="AB75" s="49"/>
      <c r="AC75" s="49"/>
      <c r="AD75" s="49"/>
    </row>
    <row r="76" spans="8:30" s="51" customFormat="1" ht="12">
      <c r="H76" s="51" t="s">
        <v>210</v>
      </c>
      <c r="I76" s="51" t="s">
        <v>61</v>
      </c>
      <c r="K76" s="49"/>
      <c r="V76" s="49"/>
      <c r="W76" s="49"/>
      <c r="X76" s="49"/>
      <c r="Y76" s="49"/>
      <c r="Z76" s="49"/>
      <c r="AA76" s="49"/>
      <c r="AB76" s="49"/>
      <c r="AC76" s="49"/>
      <c r="AD76" s="49"/>
    </row>
    <row r="77" spans="8:30" s="51" customFormat="1" ht="12">
      <c r="H77" s="51" t="s">
        <v>211</v>
      </c>
      <c r="I77" s="51" t="s">
        <v>62</v>
      </c>
      <c r="K77" s="49"/>
      <c r="V77" s="49"/>
      <c r="W77" s="49"/>
      <c r="X77" s="49"/>
      <c r="Y77" s="49"/>
      <c r="Z77" s="49"/>
      <c r="AA77" s="49"/>
      <c r="AB77" s="49"/>
      <c r="AC77" s="49"/>
      <c r="AD77" s="49"/>
    </row>
    <row r="78" spans="6:30" s="51" customFormat="1" ht="12">
      <c r="F78" s="51" t="s">
        <v>212</v>
      </c>
      <c r="K78" s="49"/>
      <c r="V78" s="49"/>
      <c r="W78" s="49"/>
      <c r="X78" s="49"/>
      <c r="Y78" s="49"/>
      <c r="Z78" s="49"/>
      <c r="AA78" s="49"/>
      <c r="AB78" s="49"/>
      <c r="AC78" s="49"/>
      <c r="AD78" s="49"/>
    </row>
    <row r="79" spans="7:30" s="51" customFormat="1" ht="12">
      <c r="G79" s="51" t="s">
        <v>213</v>
      </c>
      <c r="K79" s="49"/>
      <c r="V79" s="49"/>
      <c r="W79" s="49"/>
      <c r="X79" s="49"/>
      <c r="Y79" s="49"/>
      <c r="Z79" s="49"/>
      <c r="AA79" s="49"/>
      <c r="AB79" s="49"/>
      <c r="AC79" s="49"/>
      <c r="AD79" s="49"/>
    </row>
    <row r="80" spans="8:30" s="51" customFormat="1" ht="12">
      <c r="H80" s="51" t="s">
        <v>214</v>
      </c>
      <c r="K80" s="49"/>
      <c r="V80" s="49"/>
      <c r="W80" s="49"/>
      <c r="X80" s="49"/>
      <c r="Y80" s="49"/>
      <c r="Z80" s="49"/>
      <c r="AA80" s="49"/>
      <c r="AB80" s="49"/>
      <c r="AC80" s="49"/>
      <c r="AD80" s="49"/>
    </row>
    <row r="81" spans="8:30" s="51" customFormat="1" ht="12">
      <c r="H81" s="51" t="s">
        <v>215</v>
      </c>
      <c r="K81" s="49"/>
      <c r="V81" s="49"/>
      <c r="W81" s="49"/>
      <c r="X81" s="49"/>
      <c r="Y81" s="49"/>
      <c r="Z81" s="49"/>
      <c r="AA81" s="49"/>
      <c r="AB81" s="49"/>
      <c r="AC81" s="49"/>
      <c r="AD81" s="49"/>
    </row>
    <row r="82" spans="7:30" s="51" customFormat="1" ht="12">
      <c r="G82" s="51" t="s">
        <v>216</v>
      </c>
      <c r="K82" s="49"/>
      <c r="V82" s="49"/>
      <c r="W82" s="49"/>
      <c r="X82" s="49"/>
      <c r="Y82" s="49"/>
      <c r="Z82" s="49"/>
      <c r="AA82" s="49"/>
      <c r="AB82" s="49"/>
      <c r="AC82" s="49"/>
      <c r="AD82" s="49"/>
    </row>
    <row r="83" spans="8:30" s="51" customFormat="1" ht="12">
      <c r="H83" s="51" t="s">
        <v>217</v>
      </c>
      <c r="K83" s="49"/>
      <c r="V83" s="49"/>
      <c r="W83" s="49"/>
      <c r="X83" s="49"/>
      <c r="Y83" s="49"/>
      <c r="Z83" s="49"/>
      <c r="AA83" s="49"/>
      <c r="AB83" s="49"/>
      <c r="AC83" s="49"/>
      <c r="AD83" s="49"/>
    </row>
    <row r="84" spans="8:30" s="51" customFormat="1" ht="12">
      <c r="H84" s="51" t="s">
        <v>218</v>
      </c>
      <c r="K84" s="49"/>
      <c r="V84" s="49"/>
      <c r="W84" s="49"/>
      <c r="X84" s="49"/>
      <c r="Y84" s="49"/>
      <c r="Z84" s="49"/>
      <c r="AA84" s="49"/>
      <c r="AB84" s="49"/>
      <c r="AC84" s="49"/>
      <c r="AD84" s="49"/>
    </row>
    <row r="85" spans="7:30" s="51" customFormat="1" ht="12">
      <c r="G85" s="51" t="s">
        <v>219</v>
      </c>
      <c r="K85" s="49"/>
      <c r="V85" s="49"/>
      <c r="W85" s="49"/>
      <c r="X85" s="49"/>
      <c r="Y85" s="49"/>
      <c r="Z85" s="49"/>
      <c r="AA85" s="49"/>
      <c r="AB85" s="49"/>
      <c r="AC85" s="49"/>
      <c r="AD85" s="49"/>
    </row>
    <row r="86" spans="8:30" s="51" customFormat="1" ht="12">
      <c r="H86" s="51" t="s">
        <v>220</v>
      </c>
      <c r="K86" s="49"/>
      <c r="V86" s="49"/>
      <c r="W86" s="49"/>
      <c r="X86" s="49"/>
      <c r="Y86" s="49"/>
      <c r="Z86" s="49"/>
      <c r="AA86" s="49"/>
      <c r="AB86" s="49"/>
      <c r="AC86" s="49"/>
      <c r="AD86" s="49"/>
    </row>
    <row r="87" spans="8:30" s="51" customFormat="1" ht="12">
      <c r="H87" s="51" t="s">
        <v>221</v>
      </c>
      <c r="K87" s="49"/>
      <c r="V87" s="49"/>
      <c r="W87" s="49"/>
      <c r="X87" s="49"/>
      <c r="Y87" s="49"/>
      <c r="Z87" s="49"/>
      <c r="AA87" s="49"/>
      <c r="AB87" s="49"/>
      <c r="AC87" s="49"/>
      <c r="AD87" s="49"/>
    </row>
    <row r="88" spans="7:30" s="51" customFormat="1" ht="12">
      <c r="G88" s="51" t="s">
        <v>222</v>
      </c>
      <c r="K88" s="49"/>
      <c r="V88" s="49"/>
      <c r="W88" s="49"/>
      <c r="X88" s="49"/>
      <c r="Y88" s="49"/>
      <c r="Z88" s="49"/>
      <c r="AA88" s="49"/>
      <c r="AB88" s="49"/>
      <c r="AC88" s="49"/>
      <c r="AD88" s="49"/>
    </row>
    <row r="89" spans="8:30" s="51" customFormat="1" ht="12">
      <c r="H89" s="51" t="s">
        <v>223</v>
      </c>
      <c r="K89" s="49"/>
      <c r="V89" s="49"/>
      <c r="W89" s="49"/>
      <c r="X89" s="49"/>
      <c r="Y89" s="49"/>
      <c r="Z89" s="49"/>
      <c r="AA89" s="49"/>
      <c r="AB89" s="49"/>
      <c r="AC89" s="49"/>
      <c r="AD89" s="49"/>
    </row>
    <row r="90" spans="8:30" s="51" customFormat="1" ht="12">
      <c r="H90" s="51" t="s">
        <v>224</v>
      </c>
      <c r="K90" s="49"/>
      <c r="V90" s="49"/>
      <c r="W90" s="49"/>
      <c r="X90" s="49"/>
      <c r="Y90" s="49"/>
      <c r="Z90" s="49"/>
      <c r="AA90" s="49"/>
      <c r="AB90" s="49"/>
      <c r="AC90" s="49"/>
      <c r="AD90" s="49"/>
    </row>
    <row r="91" spans="9:30" s="51" customFormat="1" ht="12">
      <c r="I91" s="51" t="s">
        <v>225</v>
      </c>
      <c r="J91" s="51" t="s">
        <v>61</v>
      </c>
      <c r="K91" s="49"/>
      <c r="V91" s="49"/>
      <c r="W91" s="49"/>
      <c r="X91" s="49"/>
      <c r="Y91" s="49"/>
      <c r="Z91" s="49"/>
      <c r="AA91" s="49"/>
      <c r="AB91" s="49"/>
      <c r="AC91" s="49"/>
      <c r="AD91" s="49"/>
    </row>
    <row r="92" spans="9:30" s="51" customFormat="1" ht="12">
      <c r="I92" s="51" t="s">
        <v>226</v>
      </c>
      <c r="J92" s="51" t="s">
        <v>62</v>
      </c>
      <c r="K92" s="49"/>
      <c r="V92" s="49"/>
      <c r="W92" s="49"/>
      <c r="X92" s="49"/>
      <c r="Y92" s="49"/>
      <c r="Z92" s="49"/>
      <c r="AA92" s="49"/>
      <c r="AB92" s="49"/>
      <c r="AC92" s="49"/>
      <c r="AD92" s="49"/>
    </row>
    <row r="93" spans="4:30" s="61" customFormat="1" ht="12">
      <c r="D93" s="62"/>
      <c r="E93" s="61" t="s">
        <v>227</v>
      </c>
      <c r="F93" s="61" t="s">
        <v>65</v>
      </c>
      <c r="I93" s="62"/>
      <c r="K93" s="63"/>
      <c r="V93" s="63"/>
      <c r="W93" s="63"/>
      <c r="X93" s="63"/>
      <c r="Y93" s="63"/>
      <c r="Z93" s="63"/>
      <c r="AA93" s="63"/>
      <c r="AB93" s="63"/>
      <c r="AC93" s="63"/>
      <c r="AD93" s="63"/>
    </row>
    <row r="94" spans="6:30" s="61" customFormat="1" ht="12.75">
      <c r="F94" s="61" t="s">
        <v>228</v>
      </c>
      <c r="G94" s="64" t="s">
        <v>66</v>
      </c>
      <c r="H94" s="63"/>
      <c r="K94" s="63"/>
      <c r="V94" s="63"/>
      <c r="W94" s="63"/>
      <c r="X94" s="63"/>
      <c r="Y94" s="63"/>
      <c r="Z94" s="63"/>
      <c r="AA94" s="63"/>
      <c r="AB94" s="63"/>
      <c r="AC94" s="63"/>
      <c r="AD94" s="63"/>
    </row>
    <row r="95" spans="6:30" s="61" customFormat="1" ht="12.75" customHeight="1">
      <c r="F95" s="61" t="s">
        <v>229</v>
      </c>
      <c r="G95" s="64" t="s">
        <v>67</v>
      </c>
      <c r="H95" s="63"/>
      <c r="K95" s="63"/>
      <c r="V95" s="63"/>
      <c r="W95" s="63"/>
      <c r="X95" s="63"/>
      <c r="Y95" s="63"/>
      <c r="Z95" s="63"/>
      <c r="AA95" s="63"/>
      <c r="AB95" s="63"/>
      <c r="AC95" s="63"/>
      <c r="AD95" s="63"/>
    </row>
    <row r="96" spans="6:30" s="61" customFormat="1" ht="12.75">
      <c r="F96" s="61" t="s">
        <v>230</v>
      </c>
      <c r="G96" s="64" t="s">
        <v>68</v>
      </c>
      <c r="H96" s="63"/>
      <c r="K96" s="63"/>
      <c r="V96" s="63"/>
      <c r="W96" s="63"/>
      <c r="X96" s="63"/>
      <c r="Y96" s="63"/>
      <c r="Z96" s="63"/>
      <c r="AA96" s="63"/>
      <c r="AB96" s="63"/>
      <c r="AC96" s="63"/>
      <c r="AD96" s="63"/>
    </row>
    <row r="97" spans="6:30" s="61" customFormat="1" ht="12.75">
      <c r="F97" s="61" t="s">
        <v>231</v>
      </c>
      <c r="G97" s="64" t="s">
        <v>69</v>
      </c>
      <c r="H97" s="63"/>
      <c r="K97" s="63"/>
      <c r="V97" s="63"/>
      <c r="W97" s="63"/>
      <c r="X97" s="63"/>
      <c r="Y97" s="63"/>
      <c r="Z97" s="63"/>
      <c r="AA97" s="63"/>
      <c r="AB97" s="63"/>
      <c r="AC97" s="63"/>
      <c r="AD97" s="63"/>
    </row>
    <row r="98" spans="7:30" s="61" customFormat="1" ht="12.75">
      <c r="G98" s="63" t="s">
        <v>232</v>
      </c>
      <c r="H98" s="64" t="s">
        <v>70</v>
      </c>
      <c r="K98" s="63"/>
      <c r="V98" s="63"/>
      <c r="W98" s="63"/>
      <c r="X98" s="63"/>
      <c r="Y98" s="63"/>
      <c r="Z98" s="63"/>
      <c r="AA98" s="63"/>
      <c r="AB98" s="63"/>
      <c r="AC98" s="63"/>
      <c r="AD98" s="63"/>
    </row>
    <row r="99" spans="7:30" s="61" customFormat="1" ht="12.75">
      <c r="G99" s="63" t="s">
        <v>233</v>
      </c>
      <c r="H99" s="64" t="s">
        <v>71</v>
      </c>
      <c r="K99" s="63"/>
      <c r="V99" s="63"/>
      <c r="W99" s="63"/>
      <c r="X99" s="63"/>
      <c r="Y99" s="63"/>
      <c r="Z99" s="63"/>
      <c r="AA99" s="63"/>
      <c r="AB99" s="63"/>
      <c r="AC99" s="63"/>
      <c r="AD99" s="63"/>
    </row>
    <row r="100" spans="6:30" s="61" customFormat="1" ht="12.75">
      <c r="F100" s="61" t="s">
        <v>234</v>
      </c>
      <c r="G100" s="64" t="s">
        <v>72</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58" t="s">
        <v>297</v>
      </c>
      <c r="M102" s="358"/>
      <c r="N102" s="358"/>
      <c r="O102" s="358"/>
      <c r="P102" s="358"/>
      <c r="Q102" s="358" t="s">
        <v>302</v>
      </c>
      <c r="R102" s="358"/>
      <c r="S102" s="358"/>
      <c r="T102" s="358"/>
      <c r="U102" s="358"/>
    </row>
    <row r="103" spans="8:21" ht="9.75" customHeight="1">
      <c r="H103" s="51"/>
      <c r="I103" s="51"/>
      <c r="J103" s="51"/>
      <c r="L103" s="42" t="s">
        <v>303</v>
      </c>
      <c r="M103" s="42" t="s">
        <v>304</v>
      </c>
      <c r="N103" s="42" t="s">
        <v>305</v>
      </c>
      <c r="O103" s="42" t="s">
        <v>306</v>
      </c>
      <c r="P103" s="42"/>
      <c r="Q103" s="42" t="s">
        <v>303</v>
      </c>
      <c r="R103" s="42" t="s">
        <v>304</v>
      </c>
      <c r="S103" s="42" t="s">
        <v>305</v>
      </c>
      <c r="T103" s="42" t="s">
        <v>306</v>
      </c>
      <c r="U103" s="42"/>
    </row>
    <row r="104" spans="2:21" ht="12.75">
      <c r="B104" s="49" t="s">
        <v>150</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235</v>
      </c>
      <c r="D108" s="60" t="s">
        <v>236</v>
      </c>
      <c r="E108" s="60"/>
      <c r="F108" s="60"/>
      <c r="K108" s="49"/>
      <c r="V108" s="49"/>
      <c r="W108" s="49"/>
      <c r="X108" s="49"/>
      <c r="Y108" s="49"/>
      <c r="Z108" s="49"/>
      <c r="AA108" s="49"/>
      <c r="AB108" s="49"/>
      <c r="AC108" s="49"/>
      <c r="AD108" s="49"/>
    </row>
    <row r="109" spans="5:30" s="51" customFormat="1" ht="12">
      <c r="E109" s="51" t="s">
        <v>154</v>
      </c>
      <c r="F109" s="51" t="s">
        <v>237</v>
      </c>
      <c r="K109" s="49"/>
      <c r="V109" s="49"/>
      <c r="W109" s="49"/>
      <c r="X109" s="49"/>
      <c r="Y109" s="49"/>
      <c r="Z109" s="49"/>
      <c r="AA109" s="49"/>
      <c r="AB109" s="49"/>
      <c r="AC109" s="49"/>
      <c r="AD109" s="49"/>
    </row>
    <row r="110" spans="6:30" s="51" customFormat="1" ht="12">
      <c r="F110" s="51" t="s">
        <v>155</v>
      </c>
      <c r="G110" s="51" t="s">
        <v>15</v>
      </c>
      <c r="K110" s="49"/>
      <c r="V110" s="49"/>
      <c r="W110" s="49"/>
      <c r="X110" s="49"/>
      <c r="Y110" s="49"/>
      <c r="Z110" s="49"/>
      <c r="AA110" s="49"/>
      <c r="AB110" s="49"/>
      <c r="AC110" s="49"/>
      <c r="AD110" s="49"/>
    </row>
    <row r="111" spans="7:30" s="51" customFormat="1" ht="12">
      <c r="G111" s="51" t="s">
        <v>156</v>
      </c>
      <c r="K111" s="49"/>
      <c r="V111" s="49"/>
      <c r="W111" s="49"/>
      <c r="X111" s="49"/>
      <c r="Y111" s="49"/>
      <c r="Z111" s="49"/>
      <c r="AA111" s="49"/>
      <c r="AB111" s="49"/>
      <c r="AC111" s="49"/>
      <c r="AD111" s="49"/>
    </row>
    <row r="112" spans="7:30" s="51" customFormat="1" ht="12">
      <c r="G112" s="51" t="s">
        <v>238</v>
      </c>
      <c r="K112" s="49"/>
      <c r="V112" s="49"/>
      <c r="W112" s="49"/>
      <c r="X112" s="49"/>
      <c r="Y112" s="49"/>
      <c r="Z112" s="49"/>
      <c r="AA112" s="49"/>
      <c r="AB112" s="49"/>
      <c r="AC112" s="49"/>
      <c r="AD112" s="49"/>
    </row>
    <row r="113" spans="7:30" s="51" customFormat="1" ht="12">
      <c r="G113" s="51" t="s">
        <v>239</v>
      </c>
      <c r="K113" s="49"/>
      <c r="V113" s="49"/>
      <c r="W113" s="49"/>
      <c r="X113" s="49"/>
      <c r="Y113" s="49"/>
      <c r="Z113" s="49"/>
      <c r="AA113" s="49"/>
      <c r="AB113" s="49"/>
      <c r="AC113" s="49"/>
      <c r="AD113" s="49"/>
    </row>
    <row r="114" spans="6:30" s="51" customFormat="1" ht="12">
      <c r="F114" s="51" t="s">
        <v>240</v>
      </c>
      <c r="K114" s="49"/>
      <c r="V114" s="49"/>
      <c r="W114" s="49"/>
      <c r="X114" s="49"/>
      <c r="Y114" s="49"/>
      <c r="Z114" s="49"/>
      <c r="AA114" s="49"/>
      <c r="AB114" s="49"/>
      <c r="AC114" s="49"/>
      <c r="AD114" s="49"/>
    </row>
    <row r="115" spans="7:30" s="51" customFormat="1" ht="12">
      <c r="G115" s="51" t="s">
        <v>241</v>
      </c>
      <c r="K115" s="49"/>
      <c r="V115" s="49"/>
      <c r="W115" s="49"/>
      <c r="X115" s="49"/>
      <c r="Y115" s="49"/>
      <c r="Z115" s="49"/>
      <c r="AA115" s="49"/>
      <c r="AB115" s="49"/>
      <c r="AC115" s="49"/>
      <c r="AD115" s="49"/>
    </row>
    <row r="116" spans="7:30" s="51" customFormat="1" ht="12">
      <c r="G116" s="51" t="s">
        <v>242</v>
      </c>
      <c r="K116" s="49"/>
      <c r="V116" s="49"/>
      <c r="W116" s="49"/>
      <c r="X116" s="49"/>
      <c r="Y116" s="49"/>
      <c r="Z116" s="49"/>
      <c r="AA116" s="49"/>
      <c r="AB116" s="49"/>
      <c r="AC116" s="49"/>
      <c r="AD116" s="49"/>
    </row>
    <row r="117" spans="5:30" s="51" customFormat="1" ht="12">
      <c r="E117" s="51" t="s">
        <v>162</v>
      </c>
      <c r="F117" s="51" t="s">
        <v>73</v>
      </c>
      <c r="K117" s="49"/>
      <c r="V117" s="49"/>
      <c r="W117" s="49"/>
      <c r="X117" s="49"/>
      <c r="Y117" s="49"/>
      <c r="Z117" s="49"/>
      <c r="AA117" s="49"/>
      <c r="AB117" s="49"/>
      <c r="AC117" s="49"/>
      <c r="AD117" s="49"/>
    </row>
    <row r="118" spans="6:30" s="51" customFormat="1" ht="12">
      <c r="F118" s="51" t="s">
        <v>243</v>
      </c>
      <c r="K118" s="49"/>
      <c r="V118" s="49"/>
      <c r="W118" s="49"/>
      <c r="X118" s="49"/>
      <c r="Y118" s="49"/>
      <c r="Z118" s="49"/>
      <c r="AA118" s="49"/>
      <c r="AB118" s="49"/>
      <c r="AC118" s="49"/>
      <c r="AD118" s="49"/>
    </row>
    <row r="119" spans="7:30" s="51" customFormat="1" ht="12">
      <c r="G119" s="51" t="s">
        <v>244</v>
      </c>
      <c r="K119" s="49"/>
      <c r="V119" s="49"/>
      <c r="W119" s="49"/>
      <c r="X119" s="49"/>
      <c r="Y119" s="49"/>
      <c r="Z119" s="49"/>
      <c r="AA119" s="49"/>
      <c r="AB119" s="49"/>
      <c r="AC119" s="49"/>
      <c r="AD119" s="49"/>
    </row>
    <row r="120" spans="7:30" s="51" customFormat="1" ht="12">
      <c r="G120" s="51" t="s">
        <v>245</v>
      </c>
      <c r="K120" s="49"/>
      <c r="V120" s="49"/>
      <c r="W120" s="49"/>
      <c r="X120" s="49"/>
      <c r="Y120" s="49"/>
      <c r="Z120" s="49"/>
      <c r="AA120" s="49"/>
      <c r="AB120" s="49"/>
      <c r="AC120" s="49"/>
      <c r="AD120" s="49"/>
    </row>
    <row r="121" spans="6:30" s="51" customFormat="1" ht="12">
      <c r="F121" s="51" t="s">
        <v>246</v>
      </c>
      <c r="K121" s="49"/>
      <c r="V121" s="49"/>
      <c r="W121" s="49"/>
      <c r="X121" s="49"/>
      <c r="Y121" s="49"/>
      <c r="Z121" s="49"/>
      <c r="AA121" s="49"/>
      <c r="AB121" s="49"/>
      <c r="AC121" s="49"/>
      <c r="AD121" s="49"/>
    </row>
    <row r="122" spans="7:30" s="61" customFormat="1" ht="12">
      <c r="G122" s="61" t="s">
        <v>171</v>
      </c>
      <c r="K122" s="63"/>
      <c r="V122" s="63"/>
      <c r="W122" s="63"/>
      <c r="X122" s="63"/>
      <c r="Y122" s="63"/>
      <c r="Z122" s="63"/>
      <c r="AA122" s="63"/>
      <c r="AB122" s="63"/>
      <c r="AC122" s="63"/>
      <c r="AD122" s="63"/>
    </row>
    <row r="123" spans="8:30" s="61" customFormat="1" ht="12">
      <c r="H123" s="61" t="s">
        <v>172</v>
      </c>
      <c r="K123" s="63"/>
      <c r="V123" s="63"/>
      <c r="W123" s="63"/>
      <c r="X123" s="63"/>
      <c r="Y123" s="63"/>
      <c r="Z123" s="63"/>
      <c r="AA123" s="63"/>
      <c r="AB123" s="63"/>
      <c r="AC123" s="63"/>
      <c r="AD123" s="63"/>
    </row>
    <row r="124" spans="8:30" s="61" customFormat="1" ht="12">
      <c r="H124" s="61" t="s">
        <v>173</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174</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247</v>
      </c>
      <c r="K126" s="63"/>
      <c r="V126" s="63"/>
      <c r="W126" s="63"/>
      <c r="X126" s="63"/>
      <c r="Y126" s="63"/>
      <c r="Z126" s="63"/>
      <c r="AA126" s="63"/>
      <c r="AB126" s="63"/>
      <c r="AC126" s="63"/>
      <c r="AD126" s="63"/>
    </row>
    <row r="127" spans="9:30" s="61" customFormat="1" ht="12">
      <c r="I127" s="61" t="s">
        <v>248</v>
      </c>
      <c r="J127" s="51" t="s">
        <v>61</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249</v>
      </c>
      <c r="J128" s="51" t="s">
        <v>62</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176</v>
      </c>
      <c r="K129" s="49"/>
      <c r="V129" s="49"/>
      <c r="W129" s="49"/>
      <c r="X129" s="49"/>
      <c r="Y129" s="49"/>
      <c r="Z129" s="49"/>
      <c r="AA129" s="49"/>
      <c r="AB129" s="49"/>
      <c r="AC129" s="49"/>
      <c r="AD129" s="49"/>
    </row>
    <row r="130" spans="8:30" s="51" customFormat="1" ht="12">
      <c r="H130" s="51" t="s">
        <v>177</v>
      </c>
      <c r="K130" s="49"/>
      <c r="V130" s="49"/>
      <c r="W130" s="49"/>
      <c r="X130" s="49"/>
      <c r="Y130" s="49"/>
      <c r="Z130" s="49"/>
      <c r="AA130" s="49"/>
      <c r="AB130" s="49"/>
      <c r="AC130" s="49"/>
      <c r="AD130" s="49"/>
    </row>
    <row r="131" spans="8:30" s="51" customFormat="1" ht="12">
      <c r="H131" s="51" t="s">
        <v>178</v>
      </c>
      <c r="K131" s="49"/>
      <c r="V131" s="49"/>
      <c r="W131" s="49"/>
      <c r="X131" s="49"/>
      <c r="Y131" s="49"/>
      <c r="Z131" s="49"/>
      <c r="AA131" s="49"/>
      <c r="AB131" s="49"/>
      <c r="AC131" s="49"/>
      <c r="AD131" s="49"/>
    </row>
    <row r="132" spans="8:30" s="51" customFormat="1" ht="12">
      <c r="H132" s="51" t="s">
        <v>179</v>
      </c>
      <c r="K132" s="49"/>
      <c r="V132" s="49"/>
      <c r="W132" s="49"/>
      <c r="X132" s="49"/>
      <c r="Y132" s="49"/>
      <c r="Z132" s="49"/>
      <c r="AA132" s="49"/>
      <c r="AB132" s="49"/>
      <c r="AC132" s="49"/>
      <c r="AD132" s="49"/>
    </row>
    <row r="133" spans="8:30" s="51" customFormat="1" ht="12">
      <c r="H133" s="51" t="s">
        <v>180</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58" t="s">
        <v>297</v>
      </c>
      <c r="M137" s="358"/>
      <c r="N137" s="358"/>
      <c r="O137" s="358"/>
      <c r="P137" s="358"/>
      <c r="Q137" s="358" t="s">
        <v>302</v>
      </c>
      <c r="R137" s="358"/>
      <c r="S137" s="358"/>
      <c r="T137" s="358"/>
      <c r="U137" s="358"/>
    </row>
    <row r="138" spans="8:21" ht="9.75" customHeight="1">
      <c r="H138" s="51"/>
      <c r="I138" s="51"/>
      <c r="J138" s="51"/>
      <c r="L138" s="42" t="s">
        <v>303</v>
      </c>
      <c r="M138" s="42" t="s">
        <v>304</v>
      </c>
      <c r="N138" s="42" t="s">
        <v>305</v>
      </c>
      <c r="O138" s="42" t="s">
        <v>306</v>
      </c>
      <c r="P138" s="42"/>
      <c r="Q138" s="42" t="s">
        <v>303</v>
      </c>
      <c r="R138" s="42" t="s">
        <v>304</v>
      </c>
      <c r="S138" s="42" t="s">
        <v>305</v>
      </c>
      <c r="T138" s="42" t="s">
        <v>306</v>
      </c>
      <c r="U138" s="42"/>
    </row>
    <row r="139" spans="2:21" ht="12.75">
      <c r="B139" s="49" t="s">
        <v>150</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181</v>
      </c>
      <c r="F142" s="51" t="s">
        <v>182</v>
      </c>
      <c r="K142" s="49"/>
      <c r="V142" s="49"/>
      <c r="W142" s="49"/>
      <c r="X142" s="49"/>
      <c r="Y142" s="49"/>
      <c r="Z142" s="49"/>
      <c r="AA142" s="49"/>
      <c r="AB142" s="49"/>
      <c r="AC142" s="49"/>
      <c r="AD142" s="49"/>
    </row>
    <row r="143" spans="6:30" s="51" customFormat="1" ht="12">
      <c r="F143" s="51" t="s">
        <v>183</v>
      </c>
      <c r="K143" s="49"/>
      <c r="V143" s="49"/>
      <c r="W143" s="49"/>
      <c r="X143" s="49"/>
      <c r="Y143" s="49"/>
      <c r="Z143" s="49"/>
      <c r="AA143" s="49"/>
      <c r="AB143" s="49"/>
      <c r="AC143" s="49"/>
      <c r="AD143" s="49"/>
    </row>
    <row r="144" spans="7:30" s="51" customFormat="1" ht="12">
      <c r="G144" s="51" t="s">
        <v>184</v>
      </c>
      <c r="K144" s="49"/>
      <c r="V144" s="49"/>
      <c r="W144" s="49"/>
      <c r="X144" s="49"/>
      <c r="Y144" s="49"/>
      <c r="Z144" s="49"/>
      <c r="AA144" s="49"/>
      <c r="AB144" s="49"/>
      <c r="AC144" s="49"/>
      <c r="AD144" s="49"/>
    </row>
    <row r="145" spans="8:30" s="51" customFormat="1" ht="12">
      <c r="H145" s="51" t="s">
        <v>185</v>
      </c>
      <c r="K145" s="49"/>
      <c r="V145" s="49"/>
      <c r="W145" s="49"/>
      <c r="X145" s="49"/>
      <c r="Y145" s="49"/>
      <c r="Z145" s="49"/>
      <c r="AA145" s="49"/>
      <c r="AB145" s="49"/>
      <c r="AC145" s="49"/>
      <c r="AD145" s="49"/>
    </row>
    <row r="146" spans="8:30" s="51" customFormat="1" ht="12">
      <c r="H146" s="51" t="s">
        <v>186</v>
      </c>
      <c r="K146" s="49"/>
      <c r="V146" s="49"/>
      <c r="W146" s="49"/>
      <c r="X146" s="49"/>
      <c r="Y146" s="49"/>
      <c r="Z146" s="49"/>
      <c r="AA146" s="49"/>
      <c r="AB146" s="49"/>
      <c r="AC146" s="49"/>
      <c r="AD146" s="49"/>
    </row>
    <row r="147" spans="7:30" s="51" customFormat="1" ht="12">
      <c r="G147" s="51" t="s">
        <v>187</v>
      </c>
      <c r="K147" s="49"/>
      <c r="V147" s="49"/>
      <c r="W147" s="49"/>
      <c r="X147" s="49"/>
      <c r="Y147" s="49"/>
      <c r="Z147" s="49"/>
      <c r="AA147" s="49"/>
      <c r="AB147" s="49"/>
      <c r="AC147" s="49"/>
      <c r="AD147" s="49"/>
    </row>
    <row r="148" spans="8:30" s="51" customFormat="1" ht="12">
      <c r="H148" s="51" t="s">
        <v>188</v>
      </c>
      <c r="K148" s="49"/>
      <c r="V148" s="49"/>
      <c r="W148" s="49"/>
      <c r="X148" s="49"/>
      <c r="Y148" s="49"/>
      <c r="Z148" s="49"/>
      <c r="AA148" s="49"/>
      <c r="AB148" s="49"/>
      <c r="AC148" s="49"/>
      <c r="AD148" s="49"/>
    </row>
    <row r="149" spans="8:30" s="51" customFormat="1" ht="12">
      <c r="H149" s="51" t="s">
        <v>189</v>
      </c>
      <c r="K149" s="49"/>
      <c r="V149" s="49"/>
      <c r="W149" s="49"/>
      <c r="X149" s="49"/>
      <c r="Y149" s="49"/>
      <c r="Z149" s="49"/>
      <c r="AA149" s="49"/>
      <c r="AB149" s="49"/>
      <c r="AC149" s="49"/>
      <c r="AD149" s="49"/>
    </row>
    <row r="150" spans="9:30" s="51" customFormat="1" ht="12">
      <c r="I150" s="51" t="s">
        <v>250</v>
      </c>
      <c r="J150" s="51" t="s">
        <v>61</v>
      </c>
      <c r="K150" s="49"/>
      <c r="V150" s="49"/>
      <c r="W150" s="49"/>
      <c r="X150" s="49"/>
      <c r="Y150" s="49"/>
      <c r="Z150" s="49"/>
      <c r="AA150" s="49"/>
      <c r="AB150" s="49"/>
      <c r="AC150" s="49"/>
      <c r="AD150" s="49"/>
    </row>
    <row r="151" spans="9:30" s="51" customFormat="1" ht="12">
      <c r="I151" s="51" t="s">
        <v>251</v>
      </c>
      <c r="J151" s="51" t="s">
        <v>62</v>
      </c>
      <c r="K151" s="49"/>
      <c r="V151" s="49"/>
      <c r="W151" s="49"/>
      <c r="X151" s="49"/>
      <c r="Y151" s="49"/>
      <c r="Z151" s="49"/>
      <c r="AA151" s="49"/>
      <c r="AB151" s="49"/>
      <c r="AC151" s="49"/>
      <c r="AD151" s="49"/>
    </row>
    <row r="152" spans="6:30" s="51" customFormat="1" ht="12">
      <c r="F152" s="51" t="s">
        <v>192</v>
      </c>
      <c r="K152" s="49"/>
      <c r="V152" s="49"/>
      <c r="W152" s="49"/>
      <c r="X152" s="49"/>
      <c r="Y152" s="49"/>
      <c r="Z152" s="49"/>
      <c r="AA152" s="49"/>
      <c r="AB152" s="49"/>
      <c r="AC152" s="49"/>
      <c r="AD152" s="49"/>
    </row>
    <row r="153" spans="7:30" s="51" customFormat="1" ht="12">
      <c r="G153" s="51" t="s">
        <v>193</v>
      </c>
      <c r="K153" s="49"/>
      <c r="V153" s="49"/>
      <c r="W153" s="49"/>
      <c r="X153" s="49"/>
      <c r="Y153" s="49"/>
      <c r="Z153" s="49"/>
      <c r="AA153" s="49"/>
      <c r="AB153" s="49"/>
      <c r="AC153" s="49"/>
      <c r="AD153" s="49"/>
    </row>
    <row r="154" spans="8:30" s="51" customFormat="1" ht="12">
      <c r="H154" s="51" t="s">
        <v>252</v>
      </c>
      <c r="K154" s="49"/>
      <c r="V154" s="49"/>
      <c r="W154" s="49"/>
      <c r="X154" s="49"/>
      <c r="Y154" s="49"/>
      <c r="Z154" s="49"/>
      <c r="AA154" s="49"/>
      <c r="AB154" s="49"/>
      <c r="AC154" s="49"/>
      <c r="AD154" s="49"/>
    </row>
    <row r="155" spans="8:30" s="51" customFormat="1" ht="12">
      <c r="H155" s="51" t="s">
        <v>253</v>
      </c>
      <c r="K155" s="49"/>
      <c r="V155" s="49"/>
      <c r="W155" s="49"/>
      <c r="X155" s="49"/>
      <c r="Y155" s="49"/>
      <c r="Z155" s="49"/>
      <c r="AA155" s="49"/>
      <c r="AB155" s="49"/>
      <c r="AC155" s="49"/>
      <c r="AD155" s="49"/>
    </row>
    <row r="156" spans="8:30" s="51" customFormat="1" ht="12">
      <c r="H156" s="51" t="s">
        <v>254</v>
      </c>
      <c r="K156" s="49"/>
      <c r="V156" s="49"/>
      <c r="W156" s="49"/>
      <c r="X156" s="49"/>
      <c r="Y156" s="49"/>
      <c r="Z156" s="49"/>
      <c r="AA156" s="49"/>
      <c r="AB156" s="49"/>
      <c r="AC156" s="49"/>
      <c r="AD156" s="49"/>
    </row>
    <row r="157" spans="7:30" s="51" customFormat="1" ht="12">
      <c r="G157" s="51" t="s">
        <v>196</v>
      </c>
      <c r="K157" s="49"/>
      <c r="V157" s="49"/>
      <c r="W157" s="49"/>
      <c r="X157" s="49"/>
      <c r="Y157" s="49"/>
      <c r="Z157" s="49"/>
      <c r="AA157" s="49"/>
      <c r="AB157" s="49"/>
      <c r="AC157" s="49"/>
      <c r="AD157" s="49"/>
    </row>
    <row r="158" spans="8:30" s="51" customFormat="1" ht="12">
      <c r="H158" s="51" t="s">
        <v>197</v>
      </c>
      <c r="K158" s="49"/>
      <c r="V158" s="49"/>
      <c r="W158" s="49"/>
      <c r="X158" s="49"/>
      <c r="Y158" s="49"/>
      <c r="Z158" s="49"/>
      <c r="AA158" s="49"/>
      <c r="AB158" s="49"/>
      <c r="AC158" s="49"/>
      <c r="AD158" s="49"/>
    </row>
    <row r="159" spans="8:30" s="51" customFormat="1" ht="12">
      <c r="H159" s="51" t="s">
        <v>198</v>
      </c>
      <c r="K159" s="49"/>
      <c r="V159" s="49"/>
      <c r="W159" s="49"/>
      <c r="X159" s="49"/>
      <c r="Y159" s="49"/>
      <c r="Z159" s="49"/>
      <c r="AA159" s="49"/>
      <c r="AB159" s="49"/>
      <c r="AC159" s="49"/>
      <c r="AD159" s="49"/>
    </row>
    <row r="160" spans="7:30" s="51" customFormat="1" ht="12">
      <c r="G160" s="51" t="s">
        <v>199</v>
      </c>
      <c r="K160" s="49"/>
      <c r="V160" s="49"/>
      <c r="W160" s="49"/>
      <c r="X160" s="49"/>
      <c r="Y160" s="49"/>
      <c r="Z160" s="49"/>
      <c r="AA160" s="49"/>
      <c r="AB160" s="49"/>
      <c r="AC160" s="49"/>
      <c r="AD160" s="49"/>
    </row>
    <row r="161" spans="8:30" s="51" customFormat="1" ht="12">
      <c r="H161" s="51" t="s">
        <v>200</v>
      </c>
      <c r="K161" s="49"/>
      <c r="V161" s="49"/>
      <c r="W161" s="49"/>
      <c r="X161" s="49"/>
      <c r="Y161" s="49"/>
      <c r="Z161" s="49"/>
      <c r="AA161" s="49"/>
      <c r="AB161" s="49"/>
      <c r="AC161" s="49"/>
      <c r="AD161" s="49"/>
    </row>
    <row r="162" spans="8:30" s="51" customFormat="1" ht="12">
      <c r="H162" s="51" t="s">
        <v>201</v>
      </c>
      <c r="K162" s="49"/>
      <c r="V162" s="49"/>
      <c r="W162" s="49"/>
      <c r="X162" s="49"/>
      <c r="Y162" s="49"/>
      <c r="Z162" s="49"/>
      <c r="AA162" s="49"/>
      <c r="AB162" s="49"/>
      <c r="AC162" s="49"/>
      <c r="AD162" s="49"/>
    </row>
    <row r="163" spans="7:30" s="51" customFormat="1" ht="12">
      <c r="G163" s="51" t="s">
        <v>202</v>
      </c>
      <c r="K163" s="49"/>
      <c r="V163" s="49"/>
      <c r="W163" s="49"/>
      <c r="X163" s="49"/>
      <c r="Y163" s="49"/>
      <c r="Z163" s="49"/>
      <c r="AA163" s="49"/>
      <c r="AB163" s="49"/>
      <c r="AC163" s="49"/>
      <c r="AD163" s="49"/>
    </row>
    <row r="164" spans="8:30" s="51" customFormat="1" ht="12">
      <c r="H164" s="51" t="s">
        <v>203</v>
      </c>
      <c r="K164" s="49"/>
      <c r="V164" s="49"/>
      <c r="W164" s="49"/>
      <c r="X164" s="49"/>
      <c r="Y164" s="49"/>
      <c r="Z164" s="49"/>
      <c r="AA164" s="49"/>
      <c r="AB164" s="49"/>
      <c r="AC164" s="49"/>
      <c r="AD164" s="49"/>
    </row>
    <row r="165" spans="9:30" s="51" customFormat="1" ht="12">
      <c r="I165" s="51" t="s">
        <v>255</v>
      </c>
      <c r="J165" s="51" t="s">
        <v>61</v>
      </c>
      <c r="K165" s="49"/>
      <c r="V165" s="49"/>
      <c r="W165" s="49"/>
      <c r="X165" s="49"/>
      <c r="Y165" s="49"/>
      <c r="Z165" s="49"/>
      <c r="AA165" s="49"/>
      <c r="AB165" s="49"/>
      <c r="AC165" s="49"/>
      <c r="AD165" s="49"/>
    </row>
    <row r="166" spans="9:30" s="51" customFormat="1" ht="12">
      <c r="I166" s="51" t="s">
        <v>256</v>
      </c>
      <c r="J166" s="51" t="s">
        <v>62</v>
      </c>
      <c r="K166" s="49"/>
      <c r="V166" s="49"/>
      <c r="W166" s="49"/>
      <c r="X166" s="49"/>
      <c r="Y166" s="49"/>
      <c r="Z166" s="49"/>
      <c r="AA166" s="49"/>
      <c r="AB166" s="49"/>
      <c r="AC166" s="49"/>
      <c r="AD166" s="49"/>
    </row>
    <row r="167" spans="8:30" s="51" customFormat="1" ht="12">
      <c r="H167" s="51" t="s">
        <v>204</v>
      </c>
      <c r="K167" s="49"/>
      <c r="V167" s="49"/>
      <c r="W167" s="49"/>
      <c r="X167" s="49"/>
      <c r="Y167" s="49"/>
      <c r="Z167" s="49"/>
      <c r="AA167" s="49"/>
      <c r="AB167" s="49"/>
      <c r="AC167" s="49"/>
      <c r="AD167" s="49"/>
    </row>
    <row r="168" spans="9:30" s="51" customFormat="1" ht="12">
      <c r="I168" s="51" t="s">
        <v>257</v>
      </c>
      <c r="J168" s="51" t="s">
        <v>61</v>
      </c>
      <c r="K168" s="49"/>
      <c r="V168" s="49"/>
      <c r="W168" s="49"/>
      <c r="X168" s="49"/>
      <c r="Y168" s="49"/>
      <c r="Z168" s="49"/>
      <c r="AA168" s="49"/>
      <c r="AB168" s="49"/>
      <c r="AC168" s="49"/>
      <c r="AD168" s="49"/>
    </row>
    <row r="169" spans="9:30" s="51" customFormat="1" ht="12">
      <c r="I169" s="51" t="s">
        <v>258</v>
      </c>
      <c r="J169" s="51" t="s">
        <v>62</v>
      </c>
      <c r="K169" s="49"/>
      <c r="V169" s="49"/>
      <c r="W169" s="49"/>
      <c r="X169" s="49"/>
      <c r="Y169" s="49"/>
      <c r="Z169" s="49"/>
      <c r="AA169" s="49"/>
      <c r="AB169" s="49"/>
      <c r="AC169" s="49"/>
      <c r="AD169" s="49"/>
    </row>
    <row r="170" spans="6:30" s="51" customFormat="1" ht="12">
      <c r="F170" s="51" t="s">
        <v>205</v>
      </c>
      <c r="K170" s="49"/>
      <c r="V170" s="49"/>
      <c r="W170" s="49"/>
      <c r="X170" s="49"/>
      <c r="Y170" s="49"/>
      <c r="Z170" s="49"/>
      <c r="AA170" s="49"/>
      <c r="AB170" s="49"/>
      <c r="AC170" s="49"/>
      <c r="AD170" s="49"/>
    </row>
    <row r="171" spans="7:30" s="51" customFormat="1" ht="12">
      <c r="G171" s="51" t="s">
        <v>206</v>
      </c>
      <c r="K171" s="49"/>
      <c r="V171" s="49"/>
      <c r="W171" s="49"/>
      <c r="X171" s="49"/>
      <c r="Y171" s="49"/>
      <c r="Z171" s="49"/>
      <c r="AA171" s="49"/>
      <c r="AB171" s="49"/>
      <c r="AC171" s="49"/>
      <c r="AD171" s="49"/>
    </row>
    <row r="172" spans="7:30" s="51" customFormat="1" ht="12">
      <c r="G172" s="51" t="s">
        <v>259</v>
      </c>
      <c r="K172" s="49"/>
      <c r="V172" s="49"/>
      <c r="W172" s="49"/>
      <c r="X172" s="49"/>
      <c r="Y172" s="49"/>
      <c r="Z172" s="49"/>
      <c r="AA172" s="49"/>
      <c r="AB172" s="49"/>
      <c r="AC172" s="49"/>
      <c r="AD172" s="49"/>
    </row>
    <row r="173" spans="6:30" s="51" customFormat="1" ht="12">
      <c r="F173" s="51" t="s">
        <v>260</v>
      </c>
      <c r="G173" s="51" t="s">
        <v>25</v>
      </c>
      <c r="K173" s="49"/>
      <c r="V173" s="49"/>
      <c r="W173" s="49"/>
      <c r="X173" s="49"/>
      <c r="Y173" s="49"/>
      <c r="Z173" s="49"/>
      <c r="AA173" s="49"/>
      <c r="AB173" s="49"/>
      <c r="AC173" s="49"/>
      <c r="AD173" s="49"/>
    </row>
    <row r="174" spans="7:30" s="51" customFormat="1" ht="12">
      <c r="G174" s="51" t="s">
        <v>213</v>
      </c>
      <c r="K174" s="49"/>
      <c r="V174" s="49"/>
      <c r="W174" s="49"/>
      <c r="X174" s="49"/>
      <c r="Y174" s="49"/>
      <c r="Z174" s="49"/>
      <c r="AA174" s="49"/>
      <c r="AB174" s="49"/>
      <c r="AC174" s="49"/>
      <c r="AD174" s="49"/>
    </row>
    <row r="175" spans="8:30" s="51" customFormat="1" ht="12">
      <c r="H175" s="51" t="s">
        <v>214</v>
      </c>
      <c r="K175" s="49"/>
      <c r="V175" s="49"/>
      <c r="W175" s="49"/>
      <c r="X175" s="49"/>
      <c r="Y175" s="49"/>
      <c r="Z175" s="49"/>
      <c r="AA175" s="49"/>
      <c r="AB175" s="49"/>
      <c r="AC175" s="49"/>
      <c r="AD175" s="49"/>
    </row>
    <row r="176" spans="8:30" s="51" customFormat="1" ht="12">
      <c r="H176" s="51" t="s">
        <v>215</v>
      </c>
      <c r="K176" s="49"/>
      <c r="V176" s="49"/>
      <c r="W176" s="49"/>
      <c r="X176" s="49"/>
      <c r="Y176" s="49"/>
      <c r="Z176" s="49"/>
      <c r="AA176" s="49"/>
      <c r="AB176" s="49"/>
      <c r="AC176" s="49"/>
      <c r="AD176" s="49"/>
    </row>
    <row r="177" spans="7:30" s="51" customFormat="1" ht="12">
      <c r="G177" s="51" t="s">
        <v>216</v>
      </c>
      <c r="K177" s="49"/>
      <c r="V177" s="49"/>
      <c r="W177" s="49"/>
      <c r="X177" s="49"/>
      <c r="Y177" s="49"/>
      <c r="Z177" s="49"/>
      <c r="AA177" s="49"/>
      <c r="AB177" s="49"/>
      <c r="AC177" s="49"/>
      <c r="AD177" s="49"/>
    </row>
    <row r="178" spans="8:30" s="51" customFormat="1" ht="12">
      <c r="H178" s="51" t="s">
        <v>217</v>
      </c>
      <c r="K178" s="49"/>
      <c r="V178" s="49"/>
      <c r="W178" s="49"/>
      <c r="X178" s="49"/>
      <c r="Y178" s="49"/>
      <c r="Z178" s="49"/>
      <c r="AA178" s="49"/>
      <c r="AB178" s="49"/>
      <c r="AC178" s="49"/>
      <c r="AD178" s="49"/>
    </row>
    <row r="179" spans="8:30" s="51" customFormat="1" ht="12">
      <c r="H179" s="51" t="s">
        <v>218</v>
      </c>
      <c r="K179" s="49"/>
      <c r="V179" s="49"/>
      <c r="W179" s="49"/>
      <c r="X179" s="49"/>
      <c r="Y179" s="49"/>
      <c r="Z179" s="49"/>
      <c r="AA179" s="49"/>
      <c r="AB179" s="49"/>
      <c r="AC179" s="49"/>
      <c r="AD179" s="49"/>
    </row>
    <row r="180" spans="7:30" s="51" customFormat="1" ht="12">
      <c r="G180" s="51" t="s">
        <v>219</v>
      </c>
      <c r="K180" s="49"/>
      <c r="V180" s="49"/>
      <c r="W180" s="49"/>
      <c r="X180" s="49"/>
      <c r="Y180" s="49"/>
      <c r="Z180" s="49"/>
      <c r="AA180" s="49"/>
      <c r="AB180" s="49"/>
      <c r="AC180" s="49"/>
      <c r="AD180" s="49"/>
    </row>
    <row r="181" spans="8:30" s="51" customFormat="1" ht="12">
      <c r="H181" s="51" t="s">
        <v>220</v>
      </c>
      <c r="K181" s="49"/>
      <c r="V181" s="49"/>
      <c r="W181" s="49"/>
      <c r="X181" s="49"/>
      <c r="Y181" s="49"/>
      <c r="Z181" s="49"/>
      <c r="AA181" s="49"/>
      <c r="AB181" s="49"/>
      <c r="AC181" s="49"/>
      <c r="AD181" s="49"/>
    </row>
    <row r="182" spans="8:30" s="51" customFormat="1" ht="12">
      <c r="H182" s="51" t="s">
        <v>221</v>
      </c>
      <c r="K182" s="49"/>
      <c r="V182" s="49"/>
      <c r="W182" s="49"/>
      <c r="X182" s="49"/>
      <c r="Y182" s="49"/>
      <c r="Z182" s="49"/>
      <c r="AA182" s="49"/>
      <c r="AB182" s="49"/>
      <c r="AC182" s="49"/>
      <c r="AD182" s="49"/>
    </row>
    <row r="183" spans="7:30" s="51" customFormat="1" ht="12">
      <c r="G183" s="51" t="s">
        <v>222</v>
      </c>
      <c r="K183" s="49"/>
      <c r="V183" s="49"/>
      <c r="W183" s="49"/>
      <c r="X183" s="49"/>
      <c r="Y183" s="49"/>
      <c r="Z183" s="49"/>
      <c r="AA183" s="49"/>
      <c r="AB183" s="49"/>
      <c r="AC183" s="49"/>
      <c r="AD183" s="49"/>
    </row>
    <row r="184" spans="8:30" s="51" customFormat="1" ht="12">
      <c r="H184" s="51" t="s">
        <v>223</v>
      </c>
      <c r="K184" s="49"/>
      <c r="V184" s="49"/>
      <c r="W184" s="49"/>
      <c r="X184" s="49"/>
      <c r="Y184" s="49"/>
      <c r="Z184" s="49"/>
      <c r="AA184" s="49"/>
      <c r="AB184" s="49"/>
      <c r="AC184" s="49"/>
      <c r="AD184" s="49"/>
    </row>
    <row r="185" spans="8:30" s="51" customFormat="1" ht="12">
      <c r="H185" s="51" t="s">
        <v>224</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17.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9" t="s">
        <v>442</v>
      </c>
      <c r="B1" s="119"/>
      <c r="C1" s="119"/>
      <c r="D1" s="119"/>
      <c r="E1" s="119"/>
      <c r="F1" s="119"/>
      <c r="G1" s="119"/>
      <c r="H1" s="119"/>
      <c r="I1" s="119"/>
      <c r="J1" s="119"/>
      <c r="K1" s="119"/>
      <c r="L1" s="119"/>
      <c r="M1" s="119"/>
      <c r="N1" s="119"/>
      <c r="O1" s="119"/>
      <c r="P1" s="119"/>
      <c r="Q1" s="119"/>
      <c r="R1" s="119"/>
    </row>
    <row r="2" spans="1:18" s="37" customFormat="1" ht="13.5" customHeight="1">
      <c r="A2" s="119" t="s">
        <v>149</v>
      </c>
      <c r="B2" s="119"/>
      <c r="C2" s="119"/>
      <c r="D2" s="119"/>
      <c r="E2" s="119"/>
      <c r="F2" s="119"/>
      <c r="G2" s="119"/>
      <c r="H2" s="119"/>
      <c r="I2" s="119"/>
      <c r="J2" s="119"/>
      <c r="K2" s="119"/>
      <c r="L2" s="119"/>
      <c r="M2" s="119"/>
      <c r="N2" s="119"/>
      <c r="O2" s="119"/>
      <c r="P2" s="119"/>
      <c r="Q2" s="119"/>
      <c r="R2" s="119"/>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383" t="s">
        <v>367</v>
      </c>
      <c r="J5" s="383"/>
      <c r="K5" s="383"/>
      <c r="L5" s="383"/>
      <c r="M5" s="384"/>
      <c r="N5" s="120" t="s">
        <v>437</v>
      </c>
      <c r="O5" s="120"/>
      <c r="P5" s="120"/>
      <c r="Q5" s="120"/>
      <c r="R5" s="121"/>
    </row>
    <row r="6" spans="1:18" ht="12.75">
      <c r="A6" s="41"/>
      <c r="B6" s="41"/>
      <c r="C6" s="41" t="s">
        <v>147</v>
      </c>
      <c r="D6" s="41"/>
      <c r="E6" s="41"/>
      <c r="F6" s="41"/>
      <c r="G6" s="41"/>
      <c r="H6" s="41"/>
      <c r="I6" s="42" t="s">
        <v>307</v>
      </c>
      <c r="J6" s="42" t="s">
        <v>308</v>
      </c>
      <c r="K6" s="42" t="s">
        <v>309</v>
      </c>
      <c r="L6" s="42" t="s">
        <v>321</v>
      </c>
      <c r="M6" s="106" t="s">
        <v>443</v>
      </c>
      <c r="N6" s="42" t="s">
        <v>307</v>
      </c>
      <c r="O6" s="42" t="s">
        <v>308</v>
      </c>
      <c r="P6" s="42" t="s">
        <v>309</v>
      </c>
      <c r="Q6" s="42" t="s">
        <v>321</v>
      </c>
      <c r="R6" s="106" t="s">
        <v>444</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8"/>
      <c r="R8" s="118"/>
    </row>
    <row r="9" spans="5:18" ht="12.75">
      <c r="E9" s="76" t="s">
        <v>310</v>
      </c>
      <c r="I9" s="124"/>
      <c r="J9" s="124"/>
      <c r="K9" s="124"/>
      <c r="L9" s="124"/>
      <c r="M9" s="125"/>
      <c r="N9" s="77"/>
      <c r="O9" s="77"/>
      <c r="P9" s="77"/>
      <c r="Q9" s="77"/>
      <c r="R9" s="125"/>
    </row>
    <row r="10" spans="5:18" ht="12.75">
      <c r="E10" s="78" t="s">
        <v>311</v>
      </c>
      <c r="I10" s="126">
        <v>0.04</v>
      </c>
      <c r="J10" s="126">
        <v>0.04</v>
      </c>
      <c r="K10" s="126">
        <v>0.04233933333333333</v>
      </c>
      <c r="L10" s="126">
        <v>0.04749166666666666</v>
      </c>
      <c r="M10" s="127">
        <v>0.04245775</v>
      </c>
      <c r="N10" s="90">
        <v>0.052665</v>
      </c>
      <c r="O10" s="90">
        <v>0.05853833333333334</v>
      </c>
      <c r="P10" s="90">
        <v>0.06231133333333333</v>
      </c>
      <c r="Q10" s="90">
        <v>0.06771633333333334</v>
      </c>
      <c r="R10" s="127">
        <v>0.06030774999999999</v>
      </c>
    </row>
    <row r="11" spans="5:18" ht="12.75">
      <c r="E11" s="78" t="s">
        <v>312</v>
      </c>
      <c r="I11" s="126">
        <v>0.04</v>
      </c>
      <c r="J11" s="126">
        <v>0.04</v>
      </c>
      <c r="K11" s="126">
        <v>0.04175466666666667</v>
      </c>
      <c r="L11" s="126">
        <v>0.046912333333333334</v>
      </c>
      <c r="M11" s="127">
        <v>0.04216675</v>
      </c>
      <c r="N11" s="90">
        <v>0.05182033333333333</v>
      </c>
      <c r="O11" s="90">
        <v>0.05754</v>
      </c>
      <c r="P11" s="90">
        <v>0.061495333333333325</v>
      </c>
      <c r="Q11" s="90">
        <v>0.06711666666666667</v>
      </c>
      <c r="R11" s="127">
        <v>0.059493083333333335</v>
      </c>
    </row>
    <row r="12" spans="5:18" ht="12.75">
      <c r="E12" s="78" t="s">
        <v>316</v>
      </c>
      <c r="I12" s="126">
        <v>0.04</v>
      </c>
      <c r="J12" s="126">
        <v>0.04</v>
      </c>
      <c r="K12" s="126">
        <v>0.04117</v>
      </c>
      <c r="L12" s="126">
        <v>0.044915666666666666</v>
      </c>
      <c r="M12" s="127">
        <v>0.04152141666666667</v>
      </c>
      <c r="N12" s="90">
        <v>0.050078000000000004</v>
      </c>
      <c r="O12" s="90">
        <v>0.055838</v>
      </c>
      <c r="P12" s="90">
        <v>0.059908333333333334</v>
      </c>
      <c r="Q12" s="90">
        <v>0.06501366666666666</v>
      </c>
      <c r="R12" s="127">
        <v>0.057709500000000004</v>
      </c>
    </row>
    <row r="13" spans="5:18" ht="12.75">
      <c r="E13" s="78" t="s">
        <v>313</v>
      </c>
      <c r="I13" s="126">
        <v>0.011673999999999999</v>
      </c>
      <c r="J13" s="126">
        <v>0.011221666666666666</v>
      </c>
      <c r="K13" s="126">
        <v>0.012931</v>
      </c>
      <c r="L13" s="126">
        <v>0.017481333333333335</v>
      </c>
      <c r="M13" s="127">
        <v>0.013326999999999999</v>
      </c>
      <c r="N13" s="90">
        <v>0.02291</v>
      </c>
      <c r="O13" s="90">
        <v>0.028943666666666663</v>
      </c>
      <c r="P13" s="90">
        <v>0.03276933333333333</v>
      </c>
      <c r="Q13" s="90">
        <v>0.03764766666666666</v>
      </c>
      <c r="R13" s="127">
        <v>0.030567666666666663</v>
      </c>
    </row>
    <row r="14" spans="4:18" ht="12.75">
      <c r="D14" s="41"/>
      <c r="E14" s="78" t="s">
        <v>314</v>
      </c>
      <c r="F14" s="41"/>
      <c r="G14" s="41"/>
      <c r="I14" s="126">
        <v>0.011675333333333334</v>
      </c>
      <c r="J14" s="126">
        <v>0.012271333333333334</v>
      </c>
      <c r="K14" s="126">
        <v>0.011783999999999998</v>
      </c>
      <c r="L14" s="126">
        <v>0.015225999999999998</v>
      </c>
      <c r="M14" s="127">
        <v>0.012739166666666666</v>
      </c>
      <c r="N14" s="90">
        <v>0.019710000000000002</v>
      </c>
      <c r="O14" s="90">
        <v>0.025458333333333333</v>
      </c>
      <c r="P14" s="90">
        <v>0.030616666666666667</v>
      </c>
      <c r="Q14" s="90">
        <v>0.034876333333333336</v>
      </c>
      <c r="R14" s="127">
        <v>0.027665333333333333</v>
      </c>
    </row>
    <row r="15" spans="5:18" ht="12.75">
      <c r="E15" s="78" t="s">
        <v>315</v>
      </c>
      <c r="F15" s="41"/>
      <c r="G15" s="41"/>
      <c r="I15" s="126">
        <v>0.011288999999999999</v>
      </c>
      <c r="J15" s="126">
        <v>0.012084666666666665</v>
      </c>
      <c r="K15" s="126">
        <v>0.012504333333333333</v>
      </c>
      <c r="L15" s="126">
        <v>0.016905</v>
      </c>
      <c r="M15" s="127">
        <v>0.01319575</v>
      </c>
      <c r="N15" s="90">
        <v>0.022153333333333334</v>
      </c>
      <c r="O15" s="90">
        <v>0.027989</v>
      </c>
      <c r="P15" s="90">
        <v>0.031688</v>
      </c>
      <c r="Q15" s="90">
        <v>0.036405</v>
      </c>
      <c r="R15" s="127">
        <v>0.029558833333333333</v>
      </c>
    </row>
    <row r="16" spans="5:18" ht="12.75">
      <c r="E16" s="78"/>
      <c r="F16" s="41"/>
      <c r="G16" s="41"/>
      <c r="I16" s="126"/>
      <c r="J16" s="126"/>
      <c r="K16" s="126"/>
      <c r="L16" s="126"/>
      <c r="M16" s="127"/>
      <c r="N16" s="90"/>
      <c r="O16" s="90"/>
      <c r="P16" s="90"/>
      <c r="Q16" s="90"/>
      <c r="R16" s="127"/>
    </row>
    <row r="17" spans="5:18" ht="12.75">
      <c r="E17" s="78"/>
      <c r="F17" s="41"/>
      <c r="G17" s="41"/>
      <c r="I17" s="126"/>
      <c r="J17" s="126"/>
      <c r="K17" s="126"/>
      <c r="L17" s="126"/>
      <c r="M17" s="127"/>
      <c r="N17" s="90"/>
      <c r="O17" s="90"/>
      <c r="P17" s="90"/>
      <c r="Q17" s="90"/>
      <c r="R17" s="127"/>
    </row>
    <row r="18" spans="5:18" ht="12.75">
      <c r="E18" s="78"/>
      <c r="F18" s="41"/>
      <c r="G18" s="41"/>
      <c r="I18" s="126"/>
      <c r="J18" s="126"/>
      <c r="K18" s="126"/>
      <c r="L18" s="126"/>
      <c r="M18" s="127"/>
      <c r="N18" s="90"/>
      <c r="O18" s="90"/>
      <c r="P18" s="90"/>
      <c r="Q18" s="90"/>
      <c r="R18" s="127"/>
    </row>
    <row r="19" spans="5:18" ht="12.75">
      <c r="E19" s="76" t="s">
        <v>317</v>
      </c>
      <c r="F19" s="41"/>
      <c r="G19" s="41"/>
      <c r="I19" s="126"/>
      <c r="J19" s="126"/>
      <c r="K19" s="126"/>
      <c r="L19" s="126"/>
      <c r="M19" s="127"/>
      <c r="N19" s="90"/>
      <c r="O19" s="90"/>
      <c r="P19" s="90"/>
      <c r="Q19" s="90"/>
      <c r="R19" s="127"/>
    </row>
    <row r="20" spans="5:18" ht="12.75">
      <c r="E20" s="78" t="s">
        <v>318</v>
      </c>
      <c r="F20" s="41"/>
      <c r="G20" s="41"/>
      <c r="I20" s="126">
        <v>0.04</v>
      </c>
      <c r="J20" s="126">
        <v>0.04</v>
      </c>
      <c r="K20" s="126">
        <v>0.04406376333333333</v>
      </c>
      <c r="L20" s="126">
        <v>0.049285999999999996</v>
      </c>
      <c r="M20" s="127">
        <v>0.04333744083333334</v>
      </c>
      <c r="N20" s="90">
        <v>0.054231</v>
      </c>
      <c r="O20" s="90">
        <v>0.059047666666666665</v>
      </c>
      <c r="P20" s="90">
        <v>0.06410166666666667</v>
      </c>
      <c r="Q20" s="90">
        <v>0.06960333333333334</v>
      </c>
      <c r="R20" s="127">
        <v>0.06174591666666667</v>
      </c>
    </row>
    <row r="21" spans="5:18" ht="12.75">
      <c r="E21" s="78" t="s">
        <v>319</v>
      </c>
      <c r="F21" s="41"/>
      <c r="G21" s="41"/>
      <c r="I21" s="126">
        <v>0.011783999999999998</v>
      </c>
      <c r="J21" s="126">
        <v>0.015225999999999998</v>
      </c>
      <c r="K21" s="126">
        <v>0.019710103333333336</v>
      </c>
      <c r="L21" s="126">
        <v>0.024743666666666667</v>
      </c>
      <c r="M21" s="127">
        <v>0.0178659425</v>
      </c>
      <c r="N21" s="90">
        <v>0.029071333333333334</v>
      </c>
      <c r="O21" s="90">
        <v>0.03487648333333334</v>
      </c>
      <c r="P21" s="90">
        <v>0.039591</v>
      </c>
      <c r="Q21" s="90">
        <v>0.04415133333333333</v>
      </c>
      <c r="R21" s="127">
        <v>0.036922537500000005</v>
      </c>
    </row>
    <row r="22" spans="4:18" ht="12.75">
      <c r="D22" s="41"/>
      <c r="E22" s="78" t="s">
        <v>320</v>
      </c>
      <c r="F22" s="41"/>
      <c r="G22" s="41"/>
      <c r="I22" s="126">
        <v>0.011221666666666666</v>
      </c>
      <c r="J22" s="126">
        <v>0.012931</v>
      </c>
      <c r="K22" s="126">
        <v>0.01748142</v>
      </c>
      <c r="L22" s="126">
        <v>0.022909333333333334</v>
      </c>
      <c r="M22" s="127">
        <v>0.016135855</v>
      </c>
      <c r="N22" s="90">
        <v>0.02825566666666667</v>
      </c>
      <c r="O22" s="90">
        <v>0.03276925666666667</v>
      </c>
      <c r="P22" s="90">
        <v>0.03764766666666666</v>
      </c>
      <c r="Q22" s="90">
        <v>0.043463</v>
      </c>
      <c r="R22" s="127">
        <v>0.0355338975</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18.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9" t="s">
        <v>445</v>
      </c>
      <c r="B1" s="119"/>
      <c r="C1" s="119"/>
      <c r="D1" s="119"/>
      <c r="E1" s="119"/>
      <c r="F1" s="119"/>
      <c r="G1" s="119"/>
      <c r="H1" s="119"/>
      <c r="I1" s="119"/>
      <c r="J1" s="119"/>
      <c r="K1" s="119"/>
      <c r="L1" s="119"/>
      <c r="M1" s="119"/>
      <c r="N1" s="119"/>
      <c r="O1" s="119"/>
      <c r="P1" s="119"/>
      <c r="Q1" s="119"/>
      <c r="R1" s="119"/>
    </row>
    <row r="2" spans="1:18" s="37" customFormat="1" ht="13.5" customHeight="1">
      <c r="A2" s="119"/>
      <c r="B2" s="119"/>
      <c r="C2" s="119"/>
      <c r="D2" s="119"/>
      <c r="E2" s="119"/>
      <c r="F2" s="119"/>
      <c r="G2" s="119"/>
      <c r="H2" s="119"/>
      <c r="I2" s="119"/>
      <c r="J2" s="119"/>
      <c r="K2" s="119"/>
      <c r="L2" s="119"/>
      <c r="M2" s="119"/>
      <c r="N2" s="119"/>
      <c r="O2" s="119"/>
      <c r="P2" s="119"/>
      <c r="Q2" s="119"/>
      <c r="R2" s="119"/>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383" t="s">
        <v>367</v>
      </c>
      <c r="J4" s="383"/>
      <c r="K4" s="383"/>
      <c r="L4" s="383"/>
      <c r="M4" s="385"/>
      <c r="N4" s="120" t="s">
        <v>437</v>
      </c>
      <c r="O4" s="120"/>
      <c r="P4" s="120"/>
      <c r="Q4" s="120"/>
      <c r="R4" s="122"/>
    </row>
    <row r="5" spans="1:18" ht="12.75">
      <c r="A5" s="41"/>
      <c r="B5" s="41"/>
      <c r="C5" s="41" t="s">
        <v>147</v>
      </c>
      <c r="D5" s="41"/>
      <c r="E5" s="41"/>
      <c r="F5" s="41"/>
      <c r="G5" s="41"/>
      <c r="H5" s="41"/>
      <c r="I5" s="42" t="s">
        <v>303</v>
      </c>
      <c r="J5" s="42" t="s">
        <v>304</v>
      </c>
      <c r="K5" s="42" t="s">
        <v>305</v>
      </c>
      <c r="L5" s="42" t="s">
        <v>306</v>
      </c>
      <c r="M5" s="91" t="s">
        <v>368</v>
      </c>
      <c r="N5" s="42" t="s">
        <v>303</v>
      </c>
      <c r="O5" s="42" t="s">
        <v>304</v>
      </c>
      <c r="P5" s="42" t="s">
        <v>305</v>
      </c>
      <c r="Q5" s="42" t="s">
        <v>306</v>
      </c>
      <c r="R5" s="91" t="s">
        <v>439</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276</v>
      </c>
      <c r="I8" s="94"/>
      <c r="J8" s="94"/>
      <c r="K8" s="94"/>
      <c r="L8" s="94"/>
      <c r="M8" s="95"/>
      <c r="N8" s="45"/>
      <c r="O8" s="45"/>
      <c r="P8" s="45"/>
      <c r="Q8" s="45"/>
      <c r="R8" s="95"/>
    </row>
    <row r="9" spans="6:18" ht="12.75">
      <c r="F9" s="39" t="s">
        <v>277</v>
      </c>
      <c r="I9" s="94"/>
      <c r="J9" s="94"/>
      <c r="K9" s="94"/>
      <c r="L9" s="94"/>
      <c r="M9" s="95"/>
      <c r="N9" s="45"/>
      <c r="O9" s="45"/>
      <c r="P9" s="45"/>
      <c r="Q9" s="45"/>
      <c r="R9" s="95"/>
    </row>
    <row r="10" spans="4:18" ht="12.75">
      <c r="D10" s="41"/>
      <c r="E10" s="41"/>
      <c r="F10" s="41" t="s">
        <v>278</v>
      </c>
      <c r="G10" s="41"/>
      <c r="I10" s="94"/>
      <c r="J10" s="94"/>
      <c r="K10" s="94"/>
      <c r="L10" s="94"/>
      <c r="M10" s="95"/>
      <c r="N10" s="45"/>
      <c r="O10" s="45"/>
      <c r="P10" s="45"/>
      <c r="Q10" s="45"/>
      <c r="R10" s="95"/>
    </row>
    <row r="11" spans="6:18" ht="12.75">
      <c r="F11" s="41" t="s">
        <v>330</v>
      </c>
      <c r="G11" s="41"/>
      <c r="I11" s="94">
        <v>10.322453363730006</v>
      </c>
      <c r="J11" s="94">
        <v>7.041688654353578</v>
      </c>
      <c r="K11" s="94">
        <v>8.783202099737508</v>
      </c>
      <c r="L11" s="94">
        <v>10.497824443854341</v>
      </c>
      <c r="M11" s="95">
        <v>9.161163040955415</v>
      </c>
      <c r="N11" s="45">
        <v>9.29090233374177</v>
      </c>
      <c r="O11" s="45">
        <v>9.546194245843864</v>
      </c>
      <c r="P11" s="45">
        <v>8.118482434163042</v>
      </c>
      <c r="Q11" s="45">
        <v>4.085916135244489</v>
      </c>
      <c r="R11" s="95">
        <v>7.705605909642088</v>
      </c>
    </row>
    <row r="12" spans="6:18" ht="12.75">
      <c r="F12" s="41"/>
      <c r="G12" s="41"/>
      <c r="I12" s="94"/>
      <c r="J12" s="94"/>
      <c r="K12" s="94"/>
      <c r="L12" s="94"/>
      <c r="M12" s="95"/>
      <c r="N12" s="45"/>
      <c r="O12" s="45"/>
      <c r="P12" s="45"/>
      <c r="Q12" s="45"/>
      <c r="R12" s="95"/>
    </row>
    <row r="13" spans="6:18" ht="12.75">
      <c r="F13" s="41" t="s">
        <v>279</v>
      </c>
      <c r="G13" s="41"/>
      <c r="I13" s="94"/>
      <c r="J13" s="94"/>
      <c r="K13" s="94"/>
      <c r="L13" s="94"/>
      <c r="M13" s="95"/>
      <c r="N13" s="45"/>
      <c r="O13" s="45"/>
      <c r="P13" s="45"/>
      <c r="Q13" s="45"/>
      <c r="R13" s="95"/>
    </row>
    <row r="14" spans="6:18" ht="12.75">
      <c r="F14" s="41"/>
      <c r="G14" s="41"/>
      <c r="H14" s="39" t="s">
        <v>280</v>
      </c>
      <c r="I14" s="94"/>
      <c r="J14" s="94"/>
      <c r="K14" s="94"/>
      <c r="L14" s="94"/>
      <c r="M14" s="95"/>
      <c r="N14" s="45"/>
      <c r="O14" s="45"/>
      <c r="P14" s="45"/>
      <c r="Q14" s="45"/>
      <c r="R14" s="95"/>
    </row>
    <row r="15" spans="6:18" ht="12.75">
      <c r="F15" s="41"/>
      <c r="G15" s="41" t="s">
        <v>281</v>
      </c>
      <c r="I15" s="94"/>
      <c r="J15" s="94"/>
      <c r="K15" s="94"/>
      <c r="L15" s="94"/>
      <c r="M15" s="95"/>
      <c r="N15" s="45"/>
      <c r="O15" s="45"/>
      <c r="P15" s="45"/>
      <c r="Q15" s="45"/>
      <c r="R15" s="95"/>
    </row>
    <row r="16" spans="6:18" ht="12.75">
      <c r="F16" s="41"/>
      <c r="G16" s="41" t="s">
        <v>282</v>
      </c>
      <c r="I16" s="94"/>
      <c r="J16" s="94"/>
      <c r="K16" s="94"/>
      <c r="L16" s="94"/>
      <c r="M16" s="95"/>
      <c r="N16" s="45"/>
      <c r="O16" s="45"/>
      <c r="P16" s="45"/>
      <c r="Q16" s="45"/>
      <c r="R16" s="95"/>
    </row>
    <row r="17" spans="4:18" ht="12.75">
      <c r="D17" s="41"/>
      <c r="E17" s="41"/>
      <c r="F17" s="41"/>
      <c r="G17" s="41" t="s">
        <v>283</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284</v>
      </c>
      <c r="G19" s="41"/>
      <c r="I19" s="94"/>
      <c r="J19" s="94"/>
      <c r="K19" s="94"/>
      <c r="L19" s="94"/>
      <c r="M19" s="95"/>
      <c r="N19" s="45"/>
      <c r="O19" s="45"/>
      <c r="P19" s="45"/>
      <c r="Q19" s="45"/>
      <c r="R19" s="95"/>
    </row>
    <row r="20" spans="5:18" ht="12.75">
      <c r="E20" s="41"/>
      <c r="F20" s="41"/>
      <c r="G20" s="41" t="s">
        <v>286</v>
      </c>
      <c r="I20" s="96"/>
      <c r="J20" s="96"/>
      <c r="K20" s="96"/>
      <c r="L20" s="96"/>
      <c r="M20" s="97"/>
      <c r="N20" s="46"/>
      <c r="O20" s="46"/>
      <c r="P20" s="46"/>
      <c r="Q20" s="46"/>
      <c r="R20" s="97"/>
    </row>
    <row r="21" spans="7:18" ht="12.75">
      <c r="G21" s="39" t="s">
        <v>285</v>
      </c>
      <c r="H21" s="41"/>
      <c r="I21" s="96"/>
      <c r="J21" s="96"/>
      <c r="K21" s="96"/>
      <c r="L21" s="96"/>
      <c r="M21" s="97"/>
      <c r="N21" s="46"/>
      <c r="O21" s="46"/>
      <c r="P21" s="46"/>
      <c r="Q21" s="46"/>
      <c r="R21" s="97"/>
    </row>
    <row r="22" spans="5:18" ht="12.75">
      <c r="E22" s="41"/>
      <c r="F22" s="41"/>
      <c r="G22" s="41" t="s">
        <v>287</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288</v>
      </c>
      <c r="G24" s="41"/>
      <c r="I24" s="96"/>
      <c r="J24" s="96"/>
      <c r="K24" s="96"/>
      <c r="L24" s="96"/>
      <c r="M24" s="97"/>
      <c r="N24" s="46"/>
      <c r="O24" s="46"/>
      <c r="P24" s="46"/>
      <c r="Q24" s="46"/>
      <c r="R24" s="97"/>
    </row>
    <row r="25" spans="6:18" ht="12.75">
      <c r="F25" s="41"/>
      <c r="G25" s="41" t="s">
        <v>286</v>
      </c>
      <c r="I25" s="96"/>
      <c r="J25" s="96"/>
      <c r="K25" s="96"/>
      <c r="L25" s="96"/>
      <c r="M25" s="97"/>
      <c r="N25" s="46"/>
      <c r="O25" s="46"/>
      <c r="P25" s="46"/>
      <c r="Q25" s="46"/>
      <c r="R25" s="97"/>
    </row>
    <row r="26" spans="5:18" ht="12.75">
      <c r="E26" s="41"/>
      <c r="G26" s="39" t="s">
        <v>285</v>
      </c>
      <c r="H26" s="41"/>
      <c r="I26" s="94"/>
      <c r="J26" s="94"/>
      <c r="K26" s="94"/>
      <c r="L26" s="94"/>
      <c r="M26" s="95"/>
      <c r="N26" s="45"/>
      <c r="O26" s="45"/>
      <c r="P26" s="45"/>
      <c r="Q26" s="45"/>
      <c r="R26" s="95"/>
    </row>
    <row r="27" spans="4:18" ht="12.75">
      <c r="D27" s="41"/>
      <c r="E27" s="41"/>
      <c r="F27" s="41"/>
      <c r="G27" s="41" t="s">
        <v>287</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289</v>
      </c>
      <c r="G29" s="41"/>
      <c r="I29" s="94"/>
      <c r="J29" s="94"/>
      <c r="K29" s="94"/>
      <c r="L29" s="94"/>
      <c r="M29" s="95"/>
      <c r="N29" s="45"/>
      <c r="O29" s="45"/>
      <c r="P29" s="45"/>
      <c r="Q29" s="45"/>
      <c r="R29" s="95"/>
    </row>
    <row r="30" spans="6:18" ht="12.75">
      <c r="F30" s="41"/>
      <c r="G30" s="41" t="s">
        <v>286</v>
      </c>
      <c r="I30" s="96"/>
      <c r="J30" s="96"/>
      <c r="K30" s="96"/>
      <c r="L30" s="96"/>
      <c r="M30" s="97"/>
      <c r="N30" s="46"/>
      <c r="O30" s="46"/>
      <c r="P30" s="46"/>
      <c r="Q30" s="46"/>
      <c r="R30" s="97"/>
    </row>
    <row r="31" spans="7:18" ht="12.75">
      <c r="G31" s="39" t="s">
        <v>285</v>
      </c>
      <c r="H31" s="41"/>
      <c r="I31" s="96"/>
      <c r="J31" s="96"/>
      <c r="K31" s="96"/>
      <c r="L31" s="96"/>
      <c r="M31" s="97"/>
      <c r="N31" s="46"/>
      <c r="O31" s="46"/>
      <c r="P31" s="46"/>
      <c r="Q31" s="46"/>
      <c r="R31" s="97"/>
    </row>
    <row r="32" spans="5:18" ht="12.75">
      <c r="E32" s="41"/>
      <c r="F32" s="41"/>
      <c r="G32" s="41" t="s">
        <v>287</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290</v>
      </c>
      <c r="G34" s="41"/>
      <c r="I34" s="96"/>
      <c r="J34" s="96"/>
      <c r="K34" s="96"/>
      <c r="L34" s="96"/>
      <c r="M34" s="97"/>
      <c r="N34" s="46"/>
      <c r="O34" s="46"/>
      <c r="P34" s="46"/>
      <c r="Q34" s="46"/>
      <c r="R34" s="97"/>
    </row>
    <row r="35" spans="6:18" ht="12.75">
      <c r="F35" s="41"/>
      <c r="G35" s="41" t="s">
        <v>286</v>
      </c>
      <c r="I35" s="96"/>
      <c r="J35" s="96"/>
      <c r="K35" s="96"/>
      <c r="L35" s="96"/>
      <c r="M35" s="97"/>
      <c r="N35" s="46"/>
      <c r="O35" s="46"/>
      <c r="P35" s="46"/>
      <c r="Q35" s="46"/>
      <c r="R35" s="97"/>
    </row>
    <row r="36" spans="7:18" ht="12.75">
      <c r="G36" s="39" t="s">
        <v>285</v>
      </c>
      <c r="H36" s="41"/>
      <c r="I36" s="96"/>
      <c r="J36" s="96"/>
      <c r="K36" s="96"/>
      <c r="L36" s="96"/>
      <c r="M36" s="97"/>
      <c r="N36" s="46"/>
      <c r="O36" s="46"/>
      <c r="P36" s="46"/>
      <c r="Q36" s="46"/>
      <c r="R36" s="97"/>
    </row>
    <row r="37" spans="6:18" ht="12.75">
      <c r="F37" s="41"/>
      <c r="G37" s="41" t="s">
        <v>287</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291</v>
      </c>
      <c r="G39" s="41"/>
      <c r="I39" s="96"/>
      <c r="J39" s="96"/>
      <c r="K39" s="96"/>
      <c r="L39" s="96"/>
      <c r="M39" s="97"/>
      <c r="N39" s="46"/>
      <c r="O39" s="46"/>
      <c r="P39" s="46"/>
      <c r="Q39" s="46"/>
      <c r="R39" s="97"/>
    </row>
    <row r="40" spans="6:18" ht="12.75">
      <c r="F40" s="41"/>
      <c r="G40" s="41" t="s">
        <v>286</v>
      </c>
      <c r="I40" s="96"/>
      <c r="J40" s="96"/>
      <c r="K40" s="96"/>
      <c r="L40" s="96"/>
      <c r="M40" s="97"/>
      <c r="N40" s="46"/>
      <c r="O40" s="46"/>
      <c r="P40" s="46"/>
      <c r="Q40" s="46"/>
      <c r="R40" s="97"/>
    </row>
    <row r="41" spans="5:18" ht="12.75">
      <c r="E41" s="41"/>
      <c r="G41" s="39" t="s">
        <v>285</v>
      </c>
      <c r="H41" s="41"/>
      <c r="I41" s="94"/>
      <c r="J41" s="94"/>
      <c r="K41" s="94"/>
      <c r="L41" s="94"/>
      <c r="M41" s="95"/>
      <c r="N41" s="45"/>
      <c r="O41" s="45"/>
      <c r="P41" s="45"/>
      <c r="Q41" s="45"/>
      <c r="R41" s="95"/>
    </row>
    <row r="42" spans="6:18" ht="12.75">
      <c r="F42" s="41"/>
      <c r="G42" s="41" t="s">
        <v>287</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292</v>
      </c>
      <c r="G44" s="41"/>
      <c r="I44" s="94"/>
      <c r="J44" s="94"/>
      <c r="K44" s="94"/>
      <c r="L44" s="94"/>
      <c r="M44" s="95"/>
      <c r="N44" s="45"/>
      <c r="O44" s="45"/>
      <c r="P44" s="45"/>
      <c r="Q44" s="45"/>
      <c r="R44" s="95"/>
    </row>
    <row r="45" spans="5:18" ht="12.75">
      <c r="E45" s="41"/>
      <c r="F45" s="41"/>
      <c r="G45" s="41" t="s">
        <v>286</v>
      </c>
      <c r="I45" s="94"/>
      <c r="J45" s="94"/>
      <c r="K45" s="94"/>
      <c r="L45" s="94"/>
      <c r="M45" s="95"/>
      <c r="N45" s="45"/>
      <c r="O45" s="45"/>
      <c r="P45" s="45"/>
      <c r="Q45" s="45"/>
      <c r="R45" s="95"/>
    </row>
    <row r="46" spans="3:18" ht="12.75">
      <c r="C46" s="41"/>
      <c r="D46" s="41"/>
      <c r="E46" s="41"/>
      <c r="G46" s="39" t="s">
        <v>285</v>
      </c>
      <c r="H46" s="41"/>
      <c r="I46" s="94"/>
      <c r="J46" s="94"/>
      <c r="K46" s="94"/>
      <c r="L46" s="94"/>
      <c r="M46" s="93"/>
      <c r="R46" s="93"/>
    </row>
    <row r="47" spans="6:18" ht="12.75">
      <c r="F47" s="41"/>
      <c r="G47" s="41" t="s">
        <v>287</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293</v>
      </c>
      <c r="G49" s="41"/>
      <c r="H49" s="39"/>
      <c r="I49" s="41"/>
      <c r="J49" s="41"/>
      <c r="K49" s="41"/>
      <c r="L49" s="41"/>
      <c r="M49" s="93"/>
      <c r="R49" s="123"/>
    </row>
    <row r="50" spans="1:18" s="37" customFormat="1" ht="12.75">
      <c r="A50" s="39"/>
      <c r="B50" s="41"/>
      <c r="C50" s="39"/>
      <c r="D50" s="41"/>
      <c r="E50" s="41"/>
      <c r="F50" s="41"/>
      <c r="G50" s="41" t="s">
        <v>286</v>
      </c>
      <c r="H50" s="39"/>
      <c r="I50" s="98"/>
      <c r="J50" s="98"/>
      <c r="K50" s="98"/>
      <c r="L50" s="98"/>
      <c r="M50" s="99"/>
      <c r="N50" s="47"/>
      <c r="O50" s="47"/>
      <c r="P50" s="47"/>
      <c r="Q50" s="47"/>
      <c r="R50" s="99"/>
    </row>
    <row r="51" spans="1:18" s="37" customFormat="1" ht="12" customHeight="1">
      <c r="A51" s="39"/>
      <c r="B51" s="39"/>
      <c r="C51" s="41"/>
      <c r="D51" s="41"/>
      <c r="E51" s="41"/>
      <c r="F51" s="39"/>
      <c r="G51" s="39" t="s">
        <v>285</v>
      </c>
      <c r="H51" s="41"/>
      <c r="I51" s="41"/>
      <c r="J51" s="41"/>
      <c r="K51" s="41"/>
      <c r="L51" s="41"/>
      <c r="M51" s="93"/>
      <c r="R51" s="123"/>
    </row>
    <row r="52" spans="1:18" s="37" customFormat="1" ht="12.75">
      <c r="A52" s="39"/>
      <c r="B52" s="41"/>
      <c r="C52" s="39"/>
      <c r="D52" s="41"/>
      <c r="E52" s="41"/>
      <c r="F52" s="41"/>
      <c r="G52" s="41" t="s">
        <v>287</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294</v>
      </c>
      <c r="G54" s="41"/>
      <c r="H54" s="39"/>
      <c r="I54" s="41"/>
      <c r="J54" s="41"/>
      <c r="K54" s="41"/>
      <c r="L54" s="41"/>
      <c r="M54" s="93"/>
      <c r="N54" s="39"/>
      <c r="O54" s="39"/>
      <c r="P54" s="39"/>
      <c r="Q54" s="39"/>
      <c r="R54" s="93"/>
    </row>
    <row r="55" spans="1:18" s="37" customFormat="1" ht="12.75">
      <c r="A55" s="39"/>
      <c r="B55" s="41"/>
      <c r="C55" s="39"/>
      <c r="D55" s="41"/>
      <c r="E55" s="41"/>
      <c r="F55" s="41"/>
      <c r="G55" s="41" t="s">
        <v>286</v>
      </c>
      <c r="H55" s="39"/>
      <c r="I55" s="41"/>
      <c r="J55" s="41"/>
      <c r="K55" s="41"/>
      <c r="L55" s="41"/>
      <c r="M55" s="93"/>
      <c r="N55" s="39"/>
      <c r="O55" s="39"/>
      <c r="P55" s="39"/>
      <c r="Q55" s="39"/>
      <c r="R55" s="93"/>
    </row>
    <row r="56" spans="1:18" s="37" customFormat="1" ht="12.75">
      <c r="A56" s="39"/>
      <c r="B56" s="41"/>
      <c r="C56" s="39"/>
      <c r="D56" s="41"/>
      <c r="E56" s="41"/>
      <c r="F56" s="39"/>
      <c r="G56" s="39" t="s">
        <v>285</v>
      </c>
      <c r="H56" s="41"/>
      <c r="I56" s="41"/>
      <c r="J56" s="41"/>
      <c r="K56" s="41"/>
      <c r="L56" s="41"/>
      <c r="M56" s="93"/>
      <c r="N56" s="39"/>
      <c r="O56" s="39"/>
      <c r="P56" s="39"/>
      <c r="Q56" s="39"/>
      <c r="R56" s="93"/>
    </row>
    <row r="57" spans="1:18" s="37" customFormat="1" ht="12.75">
      <c r="A57" s="39"/>
      <c r="B57" s="41"/>
      <c r="C57" s="39"/>
      <c r="D57" s="41"/>
      <c r="E57" s="41"/>
      <c r="F57" s="41"/>
      <c r="G57" s="41" t="s">
        <v>287</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295</v>
      </c>
      <c r="G59" s="41"/>
      <c r="H59" s="39"/>
      <c r="I59" s="94">
        <v>4.717213972273029</v>
      </c>
      <c r="J59" s="94">
        <v>5.3055399386771</v>
      </c>
      <c r="K59" s="94">
        <v>6.956226571404201</v>
      </c>
      <c r="L59" s="94">
        <v>7.2645309661699855</v>
      </c>
      <c r="M59" s="95">
        <v>6.060309935980499</v>
      </c>
      <c r="N59" s="45">
        <v>6.336873001846826</v>
      </c>
      <c r="O59" s="45">
        <v>6.754054530250613</v>
      </c>
      <c r="P59" s="45">
        <v>5.150032109758413</v>
      </c>
      <c r="Q59" s="45">
        <v>5.20280417748458</v>
      </c>
      <c r="R59" s="95">
        <v>5.857329104043302</v>
      </c>
    </row>
    <row r="60" spans="1:18" s="37" customFormat="1" ht="12.75">
      <c r="A60" s="39"/>
      <c r="B60" s="41"/>
      <c r="C60" s="39"/>
      <c r="D60" s="41"/>
      <c r="E60" s="41"/>
      <c r="F60" s="41" t="s">
        <v>426</v>
      </c>
      <c r="G60" s="41"/>
      <c r="H60" s="94"/>
      <c r="I60" s="133">
        <v>23178.441375639366</v>
      </c>
      <c r="J60" s="133">
        <v>22994.642628943824</v>
      </c>
      <c r="K60" s="133">
        <v>22848.827038469524</v>
      </c>
      <c r="L60" s="133">
        <v>25146.68032828327</v>
      </c>
      <c r="M60" s="134">
        <v>94100.41397443149</v>
      </c>
      <c r="N60" s="133">
        <v>25927.990114288605</v>
      </c>
      <c r="O60" s="133">
        <v>27370.969410933565</v>
      </c>
      <c r="P60" s="133">
        <v>28046.221691869225</v>
      </c>
      <c r="Q60" s="133">
        <v>30761.87512259899</v>
      </c>
      <c r="R60" s="134">
        <v>111871.25212758139</v>
      </c>
    </row>
    <row r="61" spans="1:18" s="37" customFormat="1" ht="12.75">
      <c r="A61" s="39"/>
      <c r="B61" s="41"/>
      <c r="C61" s="39"/>
      <c r="D61" s="41"/>
      <c r="E61" s="41"/>
      <c r="F61" s="41" t="s">
        <v>427</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428</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296</v>
      </c>
      <c r="G64" s="41"/>
      <c r="H64" s="39"/>
      <c r="I64" s="94">
        <v>-12.092161660488884</v>
      </c>
      <c r="J64" s="94">
        <v>-5.628114597893443</v>
      </c>
      <c r="K64" s="94">
        <v>-2.8717757685902257</v>
      </c>
      <c r="L64" s="94">
        <v>2.6092789727229615</v>
      </c>
      <c r="M64" s="95">
        <v>-4.768824607019241</v>
      </c>
      <c r="N64" s="45">
        <v>5.160528494158001</v>
      </c>
      <c r="O64" s="45">
        <v>-1.4902072700284208</v>
      </c>
      <c r="P64" s="45">
        <v>-7.8914452370456445</v>
      </c>
      <c r="Q64" s="45">
        <v>-10.48678797275555</v>
      </c>
      <c r="R64" s="95">
        <v>-3.884730865558822</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448</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19.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386" t="s">
        <v>447</v>
      </c>
      <c r="B1" s="386"/>
      <c r="C1" s="386"/>
      <c r="D1" s="386"/>
      <c r="E1" s="386"/>
      <c r="F1" s="386"/>
      <c r="G1" s="386"/>
      <c r="H1" s="386"/>
      <c r="I1" s="386"/>
      <c r="J1" s="386"/>
      <c r="K1" s="386"/>
      <c r="L1" s="386"/>
      <c r="M1" s="386"/>
      <c r="N1" s="386"/>
      <c r="O1" s="386"/>
      <c r="P1" s="386"/>
      <c r="Q1" s="386"/>
    </row>
    <row r="2" spans="1:17" ht="12.75">
      <c r="A2" s="386" t="s">
        <v>0</v>
      </c>
      <c r="B2" s="386"/>
      <c r="C2" s="386"/>
      <c r="D2" s="386"/>
      <c r="E2" s="386"/>
      <c r="F2" s="386"/>
      <c r="G2" s="386"/>
      <c r="H2" s="386"/>
      <c r="I2" s="386"/>
      <c r="J2" s="386"/>
      <c r="K2" s="386"/>
      <c r="L2" s="386"/>
      <c r="M2" s="386"/>
      <c r="N2" s="386"/>
      <c r="O2" s="386"/>
      <c r="P2" s="386"/>
      <c r="Q2" s="386"/>
    </row>
    <row r="3" spans="8:14" ht="12.75">
      <c r="H3" t="s">
        <v>425</v>
      </c>
      <c r="N3" t="s">
        <v>446</v>
      </c>
    </row>
    <row r="4" spans="1:17" ht="19.5" customHeight="1" thickBot="1">
      <c r="A4" s="100" t="s">
        <v>1</v>
      </c>
      <c r="B4" s="100"/>
      <c r="C4" s="100"/>
      <c r="D4" s="100"/>
      <c r="E4" s="100"/>
      <c r="F4" s="100"/>
      <c r="G4" s="101" t="s">
        <v>331</v>
      </c>
      <c r="H4" s="101" t="s">
        <v>332</v>
      </c>
      <c r="I4" s="101" t="s">
        <v>333</v>
      </c>
      <c r="J4" s="101" t="s">
        <v>334</v>
      </c>
      <c r="K4" s="101" t="s">
        <v>335</v>
      </c>
      <c r="L4" s="100"/>
      <c r="M4" s="101" t="s">
        <v>331</v>
      </c>
      <c r="N4" s="101" t="s">
        <v>332</v>
      </c>
      <c r="O4" s="101" t="s">
        <v>333</v>
      </c>
      <c r="P4" s="101" t="s">
        <v>334</v>
      </c>
      <c r="Q4" s="101" t="s">
        <v>335</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138</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336</v>
      </c>
      <c r="F11" t="s">
        <v>337</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139</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140</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141</v>
      </c>
      <c r="G18" s="1">
        <v>-0.8</v>
      </c>
      <c r="H18" s="1">
        <v>-0.8</v>
      </c>
      <c r="I18" s="1">
        <v>-0.8</v>
      </c>
      <c r="J18" s="1">
        <v>-0.8</v>
      </c>
      <c r="K18" s="1">
        <v>-3.2</v>
      </c>
      <c r="M18" s="1" t="e">
        <f>+#REF!</f>
        <v>#REF!</v>
      </c>
      <c r="N18" s="1" t="e">
        <f>+#REF!</f>
        <v>#REF!</v>
      </c>
      <c r="O18" s="1" t="e">
        <f>+#REF!</f>
        <v>#REF!</v>
      </c>
      <c r="P18" s="1" t="e">
        <f>+#REF!</f>
        <v>#REF!</v>
      </c>
      <c r="Q18" s="1" t="e">
        <f>SUM(M18:P18)</f>
        <v>#REF!</v>
      </c>
    </row>
    <row r="19" spans="4:17" ht="12.75">
      <c r="D19" t="s">
        <v>142</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338</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114</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115</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123</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124</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339</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340</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139</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140</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364</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365</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101</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341</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349</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434</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342</v>
      </c>
      <c r="G74" s="1"/>
      <c r="H74" s="1"/>
      <c r="I74" s="1"/>
      <c r="J74" s="1"/>
      <c r="K74" s="1"/>
      <c r="M74" s="1"/>
      <c r="N74" s="1"/>
      <c r="O74" s="1"/>
      <c r="P74" s="1"/>
      <c r="Q74" s="1"/>
    </row>
    <row r="75" spans="3:17" ht="12.75">
      <c r="C75" s="24" t="s">
        <v>114</v>
      </c>
      <c r="G75" s="132">
        <v>0.6588849</v>
      </c>
      <c r="H75" s="132">
        <v>2.01696131</v>
      </c>
      <c r="I75" s="132">
        <v>2.57361973</v>
      </c>
      <c r="J75" s="132">
        <v>6.27772538</v>
      </c>
      <c r="K75" s="132">
        <v>11.52719132</v>
      </c>
      <c r="M75" s="1">
        <f>+c_6!I22</f>
        <v>0.7509793</v>
      </c>
      <c r="N75" s="1">
        <f>+c_6!M22</f>
        <v>1.03535796</v>
      </c>
      <c r="O75" s="1">
        <f>+c_6!Q22</f>
        <v>3.80637201</v>
      </c>
      <c r="P75" s="1">
        <f>+c_6!U22</f>
        <v>24.346335860000003</v>
      </c>
      <c r="Q75" s="1">
        <f>SUM(M75:P75)</f>
        <v>29.939045130000004</v>
      </c>
    </row>
    <row r="76" spans="3:17" ht="12.75">
      <c r="C76" s="24" t="s">
        <v>115</v>
      </c>
      <c r="G76" s="132">
        <v>-33.54728</v>
      </c>
      <c r="H76" s="132">
        <v>-55.55368</v>
      </c>
      <c r="I76" s="132">
        <v>-26.94952</v>
      </c>
      <c r="J76" s="132">
        <v>-76.71039999999999</v>
      </c>
      <c r="K76" s="132">
        <v>-192.76088</v>
      </c>
      <c r="M76" s="1">
        <f>-+c_6!J22</f>
        <v>-14.115920000000001</v>
      </c>
      <c r="N76" s="1">
        <f>-+c_6!N22</f>
        <v>-34.61224</v>
      </c>
      <c r="O76" s="1">
        <f>-+c_6!R22</f>
        <v>-21.21912</v>
      </c>
      <c r="P76" s="1">
        <f>-+c_6!V22</f>
        <v>-38.92096</v>
      </c>
      <c r="Q76" s="1">
        <f>SUM(M76:P76)</f>
        <v>-108.86824000000001</v>
      </c>
    </row>
    <row r="77" spans="7:17" ht="3.75" customHeight="1">
      <c r="G77" s="1"/>
      <c r="H77" s="1"/>
      <c r="I77" s="1"/>
      <c r="J77" s="1"/>
      <c r="K77" s="1"/>
      <c r="M77" s="1"/>
      <c r="N77" s="1"/>
      <c r="O77" s="1"/>
      <c r="P77" s="1"/>
      <c r="Q77" s="1"/>
    </row>
    <row r="78" spans="1:17" s="6" customFormat="1" ht="12.75">
      <c r="A78" s="6" t="s">
        <v>348</v>
      </c>
      <c r="G78" s="142">
        <v>-1575.6360159335204</v>
      </c>
      <c r="H78" s="142">
        <v>109.6218953887469</v>
      </c>
      <c r="I78" s="142">
        <v>-695.0536152168561</v>
      </c>
      <c r="J78" s="142">
        <v>-380.158638937973</v>
      </c>
      <c r="K78" s="142">
        <v>-2541.226374699603</v>
      </c>
      <c r="M78" s="5" t="e">
        <f>M79+M80</f>
        <v>#REF!</v>
      </c>
      <c r="N78" s="5" t="e">
        <f>N79+N80</f>
        <v>#REF!</v>
      </c>
      <c r="O78" s="5" t="e">
        <f>O79+O80</f>
        <v>#REF!</v>
      </c>
      <c r="P78" s="5" t="e">
        <f>P79+P80</f>
        <v>#REF!</v>
      </c>
      <c r="Q78" s="5" t="e">
        <f>Q79+Q80</f>
        <v>#REF!</v>
      </c>
    </row>
    <row r="79" spans="2:17" s="6" customFormat="1" ht="12.75">
      <c r="B79" s="6" t="s">
        <v>343</v>
      </c>
      <c r="G79" s="142">
        <v>-1717.63601593352</v>
      </c>
      <c r="H79" s="142">
        <v>-86.17810461125327</v>
      </c>
      <c r="I79" s="142">
        <v>-684.9536152168562</v>
      </c>
      <c r="J79" s="142">
        <v>-588.7586389379728</v>
      </c>
      <c r="K79" s="142">
        <v>-3077.5263746996025</v>
      </c>
      <c r="M79" s="5" t="e">
        <f>+#REF!</f>
        <v>#REF!</v>
      </c>
      <c r="N79" s="5" t="e">
        <f>+#REF!</f>
        <v>#REF!</v>
      </c>
      <c r="O79" s="5" t="e">
        <f>+#REF!</f>
        <v>#REF!</v>
      </c>
      <c r="P79" s="5" t="e">
        <f>+#REF!</f>
        <v>#REF!</v>
      </c>
      <c r="Q79" s="5" t="e">
        <f>SUM(M79:P79)</f>
        <v>#REF!</v>
      </c>
    </row>
    <row r="80" spans="2:17" s="6" customFormat="1" ht="12.75">
      <c r="B80" s="6" t="s">
        <v>344</v>
      </c>
      <c r="G80" s="142">
        <v>141.99999999999943</v>
      </c>
      <c r="H80" s="142">
        <v>195.8</v>
      </c>
      <c r="I80" s="142">
        <v>-10.099999999999909</v>
      </c>
      <c r="J80" s="142">
        <v>208.6</v>
      </c>
      <c r="K80" s="142">
        <v>536.2999999999995</v>
      </c>
      <c r="M80" s="5" t="e">
        <f>+#REF!</f>
        <v>#REF!</v>
      </c>
      <c r="N80" s="5" t="e">
        <f>+#REF!</f>
        <v>#REF!</v>
      </c>
      <c r="O80" s="5" t="e">
        <f>+#REF!</f>
        <v>#REF!</v>
      </c>
      <c r="P80" s="5" t="e">
        <f>+#REF!</f>
        <v>#REF!</v>
      </c>
      <c r="Q80" s="5" t="e">
        <f>SUM(M80:P80)</f>
        <v>#REF!</v>
      </c>
    </row>
    <row r="81" spans="1:17" s="6" customFormat="1" ht="12.75">
      <c r="A81" s="6" t="s">
        <v>366</v>
      </c>
      <c r="G81" s="5"/>
      <c r="H81" s="5"/>
      <c r="I81" s="5"/>
      <c r="J81" s="5"/>
      <c r="K81" s="5"/>
      <c r="M81" s="5"/>
      <c r="N81" s="5"/>
      <c r="O81" s="5"/>
      <c r="P81" s="5"/>
      <c r="Q81" s="5"/>
    </row>
    <row r="82" spans="1:17" s="6" customFormat="1" ht="12.75">
      <c r="A82" s="6" t="s">
        <v>433</v>
      </c>
      <c r="G82" s="5"/>
      <c r="H82" s="5"/>
      <c r="I82" s="5"/>
      <c r="J82" s="5"/>
      <c r="K82" s="5"/>
      <c r="M82" s="5"/>
      <c r="N82" s="5"/>
      <c r="O82" s="5"/>
      <c r="P82" s="5"/>
      <c r="Q82" s="5"/>
    </row>
    <row r="83" spans="5:17" ht="12.75">
      <c r="E83" t="s">
        <v>345</v>
      </c>
      <c r="G83" s="142">
        <v>956.596747</v>
      </c>
      <c r="H83" s="142">
        <v>1315.3022660677439</v>
      </c>
      <c r="I83" s="142">
        <v>1614.295</v>
      </c>
      <c r="J83" s="142">
        <v>2089.0223746079364</v>
      </c>
      <c r="K83" s="142">
        <v>5975.21638767568</v>
      </c>
      <c r="M83" s="5">
        <v>1388.883021423509</v>
      </c>
      <c r="N83" s="5">
        <v>2124.64</v>
      </c>
      <c r="O83" s="5">
        <v>1587.377156604102</v>
      </c>
      <c r="P83" s="5">
        <v>2703.5114780000004</v>
      </c>
      <c r="Q83" s="5">
        <f>SUM(M83:P83)</f>
        <v>7804.411656027612</v>
      </c>
    </row>
    <row r="84" spans="5:17" ht="12.75">
      <c r="E84" t="s">
        <v>346</v>
      </c>
      <c r="G84" s="142">
        <v>-1525.4717707689972</v>
      </c>
      <c r="H84" s="142">
        <v>-1877.7196987559848</v>
      </c>
      <c r="I84" s="142">
        <v>-1230.377843983203</v>
      </c>
      <c r="J84" s="142">
        <v>-2514.8475617167496</v>
      </c>
      <c r="K84" s="142">
        <v>-7148.416875224935</v>
      </c>
      <c r="M84" s="5">
        <v>-1132.9363115093101</v>
      </c>
      <c r="N84" s="5">
        <v>-1350.146813105047</v>
      </c>
      <c r="O84" s="5">
        <v>-1340.5892205973469</v>
      </c>
      <c r="P84" s="5">
        <v>-2123.5081560549716</v>
      </c>
      <c r="Q84" s="5">
        <f>SUM(M84:P84)</f>
        <v>-5947.1805012666755</v>
      </c>
    </row>
    <row r="85" spans="6:17" ht="12.75">
      <c r="F85" t="s">
        <v>347</v>
      </c>
      <c r="G85" s="141">
        <v>-967.4</v>
      </c>
      <c r="H85" s="141">
        <v>-903</v>
      </c>
      <c r="I85" s="141">
        <v>-331</v>
      </c>
      <c r="J85" s="141">
        <v>-1506</v>
      </c>
      <c r="K85" s="141">
        <v>-3707.4</v>
      </c>
      <c r="M85" s="104">
        <f>+c_8!L221</f>
        <v>-104</v>
      </c>
      <c r="N85" s="104">
        <f>+c_8!P221</f>
        <v>-294</v>
      </c>
      <c r="O85" s="104">
        <f>+c_8!T221</f>
        <v>-711</v>
      </c>
      <c r="P85" s="104">
        <f>+c_8!X221</f>
        <v>-780.9</v>
      </c>
      <c r="Q85" s="104">
        <f>SUM(M85:P85)</f>
        <v>-1889.9</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2.xml><?xml version="1.0" encoding="utf-8"?>
<worksheet xmlns="http://schemas.openxmlformats.org/spreadsheetml/2006/main" xmlns:r="http://schemas.openxmlformats.org/officeDocument/2006/relationships">
  <sheetPr>
    <pageSetUpPr fitToPage="1"/>
  </sheetPr>
  <dimension ref="A1:J89"/>
  <sheetViews>
    <sheetView zoomScale="75" zoomScaleNormal="75" workbookViewId="0" topLeftCell="A1">
      <selection activeCell="A1" sqref="A1"/>
    </sheetView>
  </sheetViews>
  <sheetFormatPr defaultColWidth="11.421875" defaultRowHeight="12.75"/>
  <cols>
    <col min="1" max="1" width="4.57421875" style="168" customWidth="1"/>
    <col min="2" max="2" width="3.00390625" style="168" customWidth="1"/>
    <col min="3" max="6" width="2.7109375" style="168" customWidth="1"/>
    <col min="7" max="7" width="45.421875" style="168" customWidth="1"/>
    <col min="8" max="10" width="12.7109375" style="168" customWidth="1"/>
    <col min="11" max="11" width="11.421875" style="131" customWidth="1"/>
  </cols>
  <sheetData>
    <row r="1" spans="1:10" s="25" customFormat="1" ht="12.75">
      <c r="A1" s="168"/>
      <c r="B1" s="168"/>
      <c r="C1" s="168"/>
      <c r="D1" s="168"/>
      <c r="E1" s="168"/>
      <c r="F1" s="168"/>
      <c r="G1" s="168"/>
      <c r="H1" s="168"/>
      <c r="I1" s="168"/>
      <c r="J1" s="168"/>
    </row>
    <row r="2" spans="1:10" s="25" customFormat="1" ht="12.75">
      <c r="A2" s="169"/>
      <c r="B2" s="266" t="s">
        <v>672</v>
      </c>
      <c r="C2" s="170"/>
      <c r="D2" s="170"/>
      <c r="E2" s="170"/>
      <c r="F2" s="170"/>
      <c r="G2" s="170"/>
      <c r="H2" s="170"/>
      <c r="I2" s="170"/>
      <c r="J2" s="170"/>
    </row>
    <row r="3" spans="1:10" s="25" customFormat="1" ht="12.75">
      <c r="A3" s="168"/>
      <c r="B3" s="267" t="s">
        <v>0</v>
      </c>
      <c r="C3" s="171"/>
      <c r="D3" s="171"/>
      <c r="E3" s="171"/>
      <c r="F3" s="171"/>
      <c r="G3" s="171"/>
      <c r="H3" s="171"/>
      <c r="I3" s="171"/>
      <c r="J3" s="171"/>
    </row>
    <row r="4" spans="1:10" s="25" customFormat="1" ht="6.75" customHeight="1">
      <c r="A4" s="168"/>
      <c r="B4" s="171"/>
      <c r="C4" s="171"/>
      <c r="D4" s="171"/>
      <c r="E4" s="171"/>
      <c r="F4" s="171"/>
      <c r="G4" s="171"/>
      <c r="H4" s="171"/>
      <c r="I4" s="171"/>
      <c r="J4" s="171"/>
    </row>
    <row r="5" spans="1:10" s="25" customFormat="1" ht="12.75">
      <c r="A5" s="168"/>
      <c r="B5" s="172"/>
      <c r="C5" s="172"/>
      <c r="D5" s="172"/>
      <c r="E5" s="172"/>
      <c r="F5" s="172"/>
      <c r="G5" s="172"/>
      <c r="H5" s="172"/>
      <c r="I5" s="172"/>
      <c r="J5" s="172"/>
    </row>
    <row r="6" spans="1:10" s="25" customFormat="1" ht="12.75">
      <c r="A6" s="168"/>
      <c r="B6" s="173"/>
      <c r="C6" s="168" t="s">
        <v>1</v>
      </c>
      <c r="D6" s="173"/>
      <c r="E6" s="173"/>
      <c r="F6" s="173"/>
      <c r="G6" s="173"/>
      <c r="H6" s="174" t="s">
        <v>369</v>
      </c>
      <c r="I6" s="174" t="s">
        <v>370</v>
      </c>
      <c r="J6" s="174" t="s">
        <v>122</v>
      </c>
    </row>
    <row r="7" spans="1:10" s="25" customFormat="1" ht="12.75">
      <c r="A7" s="168"/>
      <c r="B7" s="175"/>
      <c r="C7" s="175"/>
      <c r="D7" s="175"/>
      <c r="E7" s="175"/>
      <c r="F7" s="175"/>
      <c r="G7" s="175"/>
      <c r="H7" s="176"/>
      <c r="I7" s="176"/>
      <c r="J7" s="176"/>
    </row>
    <row r="8" spans="1:10" s="25" customFormat="1" ht="9" customHeight="1">
      <c r="A8" s="168"/>
      <c r="B8" s="168"/>
      <c r="C8" s="168"/>
      <c r="D8" s="168"/>
      <c r="E8" s="168"/>
      <c r="F8" s="168"/>
      <c r="G8" s="168"/>
      <c r="H8" s="168"/>
      <c r="I8" s="168"/>
      <c r="J8" s="168"/>
    </row>
    <row r="9" spans="1:10" s="25" customFormat="1" ht="12.75">
      <c r="A9" s="168"/>
      <c r="B9" s="177" t="s">
        <v>371</v>
      </c>
      <c r="C9" s="169" t="s">
        <v>372</v>
      </c>
      <c r="D9" s="169"/>
      <c r="E9" s="169"/>
      <c r="F9" s="169"/>
      <c r="G9" s="169"/>
      <c r="H9" s="178">
        <v>53100.47402041981</v>
      </c>
      <c r="I9" s="178">
        <v>51785.50860581657</v>
      </c>
      <c r="J9" s="178">
        <v>1314.9654146032408</v>
      </c>
    </row>
    <row r="10" spans="1:10" s="25" customFormat="1" ht="7.5" customHeight="1">
      <c r="A10" s="168"/>
      <c r="B10" s="179"/>
      <c r="C10" s="168"/>
      <c r="D10" s="168"/>
      <c r="E10" s="168"/>
      <c r="F10" s="168"/>
      <c r="G10" s="168"/>
      <c r="H10" s="180"/>
      <c r="I10" s="180"/>
      <c r="J10" s="180"/>
    </row>
    <row r="11" spans="1:10" s="25" customFormat="1" ht="12.75">
      <c r="A11" s="168"/>
      <c r="B11" s="179"/>
      <c r="C11" s="168" t="s">
        <v>373</v>
      </c>
      <c r="D11" s="168" t="s">
        <v>374</v>
      </c>
      <c r="E11" s="168"/>
      <c r="F11" s="168"/>
      <c r="G11" s="168"/>
      <c r="H11" s="180">
        <v>48316.98258051315</v>
      </c>
      <c r="I11" s="180">
        <v>38148.28729889401</v>
      </c>
      <c r="J11" s="180">
        <v>10168.69528161914</v>
      </c>
    </row>
    <row r="12" spans="1:10" s="25" customFormat="1" ht="12.75">
      <c r="A12" s="168"/>
      <c r="B12" s="177"/>
      <c r="C12" s="169"/>
      <c r="D12" s="169" t="s">
        <v>375</v>
      </c>
      <c r="E12" s="169" t="s">
        <v>263</v>
      </c>
      <c r="F12" s="169"/>
      <c r="G12" s="169"/>
      <c r="H12" s="178">
        <v>41297.143127249066</v>
      </c>
      <c r="I12" s="178">
        <v>30492.341940059177</v>
      </c>
      <c r="J12" s="178">
        <v>10804.801187189889</v>
      </c>
    </row>
    <row r="13" spans="1:10" s="25" customFormat="1" ht="12.75">
      <c r="A13" s="168"/>
      <c r="B13" s="179"/>
      <c r="C13" s="168"/>
      <c r="D13" s="168"/>
      <c r="E13" s="168" t="s">
        <v>376</v>
      </c>
      <c r="F13" s="168"/>
      <c r="G13" s="168"/>
      <c r="H13" s="180">
        <v>40593.50057242907</v>
      </c>
      <c r="I13" s="180">
        <v>29808.621940059176</v>
      </c>
      <c r="J13" s="180">
        <v>10784.878632369891</v>
      </c>
    </row>
    <row r="14" spans="1:10" s="25" customFormat="1" ht="12.75">
      <c r="A14" s="168"/>
      <c r="B14" s="179"/>
      <c r="C14" s="168"/>
      <c r="D14" s="168"/>
      <c r="E14" s="168"/>
      <c r="F14" s="168" t="s">
        <v>117</v>
      </c>
      <c r="G14" s="168"/>
      <c r="H14" s="180">
        <v>39579.19310981149</v>
      </c>
      <c r="I14" s="180">
        <v>27966.576491955304</v>
      </c>
      <c r="J14" s="180">
        <v>11612.616617856183</v>
      </c>
    </row>
    <row r="15" spans="1:10" s="25" customFormat="1" ht="12.75">
      <c r="A15" s="168"/>
      <c r="B15" s="179"/>
      <c r="C15" s="168"/>
      <c r="D15" s="168"/>
      <c r="E15" s="168"/>
      <c r="F15" s="168" t="s">
        <v>377</v>
      </c>
      <c r="G15" s="168"/>
      <c r="H15" s="180">
        <v>1014.3074626175835</v>
      </c>
      <c r="I15" s="180">
        <v>1842.0454481038735</v>
      </c>
      <c r="J15" s="180">
        <v>-827.73798548629</v>
      </c>
    </row>
    <row r="16" spans="1:10" s="25" customFormat="1" ht="12.75">
      <c r="A16" s="168"/>
      <c r="B16" s="179"/>
      <c r="C16" s="168"/>
      <c r="D16" s="168"/>
      <c r="E16" s="168" t="s">
        <v>378</v>
      </c>
      <c r="F16" s="168"/>
      <c r="G16" s="168"/>
      <c r="H16" s="180">
        <v>0.8</v>
      </c>
      <c r="I16" s="180">
        <v>63.18</v>
      </c>
      <c r="J16" s="180">
        <v>-62.38</v>
      </c>
    </row>
    <row r="17" spans="1:10" s="25" customFormat="1" ht="12.75">
      <c r="A17" s="168"/>
      <c r="B17" s="179"/>
      <c r="C17" s="168"/>
      <c r="D17" s="168"/>
      <c r="E17" s="168" t="s">
        <v>128</v>
      </c>
      <c r="F17" s="168"/>
      <c r="G17" s="168"/>
      <c r="H17" s="180">
        <v>347.1</v>
      </c>
      <c r="I17" s="180">
        <v>620.54</v>
      </c>
      <c r="J17" s="180">
        <v>-273.44</v>
      </c>
    </row>
    <row r="18" spans="1:10" s="25" customFormat="1" ht="12.75">
      <c r="A18" s="168"/>
      <c r="B18" s="179"/>
      <c r="C18" s="168"/>
      <c r="D18" s="168"/>
      <c r="E18" s="168" t="s">
        <v>129</v>
      </c>
      <c r="F18" s="168"/>
      <c r="G18" s="168"/>
      <c r="H18" s="180">
        <v>355.74255482</v>
      </c>
      <c r="I18" s="180">
        <v>0</v>
      </c>
      <c r="J18" s="180">
        <v>355.74255482</v>
      </c>
    </row>
    <row r="19" spans="1:10" s="25" customFormat="1" ht="12.75">
      <c r="A19" s="168"/>
      <c r="B19" s="177"/>
      <c r="C19" s="169"/>
      <c r="D19" s="169" t="s">
        <v>379</v>
      </c>
      <c r="E19" s="169" t="s">
        <v>264</v>
      </c>
      <c r="F19" s="169"/>
      <c r="G19" s="169"/>
      <c r="H19" s="178">
        <v>7019.839453264083</v>
      </c>
      <c r="I19" s="178">
        <v>7655.945358834827</v>
      </c>
      <c r="J19" s="178">
        <v>-636.1059055707437</v>
      </c>
    </row>
    <row r="20" spans="1:10" s="25" customFormat="1" ht="12.75">
      <c r="A20" s="168"/>
      <c r="B20" s="179"/>
      <c r="C20" s="168"/>
      <c r="D20" s="168"/>
      <c r="E20" s="168" t="s">
        <v>130</v>
      </c>
      <c r="F20" s="168"/>
      <c r="G20" s="168"/>
      <c r="H20" s="180">
        <v>4272.032827811696</v>
      </c>
      <c r="I20" s="180">
        <v>4124.606377557976</v>
      </c>
      <c r="J20" s="180">
        <v>147.42645025371985</v>
      </c>
    </row>
    <row r="21" spans="1:10" s="25" customFormat="1" ht="12.75">
      <c r="A21" s="168"/>
      <c r="B21" s="179"/>
      <c r="C21" s="168"/>
      <c r="D21" s="168"/>
      <c r="E21" s="168" t="s">
        <v>131</v>
      </c>
      <c r="F21" s="168"/>
      <c r="G21" s="168"/>
      <c r="H21" s="180">
        <v>1109.1290000000001</v>
      </c>
      <c r="I21" s="180">
        <v>1050.66</v>
      </c>
      <c r="J21" s="180">
        <v>58.46900000000028</v>
      </c>
    </row>
    <row r="22" spans="1:10" s="25" customFormat="1" ht="12.75">
      <c r="A22" s="168"/>
      <c r="B22" s="179"/>
      <c r="C22" s="168"/>
      <c r="D22" s="168"/>
      <c r="E22" s="168" t="s">
        <v>53</v>
      </c>
      <c r="F22" s="168"/>
      <c r="G22" s="168"/>
      <c r="H22" s="180">
        <v>1638.6776254523872</v>
      </c>
      <c r="I22" s="180">
        <v>2480.678981276851</v>
      </c>
      <c r="J22" s="180">
        <v>-842.0013558244639</v>
      </c>
    </row>
    <row r="23" spans="1:10" s="25" customFormat="1" ht="8.25" customHeight="1">
      <c r="A23" s="168"/>
      <c r="B23" s="179"/>
      <c r="C23" s="168"/>
      <c r="D23" s="168"/>
      <c r="E23" s="168"/>
      <c r="F23" s="168"/>
      <c r="G23" s="168"/>
      <c r="H23" s="180"/>
      <c r="I23" s="180"/>
      <c r="J23" s="180"/>
    </row>
    <row r="24" spans="1:10" s="25" customFormat="1" ht="12.75">
      <c r="A24" s="168"/>
      <c r="B24" s="177"/>
      <c r="C24" s="168" t="s">
        <v>380</v>
      </c>
      <c r="D24" s="168" t="s">
        <v>381</v>
      </c>
      <c r="E24" s="168"/>
      <c r="F24" s="168"/>
      <c r="G24" s="168"/>
      <c r="H24" s="180">
        <v>2547.2328112476334</v>
      </c>
      <c r="I24" s="180">
        <v>13192.271138390044</v>
      </c>
      <c r="J24" s="180">
        <v>-10645.03832714241</v>
      </c>
    </row>
    <row r="25" spans="1:10" s="25" customFormat="1" ht="12.75">
      <c r="A25" s="168"/>
      <c r="B25" s="177"/>
      <c r="C25" s="168"/>
      <c r="D25" s="168"/>
      <c r="E25" s="168" t="s">
        <v>382</v>
      </c>
      <c r="F25" s="168"/>
      <c r="G25" s="168"/>
      <c r="H25" s="180">
        <v>13</v>
      </c>
      <c r="I25" s="180">
        <v>16.2</v>
      </c>
      <c r="J25" s="180">
        <v>-3.2</v>
      </c>
    </row>
    <row r="26" spans="1:10" s="25" customFormat="1" ht="12.75">
      <c r="A26" s="168"/>
      <c r="B26" s="177"/>
      <c r="C26" s="168"/>
      <c r="D26" s="168"/>
      <c r="E26" s="168" t="s">
        <v>132</v>
      </c>
      <c r="F26" s="168"/>
      <c r="G26" s="168"/>
      <c r="H26" s="180">
        <v>2534.2328112476334</v>
      </c>
      <c r="I26" s="180">
        <v>13176.071138390043</v>
      </c>
      <c r="J26" s="180">
        <v>-10641.83832714241</v>
      </c>
    </row>
    <row r="27" spans="1:10" s="25" customFormat="1" ht="12.75">
      <c r="A27" s="168"/>
      <c r="B27" s="177"/>
      <c r="C27" s="168"/>
      <c r="D27" s="168"/>
      <c r="E27" s="168"/>
      <c r="F27" s="168" t="s">
        <v>118</v>
      </c>
      <c r="G27" s="168"/>
      <c r="H27" s="180">
        <v>1158.2242947196007</v>
      </c>
      <c r="I27" s="180">
        <v>11472.229536642646</v>
      </c>
      <c r="J27" s="180">
        <v>-10314.005241923045</v>
      </c>
    </row>
    <row r="28" spans="1:10" s="25" customFormat="1" ht="12.75">
      <c r="A28" s="168"/>
      <c r="B28" s="177"/>
      <c r="C28" s="168"/>
      <c r="D28" s="168"/>
      <c r="E28" s="168"/>
      <c r="F28" s="168"/>
      <c r="G28" s="168" t="s">
        <v>114</v>
      </c>
      <c r="H28" s="180">
        <v>1063.0570611509343</v>
      </c>
      <c r="I28" s="180">
        <v>0</v>
      </c>
      <c r="J28" s="180">
        <v>1063.0570611509343</v>
      </c>
    </row>
    <row r="29" spans="1:10" s="25" customFormat="1" ht="12.75">
      <c r="A29" s="168"/>
      <c r="B29" s="177"/>
      <c r="C29" s="168"/>
      <c r="D29" s="168"/>
      <c r="E29" s="168"/>
      <c r="F29" s="168"/>
      <c r="G29" s="168" t="s">
        <v>115</v>
      </c>
      <c r="H29" s="180">
        <v>95.16723356866655</v>
      </c>
      <c r="I29" s="180">
        <v>11472.229536642646</v>
      </c>
      <c r="J29" s="180">
        <v>-11377.062303073979</v>
      </c>
    </row>
    <row r="30" spans="1:10" s="25" customFormat="1" ht="12.75">
      <c r="A30" s="168"/>
      <c r="B30" s="177"/>
      <c r="C30" s="168"/>
      <c r="D30" s="168"/>
      <c r="E30" s="168"/>
      <c r="F30" s="168" t="s">
        <v>73</v>
      </c>
      <c r="G30" s="168"/>
      <c r="H30" s="180">
        <v>760.5280805869675</v>
      </c>
      <c r="I30" s="180">
        <v>1127.9460158029267</v>
      </c>
      <c r="J30" s="180">
        <v>-367.41793521595923</v>
      </c>
    </row>
    <row r="31" spans="1:10" s="25" customFormat="1" ht="12.75">
      <c r="A31" s="168"/>
      <c r="B31" s="177"/>
      <c r="C31" s="168"/>
      <c r="D31" s="168"/>
      <c r="E31" s="168"/>
      <c r="F31" s="168"/>
      <c r="G31" s="168" t="s">
        <v>123</v>
      </c>
      <c r="H31" s="180">
        <v>545.0577094158517</v>
      </c>
      <c r="I31" s="180">
        <v>413.02790388891</v>
      </c>
      <c r="J31" s="180">
        <v>132.02980552694174</v>
      </c>
    </row>
    <row r="32" spans="1:10" s="25" customFormat="1" ht="12.75">
      <c r="A32" s="168"/>
      <c r="B32" s="177"/>
      <c r="C32" s="168"/>
      <c r="D32" s="168"/>
      <c r="E32" s="168"/>
      <c r="F32" s="168"/>
      <c r="G32" s="168" t="s">
        <v>124</v>
      </c>
      <c r="H32" s="180">
        <v>215.47037117111572</v>
      </c>
      <c r="I32" s="180">
        <v>714.9181119140167</v>
      </c>
      <c r="J32" s="180">
        <v>-499.4477407429009</v>
      </c>
    </row>
    <row r="33" spans="1:10" s="25" customFormat="1" ht="12.75">
      <c r="A33" s="168"/>
      <c r="B33" s="177"/>
      <c r="C33" s="168"/>
      <c r="D33" s="168"/>
      <c r="E33" s="168"/>
      <c r="F33" s="168" t="s">
        <v>75</v>
      </c>
      <c r="G33" s="168"/>
      <c r="H33" s="180">
        <v>615.4804359410655</v>
      </c>
      <c r="I33" s="180">
        <v>575.8955859444704</v>
      </c>
      <c r="J33" s="180">
        <v>39.58484999659504</v>
      </c>
    </row>
    <row r="34" spans="1:10" s="25" customFormat="1" ht="7.5" customHeight="1">
      <c r="A34" s="168"/>
      <c r="B34" s="179"/>
      <c r="C34" s="168"/>
      <c r="D34" s="168"/>
      <c r="E34" s="168"/>
      <c r="F34" s="168"/>
      <c r="G34" s="168"/>
      <c r="H34" s="180"/>
      <c r="I34" s="180"/>
      <c r="J34" s="180"/>
    </row>
    <row r="35" spans="1:10" s="25" customFormat="1" ht="12.75">
      <c r="A35" s="168"/>
      <c r="B35" s="179"/>
      <c r="C35" s="168" t="s">
        <v>383</v>
      </c>
      <c r="D35" s="168" t="s">
        <v>384</v>
      </c>
      <c r="E35" s="168"/>
      <c r="F35" s="168"/>
      <c r="G35" s="168"/>
      <c r="H35" s="180">
        <v>2236.2586286590304</v>
      </c>
      <c r="I35" s="180">
        <v>444.95016853251684</v>
      </c>
      <c r="J35" s="180">
        <v>1791.3084601265136</v>
      </c>
    </row>
    <row r="36" spans="1:10" s="25" customFormat="1" ht="6" customHeight="1">
      <c r="A36" s="168"/>
      <c r="B36" s="179"/>
      <c r="C36" s="168"/>
      <c r="D36" s="168"/>
      <c r="E36" s="168"/>
      <c r="F36" s="168"/>
      <c r="G36" s="168"/>
      <c r="H36" s="180"/>
      <c r="I36" s="180"/>
      <c r="J36" s="180"/>
    </row>
    <row r="37" spans="1:10" s="25" customFormat="1" ht="12.75">
      <c r="A37" s="168"/>
      <c r="B37" s="177" t="s">
        <v>385</v>
      </c>
      <c r="C37" s="169" t="s">
        <v>148</v>
      </c>
      <c r="D37" s="169"/>
      <c r="E37" s="169"/>
      <c r="F37" s="169"/>
      <c r="G37" s="169"/>
      <c r="H37" s="178">
        <v>57658.42839411871</v>
      </c>
      <c r="I37" s="178">
        <v>57709.87739843999</v>
      </c>
      <c r="J37" s="178">
        <v>-51.44900432127906</v>
      </c>
    </row>
    <row r="38" spans="1:10" s="25" customFormat="1" ht="12.75">
      <c r="A38" s="168"/>
      <c r="B38" s="179"/>
      <c r="C38" s="168"/>
      <c r="D38" s="168"/>
      <c r="E38" s="168"/>
      <c r="F38" s="168"/>
      <c r="G38" s="168"/>
      <c r="H38" s="180"/>
      <c r="I38" s="180"/>
      <c r="J38" s="180"/>
    </row>
    <row r="39" spans="1:10" s="25" customFormat="1" ht="12.75">
      <c r="A39" s="168"/>
      <c r="B39" s="179"/>
      <c r="C39" s="168" t="s">
        <v>373</v>
      </c>
      <c r="D39" s="168" t="s">
        <v>386</v>
      </c>
      <c r="E39" s="168"/>
      <c r="F39" s="168"/>
      <c r="G39" s="168"/>
      <c r="H39" s="180">
        <v>41.24288048</v>
      </c>
      <c r="I39" s="180">
        <v>0</v>
      </c>
      <c r="J39" s="180">
        <v>41.24288048</v>
      </c>
    </row>
    <row r="40" spans="1:10" s="25" customFormat="1" ht="12.75">
      <c r="A40" s="168"/>
      <c r="B40" s="179"/>
      <c r="C40" s="168"/>
      <c r="D40" s="168"/>
      <c r="E40" s="168" t="s">
        <v>387</v>
      </c>
      <c r="F40" s="168"/>
      <c r="G40" s="168"/>
      <c r="H40" s="180">
        <v>11.24288048</v>
      </c>
      <c r="I40" s="180">
        <v>0</v>
      </c>
      <c r="J40" s="180">
        <v>11.24288048</v>
      </c>
    </row>
    <row r="41" spans="1:10" s="25" customFormat="1" ht="12.75">
      <c r="A41" s="168"/>
      <c r="B41" s="179"/>
      <c r="C41" s="168"/>
      <c r="D41" s="168"/>
      <c r="E41" s="168" t="s">
        <v>388</v>
      </c>
      <c r="F41" s="168"/>
      <c r="G41" s="168"/>
      <c r="H41" s="180">
        <v>30</v>
      </c>
      <c r="I41" s="180">
        <v>0</v>
      </c>
      <c r="J41" s="180">
        <v>30</v>
      </c>
    </row>
    <row r="42" spans="1:10" s="25" customFormat="1" ht="6" customHeight="1">
      <c r="A42" s="168"/>
      <c r="B42" s="179"/>
      <c r="C42" s="168"/>
      <c r="D42" s="168"/>
      <c r="E42" s="168"/>
      <c r="F42" s="168"/>
      <c r="G42" s="168"/>
      <c r="H42" s="180"/>
      <c r="I42" s="180"/>
      <c r="J42" s="180"/>
    </row>
    <row r="43" spans="1:10" s="25" customFormat="1" ht="12.75">
      <c r="A43" s="168"/>
      <c r="B43" s="179"/>
      <c r="C43" s="168" t="s">
        <v>380</v>
      </c>
      <c r="D43" s="168" t="s">
        <v>389</v>
      </c>
      <c r="E43" s="168"/>
      <c r="F43" s="168"/>
      <c r="G43" s="168"/>
      <c r="H43" s="180">
        <v>57617.18551363871</v>
      </c>
      <c r="I43" s="180">
        <v>57709.87739843999</v>
      </c>
      <c r="J43" s="180">
        <v>-92.69188480127923</v>
      </c>
    </row>
    <row r="44" spans="1:10" s="25" customFormat="1" ht="12.75">
      <c r="A44" s="168"/>
      <c r="B44" s="179"/>
      <c r="C44" s="168"/>
      <c r="D44" s="168"/>
      <c r="E44" s="168" t="s">
        <v>118</v>
      </c>
      <c r="F44" s="168"/>
      <c r="G44" s="168"/>
      <c r="H44" s="180">
        <v>12104.701402552028</v>
      </c>
      <c r="I44" s="180">
        <v>7354.0751204391545</v>
      </c>
      <c r="J44" s="180">
        <v>4750.626282112873</v>
      </c>
    </row>
    <row r="45" spans="1:10" s="25" customFormat="1" ht="12.75">
      <c r="A45" s="168"/>
      <c r="B45" s="179"/>
      <c r="C45" s="168"/>
      <c r="D45" s="168"/>
      <c r="E45" s="168"/>
      <c r="F45" s="168" t="s">
        <v>114</v>
      </c>
      <c r="G45" s="168"/>
      <c r="H45" s="180">
        <v>1798.03584606</v>
      </c>
      <c r="I45" s="180">
        <v>4007.0115380609345</v>
      </c>
      <c r="J45" s="180">
        <v>-2208.9756920009345</v>
      </c>
    </row>
    <row r="46" spans="1:10" s="25" customFormat="1" ht="12.75">
      <c r="A46" s="168"/>
      <c r="B46" s="179"/>
      <c r="C46" s="168"/>
      <c r="D46" s="168"/>
      <c r="E46" s="168"/>
      <c r="F46" s="168"/>
      <c r="G46" s="168" t="s">
        <v>15</v>
      </c>
      <c r="H46" s="180">
        <v>970.8420109599999</v>
      </c>
      <c r="I46" s="180">
        <v>1760.97064181</v>
      </c>
      <c r="J46" s="180">
        <v>-790.12863085</v>
      </c>
    </row>
    <row r="47" spans="1:10" s="25" customFormat="1" ht="12.75">
      <c r="A47" s="168"/>
      <c r="B47" s="179"/>
      <c r="C47" s="168"/>
      <c r="D47" s="168"/>
      <c r="E47" s="168"/>
      <c r="F47" s="168"/>
      <c r="G47" s="168" t="s">
        <v>16</v>
      </c>
      <c r="H47" s="180">
        <v>0</v>
      </c>
      <c r="I47" s="180">
        <v>945.6727810209344</v>
      </c>
      <c r="J47" s="180">
        <v>-945.6727810209344</v>
      </c>
    </row>
    <row r="48" spans="1:10" s="25" customFormat="1" ht="12.75">
      <c r="A48" s="168"/>
      <c r="B48" s="179"/>
      <c r="C48" s="168"/>
      <c r="D48" s="168"/>
      <c r="E48" s="168"/>
      <c r="F48" s="168"/>
      <c r="G48" s="168" t="s">
        <v>17</v>
      </c>
      <c r="H48" s="180">
        <v>827.1938351</v>
      </c>
      <c r="I48" s="180">
        <v>1300.36811523</v>
      </c>
      <c r="J48" s="180">
        <v>-473.17428013000006</v>
      </c>
    </row>
    <row r="49" spans="1:10" s="25" customFormat="1" ht="12.75">
      <c r="A49" s="168"/>
      <c r="B49" s="179"/>
      <c r="C49" s="168"/>
      <c r="D49" s="168"/>
      <c r="E49" s="168"/>
      <c r="F49" s="168" t="s">
        <v>115</v>
      </c>
      <c r="G49" s="168"/>
      <c r="H49" s="180">
        <v>10306.665556492027</v>
      </c>
      <c r="I49" s="180">
        <v>3347.06358237822</v>
      </c>
      <c r="J49" s="180">
        <v>6959.601974113808</v>
      </c>
    </row>
    <row r="50" spans="1:10" s="25" customFormat="1" ht="12.75">
      <c r="A50" s="168"/>
      <c r="B50" s="179"/>
      <c r="C50" s="168"/>
      <c r="D50" s="168"/>
      <c r="E50" s="168"/>
      <c r="F50" s="168"/>
      <c r="G50" s="168" t="s">
        <v>15</v>
      </c>
      <c r="H50" s="180">
        <v>3382.6346284699994</v>
      </c>
      <c r="I50" s="180">
        <v>2586.4433488095533</v>
      </c>
      <c r="J50" s="180">
        <v>796.1912796604461</v>
      </c>
    </row>
    <row r="51" spans="1:10" s="25" customFormat="1" ht="12.75">
      <c r="A51" s="168"/>
      <c r="B51" s="179"/>
      <c r="C51" s="168"/>
      <c r="D51" s="168"/>
      <c r="E51" s="168"/>
      <c r="F51" s="168"/>
      <c r="G51" s="168" t="s">
        <v>16</v>
      </c>
      <c r="H51" s="180">
        <v>6634.190928022028</v>
      </c>
      <c r="I51" s="180">
        <v>95.16723356866655</v>
      </c>
      <c r="J51" s="180">
        <v>6539.023694453362</v>
      </c>
    </row>
    <row r="52" spans="1:10" s="25" customFormat="1" ht="12.75">
      <c r="A52" s="168"/>
      <c r="B52" s="179"/>
      <c r="C52" s="168"/>
      <c r="D52" s="168"/>
      <c r="E52" s="168"/>
      <c r="F52" s="168"/>
      <c r="G52" s="168" t="s">
        <v>17</v>
      </c>
      <c r="H52" s="180">
        <v>289.84</v>
      </c>
      <c r="I52" s="180">
        <v>665.453</v>
      </c>
      <c r="J52" s="180">
        <v>-375.61300000000006</v>
      </c>
    </row>
    <row r="53" spans="1:10" s="25" customFormat="1" ht="12.75">
      <c r="A53" s="168"/>
      <c r="B53" s="179"/>
      <c r="C53" s="168"/>
      <c r="D53" s="168"/>
      <c r="E53" s="168" t="s">
        <v>73</v>
      </c>
      <c r="F53" s="168"/>
      <c r="G53" s="168"/>
      <c r="H53" s="180">
        <v>22881.975710901163</v>
      </c>
      <c r="I53" s="180">
        <v>25505.929755018773</v>
      </c>
      <c r="J53" s="180">
        <v>-2623.9540441176105</v>
      </c>
    </row>
    <row r="54" spans="1:10" s="25" customFormat="1" ht="12.75">
      <c r="A54" s="168"/>
      <c r="B54" s="179"/>
      <c r="C54" s="168"/>
      <c r="D54" s="168"/>
      <c r="E54" s="168"/>
      <c r="F54" s="168" t="s">
        <v>19</v>
      </c>
      <c r="G54" s="168"/>
      <c r="H54" s="180">
        <v>18727.6521434417</v>
      </c>
      <c r="I54" s="180">
        <v>22946.057423046288</v>
      </c>
      <c r="J54" s="180">
        <v>-4218.405279604587</v>
      </c>
    </row>
    <row r="55" spans="1:10" s="25" customFormat="1" ht="12.75">
      <c r="A55" s="168"/>
      <c r="B55" s="179"/>
      <c r="C55" s="168"/>
      <c r="D55" s="168"/>
      <c r="E55" s="168"/>
      <c r="F55" s="168" t="s">
        <v>8</v>
      </c>
      <c r="G55" s="168"/>
      <c r="H55" s="180">
        <v>4154.32356745946</v>
      </c>
      <c r="I55" s="180">
        <v>2559.872331972484</v>
      </c>
      <c r="J55" s="180">
        <v>1594.4512354869757</v>
      </c>
    </row>
    <row r="56" spans="1:10" s="25" customFormat="1" ht="12.75">
      <c r="A56" s="168"/>
      <c r="B56" s="179"/>
      <c r="C56" s="168"/>
      <c r="D56" s="168"/>
      <c r="E56" s="168" t="s">
        <v>390</v>
      </c>
      <c r="F56" s="168"/>
      <c r="G56" s="168"/>
      <c r="H56" s="180">
        <v>1641.3506415522365</v>
      </c>
      <c r="I56" s="180">
        <v>1703.878746239542</v>
      </c>
      <c r="J56" s="180">
        <v>-62.52810468730536</v>
      </c>
    </row>
    <row r="57" spans="1:10" s="25" customFormat="1" ht="12.75">
      <c r="A57" s="168"/>
      <c r="B57" s="179"/>
      <c r="C57" s="168"/>
      <c r="D57" s="168"/>
      <c r="E57" s="168"/>
      <c r="F57" s="168" t="s">
        <v>19</v>
      </c>
      <c r="G57" s="168"/>
      <c r="H57" s="180">
        <v>1497.207869762336</v>
      </c>
      <c r="I57" s="180">
        <v>252.75815247085796</v>
      </c>
      <c r="J57" s="180">
        <v>1244.449717291478</v>
      </c>
    </row>
    <row r="58" spans="1:10" s="25" customFormat="1" ht="12.75">
      <c r="A58" s="168"/>
      <c r="B58" s="179"/>
      <c r="C58" s="168"/>
      <c r="D58" s="168"/>
      <c r="E58" s="168"/>
      <c r="F58" s="168" t="s">
        <v>8</v>
      </c>
      <c r="G58" s="168"/>
      <c r="H58" s="180">
        <v>144.14277178990062</v>
      </c>
      <c r="I58" s="180">
        <v>1451.1205937686839</v>
      </c>
      <c r="J58" s="180">
        <v>-1306.9778219787831</v>
      </c>
    </row>
    <row r="59" spans="1:10" s="25" customFormat="1" ht="12.75">
      <c r="A59" s="168"/>
      <c r="B59" s="179"/>
      <c r="C59" s="168"/>
      <c r="D59" s="168"/>
      <c r="E59" s="168" t="s">
        <v>595</v>
      </c>
      <c r="F59" s="168"/>
      <c r="G59" s="168"/>
      <c r="H59" s="180">
        <v>17259.057758633284</v>
      </c>
      <c r="I59" s="180">
        <v>17700.193776742522</v>
      </c>
      <c r="J59" s="180">
        <v>-441.13601810923865</v>
      </c>
    </row>
    <row r="60" spans="1:10" s="25" customFormat="1" ht="12.75">
      <c r="A60" s="168"/>
      <c r="B60" s="179"/>
      <c r="C60" s="168"/>
      <c r="D60" s="168"/>
      <c r="E60" s="168"/>
      <c r="F60" s="168" t="s">
        <v>19</v>
      </c>
      <c r="G60" s="168"/>
      <c r="H60" s="180">
        <v>5674.045124601675</v>
      </c>
      <c r="I60" s="180">
        <v>8073.476450677686</v>
      </c>
      <c r="J60" s="180">
        <v>-2399.431326076012</v>
      </c>
    </row>
    <row r="61" spans="1:10" s="25" customFormat="1" ht="12.75">
      <c r="A61" s="168"/>
      <c r="B61" s="179"/>
      <c r="C61" s="168"/>
      <c r="D61" s="168"/>
      <c r="E61" s="168"/>
      <c r="F61" s="168"/>
      <c r="G61" s="168" t="s">
        <v>21</v>
      </c>
      <c r="H61" s="180">
        <v>1075.4954488355847</v>
      </c>
      <c r="I61" s="180">
        <v>2674.7738665028783</v>
      </c>
      <c r="J61" s="180">
        <v>-1599.2784176672935</v>
      </c>
    </row>
    <row r="62" spans="1:10" s="25" customFormat="1" ht="12.75">
      <c r="A62" s="168"/>
      <c r="B62" s="179"/>
      <c r="C62" s="168"/>
      <c r="D62" s="168"/>
      <c r="E62" s="168"/>
      <c r="F62" s="168"/>
      <c r="G62" s="168" t="s">
        <v>22</v>
      </c>
      <c r="H62" s="180">
        <v>188.20052322000004</v>
      </c>
      <c r="I62" s="180">
        <v>192.99244056000003</v>
      </c>
      <c r="J62" s="180">
        <v>-4.791917339999998</v>
      </c>
    </row>
    <row r="63" spans="1:10" s="25" customFormat="1" ht="12.75">
      <c r="A63" s="168"/>
      <c r="B63" s="179"/>
      <c r="C63" s="168"/>
      <c r="D63" s="168"/>
      <c r="E63" s="168"/>
      <c r="F63" s="168"/>
      <c r="G63" s="168" t="s">
        <v>23</v>
      </c>
      <c r="H63" s="180">
        <v>4410.34915254609</v>
      </c>
      <c r="I63" s="180">
        <v>5205.710143614809</v>
      </c>
      <c r="J63" s="180">
        <v>-795.3609910687182</v>
      </c>
    </row>
    <row r="64" spans="1:10" s="25" customFormat="1" ht="12.75">
      <c r="A64" s="168"/>
      <c r="B64" s="179"/>
      <c r="C64" s="168"/>
      <c r="D64" s="168"/>
      <c r="E64" s="168"/>
      <c r="F64" s="168"/>
      <c r="G64" s="168" t="s">
        <v>24</v>
      </c>
      <c r="H64" s="180">
        <v>0</v>
      </c>
      <c r="I64" s="180">
        <v>0</v>
      </c>
      <c r="J64" s="180">
        <v>0</v>
      </c>
    </row>
    <row r="65" spans="1:10" s="25" customFormat="1" ht="12.75">
      <c r="A65" s="168"/>
      <c r="B65" s="179"/>
      <c r="C65" s="168"/>
      <c r="D65" s="168"/>
      <c r="E65" s="168"/>
      <c r="F65" s="168" t="s">
        <v>8</v>
      </c>
      <c r="G65" s="168"/>
      <c r="H65" s="180">
        <v>11585.01263403161</v>
      </c>
      <c r="I65" s="180">
        <v>9626.717326064836</v>
      </c>
      <c r="J65" s="180">
        <v>1958.2953079667732</v>
      </c>
    </row>
    <row r="66" spans="1:10" s="25" customFormat="1" ht="12.75">
      <c r="A66" s="168"/>
      <c r="B66" s="179"/>
      <c r="C66" s="168"/>
      <c r="D66" s="168"/>
      <c r="E66" s="168"/>
      <c r="F66" s="168"/>
      <c r="G66" s="168" t="s">
        <v>21</v>
      </c>
      <c r="H66" s="180">
        <v>1847.3597422341613</v>
      </c>
      <c r="I66" s="180">
        <v>1411.1006342852465</v>
      </c>
      <c r="J66" s="180">
        <v>436.2591079489148</v>
      </c>
    </row>
    <row r="67" spans="1:10" s="25" customFormat="1" ht="12.75">
      <c r="A67" s="168"/>
      <c r="B67" s="179"/>
      <c r="C67" s="168"/>
      <c r="D67" s="168"/>
      <c r="E67" s="168"/>
      <c r="F67" s="168"/>
      <c r="G67" s="168" t="s">
        <v>22</v>
      </c>
      <c r="H67" s="180">
        <v>9623.852891797447</v>
      </c>
      <c r="I67" s="180">
        <v>8076.016691779589</v>
      </c>
      <c r="J67" s="180">
        <v>1547.8362000178586</v>
      </c>
    </row>
    <row r="68" spans="1:10" s="25" customFormat="1" ht="12.75">
      <c r="A68" s="168"/>
      <c r="B68" s="179"/>
      <c r="C68" s="168"/>
      <c r="D68" s="168"/>
      <c r="E68" s="168"/>
      <c r="F68" s="168"/>
      <c r="G68" s="168" t="s">
        <v>23</v>
      </c>
      <c r="H68" s="180">
        <v>75.1</v>
      </c>
      <c r="I68" s="180">
        <v>101.5</v>
      </c>
      <c r="J68" s="180">
        <v>-26.4</v>
      </c>
    </row>
    <row r="69" spans="1:10" s="25" customFormat="1" ht="12.75">
      <c r="A69" s="168"/>
      <c r="B69" s="179"/>
      <c r="C69" s="168"/>
      <c r="D69" s="168"/>
      <c r="E69" s="168"/>
      <c r="F69" s="168"/>
      <c r="G69" s="168" t="s">
        <v>25</v>
      </c>
      <c r="H69" s="180">
        <v>38.7</v>
      </c>
      <c r="I69" s="180">
        <v>38.1</v>
      </c>
      <c r="J69" s="180">
        <v>0.6000000000000014</v>
      </c>
    </row>
    <row r="70" spans="1:10" s="25" customFormat="1" ht="12.75">
      <c r="A70" s="168"/>
      <c r="B70" s="179"/>
      <c r="C70" s="168"/>
      <c r="D70" s="168"/>
      <c r="E70" s="168" t="s">
        <v>135</v>
      </c>
      <c r="F70" s="168"/>
      <c r="G70" s="168"/>
      <c r="H70" s="180">
        <v>3730.1</v>
      </c>
      <c r="I70" s="180">
        <v>5445.8</v>
      </c>
      <c r="J70" s="180">
        <v>-1715.7</v>
      </c>
    </row>
    <row r="71" spans="1:10" s="25" customFormat="1" ht="6.75" customHeight="1">
      <c r="A71" s="168"/>
      <c r="B71" s="179"/>
      <c r="C71" s="168"/>
      <c r="D71" s="168"/>
      <c r="E71" s="168"/>
      <c r="F71" s="168"/>
      <c r="G71" s="168"/>
      <c r="H71" s="180"/>
      <c r="I71" s="180"/>
      <c r="J71" s="180"/>
    </row>
    <row r="72" spans="1:10" s="25" customFormat="1" ht="12.75">
      <c r="A72" s="168"/>
      <c r="B72" s="181" t="s">
        <v>391</v>
      </c>
      <c r="C72" s="182" t="s">
        <v>392</v>
      </c>
      <c r="D72" s="182"/>
      <c r="E72" s="182"/>
      <c r="F72" s="182"/>
      <c r="G72" s="182"/>
      <c r="H72" s="183"/>
      <c r="I72" s="183"/>
      <c r="J72" s="183">
        <v>-1263.5164102819617</v>
      </c>
    </row>
    <row r="73" spans="1:10" s="25" customFormat="1" ht="7.5" customHeight="1">
      <c r="A73" s="168"/>
      <c r="B73" s="168"/>
      <c r="C73" s="168"/>
      <c r="D73" s="168"/>
      <c r="E73" s="168"/>
      <c r="F73" s="168"/>
      <c r="G73" s="168"/>
      <c r="H73" s="180"/>
      <c r="I73" s="180"/>
      <c r="J73" s="180"/>
    </row>
    <row r="74" spans="1:10" s="25" customFormat="1" ht="12.75">
      <c r="A74" s="168"/>
      <c r="B74" s="168" t="s">
        <v>393</v>
      </c>
      <c r="C74" s="168"/>
      <c r="D74" s="168"/>
      <c r="E74" s="168"/>
      <c r="F74" s="168"/>
      <c r="G74" s="168"/>
      <c r="H74" s="180"/>
      <c r="I74" s="180"/>
      <c r="J74" s="180"/>
    </row>
    <row r="75" spans="1:10" s="25" customFormat="1" ht="12.75">
      <c r="A75" s="168"/>
      <c r="B75" s="173" t="s">
        <v>394</v>
      </c>
      <c r="C75" s="173"/>
      <c r="D75" s="173"/>
      <c r="E75" s="173"/>
      <c r="F75" s="173"/>
      <c r="G75" s="173"/>
      <c r="H75" s="184"/>
      <c r="I75" s="184"/>
      <c r="J75" s="184">
        <v>1715.7</v>
      </c>
    </row>
    <row r="76" spans="1:10" s="25" customFormat="1" ht="12.75">
      <c r="A76" s="168"/>
      <c r="B76" s="173" t="s">
        <v>395</v>
      </c>
      <c r="C76" s="173"/>
      <c r="D76" s="173"/>
      <c r="E76" s="173"/>
      <c r="F76" s="173"/>
      <c r="G76" s="173"/>
      <c r="H76" s="184">
        <v>53928.32839411871</v>
      </c>
      <c r="I76" s="184">
        <v>52264.077398439986</v>
      </c>
      <c r="J76" s="180">
        <v>1664.2509956787253</v>
      </c>
    </row>
    <row r="77" spans="1:10" s="25" customFormat="1" ht="7.5" customHeight="1">
      <c r="A77" s="168"/>
      <c r="B77" s="168"/>
      <c r="C77" s="168"/>
      <c r="D77" s="168"/>
      <c r="E77" s="168"/>
      <c r="F77" s="168"/>
      <c r="G77" s="168"/>
      <c r="H77" s="180"/>
      <c r="I77" s="180"/>
      <c r="J77" s="180"/>
    </row>
    <row r="78" spans="1:10" s="25" customFormat="1" ht="9.75" customHeight="1">
      <c r="A78" s="168"/>
      <c r="B78" s="168"/>
      <c r="C78" s="168"/>
      <c r="D78" s="168"/>
      <c r="E78" s="168"/>
      <c r="F78" s="168"/>
      <c r="G78" s="168"/>
      <c r="H78" s="185" t="s">
        <v>369</v>
      </c>
      <c r="I78" s="185" t="s">
        <v>370</v>
      </c>
      <c r="J78" s="185" t="s">
        <v>122</v>
      </c>
    </row>
    <row r="79" spans="1:10" s="25" customFormat="1" ht="12.75">
      <c r="A79" s="168"/>
      <c r="B79" s="186" t="s">
        <v>467</v>
      </c>
      <c r="C79" s="168" t="s">
        <v>396</v>
      </c>
      <c r="D79" s="168"/>
      <c r="E79" s="168"/>
      <c r="F79" s="168"/>
      <c r="G79" s="168"/>
      <c r="H79" s="180">
        <v>5648.3171246016755</v>
      </c>
      <c r="I79" s="180">
        <v>8008.394450677687</v>
      </c>
      <c r="J79" s="180">
        <v>-2360.0773260760116</v>
      </c>
    </row>
    <row r="80" spans="1:10" s="25" customFormat="1" ht="12.75">
      <c r="A80" s="168"/>
      <c r="B80" s="168"/>
      <c r="C80" s="168"/>
      <c r="D80" s="168" t="s">
        <v>21</v>
      </c>
      <c r="E80" s="168"/>
      <c r="F80" s="168"/>
      <c r="G80" s="168"/>
      <c r="H80" s="180">
        <v>1075.4954488355847</v>
      </c>
      <c r="I80" s="180">
        <v>2674.7738665028783</v>
      </c>
      <c r="J80" s="180">
        <v>-1599.2784176672935</v>
      </c>
    </row>
    <row r="81" spans="1:10" s="25" customFormat="1" ht="12.75">
      <c r="A81" s="168"/>
      <c r="B81" s="168"/>
      <c r="C81" s="168"/>
      <c r="D81" s="168" t="s">
        <v>22</v>
      </c>
      <c r="E81" s="168"/>
      <c r="F81" s="168"/>
      <c r="G81" s="168"/>
      <c r="H81" s="180">
        <v>162.47252322000006</v>
      </c>
      <c r="I81" s="180">
        <v>127.91044056000004</v>
      </c>
      <c r="J81" s="180">
        <v>34.562082660000016</v>
      </c>
    </row>
    <row r="82" spans="1:10" s="25" customFormat="1" ht="12.75">
      <c r="A82" s="168"/>
      <c r="B82" s="168"/>
      <c r="C82" s="168"/>
      <c r="D82" s="168" t="s">
        <v>23</v>
      </c>
      <c r="E82" s="168"/>
      <c r="F82" s="168"/>
      <c r="G82" s="168"/>
      <c r="H82" s="180">
        <v>4410.34915254609</v>
      </c>
      <c r="I82" s="180">
        <v>5205.710143614809</v>
      </c>
      <c r="J82" s="180">
        <v>-795.3609910687182</v>
      </c>
    </row>
    <row r="83" spans="1:10" s="25" customFormat="1" ht="12.75">
      <c r="A83" s="168"/>
      <c r="B83" s="168"/>
      <c r="C83" s="168"/>
      <c r="D83" s="168" t="s">
        <v>24</v>
      </c>
      <c r="E83" s="168"/>
      <c r="F83" s="168"/>
      <c r="G83" s="168"/>
      <c r="H83" s="180">
        <v>0</v>
      </c>
      <c r="I83" s="180">
        <v>0</v>
      </c>
      <c r="J83" s="180">
        <v>0</v>
      </c>
    </row>
    <row r="84" spans="1:10" s="25" customFormat="1" ht="12.75">
      <c r="A84" s="168"/>
      <c r="B84" s="168"/>
      <c r="C84" s="168" t="s">
        <v>102</v>
      </c>
      <c r="D84" s="168"/>
      <c r="E84" s="168"/>
      <c r="F84" s="168"/>
      <c r="G84" s="168"/>
      <c r="H84" s="180">
        <v>3948.140978003998</v>
      </c>
      <c r="I84" s="180">
        <v>4245.48882479816</v>
      </c>
      <c r="J84" s="180">
        <v>-297.3478467941618</v>
      </c>
    </row>
    <row r="85" spans="1:10" s="25" customFormat="1" ht="12.75">
      <c r="A85" s="168"/>
      <c r="B85" s="168"/>
      <c r="C85" s="168"/>
      <c r="D85" s="168" t="s">
        <v>21</v>
      </c>
      <c r="E85" s="168"/>
      <c r="F85" s="168"/>
      <c r="G85" s="168"/>
      <c r="H85" s="180">
        <v>1757.9399780039982</v>
      </c>
      <c r="I85" s="180">
        <v>963.2878247981589</v>
      </c>
      <c r="J85" s="180">
        <v>794.6521532058393</v>
      </c>
    </row>
    <row r="86" spans="1:10" s="25" customFormat="1" ht="12.75">
      <c r="A86" s="168"/>
      <c r="B86" s="168"/>
      <c r="C86" s="168"/>
      <c r="D86" s="168" t="s">
        <v>22</v>
      </c>
      <c r="E86" s="168"/>
      <c r="F86" s="168"/>
      <c r="G86" s="168"/>
      <c r="H86" s="180">
        <v>2076.401</v>
      </c>
      <c r="I86" s="180">
        <v>3142.601</v>
      </c>
      <c r="J86" s="180">
        <v>-1066.2</v>
      </c>
    </row>
    <row r="87" spans="1:10" s="25" customFormat="1" ht="12.75">
      <c r="A87" s="168"/>
      <c r="B87" s="168"/>
      <c r="C87" s="168"/>
      <c r="D87" s="168" t="s">
        <v>23</v>
      </c>
      <c r="E87" s="168"/>
      <c r="F87" s="168"/>
      <c r="G87" s="168"/>
      <c r="H87" s="180">
        <v>75.1</v>
      </c>
      <c r="I87" s="180">
        <v>101.5</v>
      </c>
      <c r="J87" s="180">
        <v>-26.4</v>
      </c>
    </row>
    <row r="88" spans="1:10" s="25" customFormat="1" ht="12.75">
      <c r="A88" s="168"/>
      <c r="B88" s="168"/>
      <c r="C88" s="168"/>
      <c r="D88" s="168" t="s">
        <v>25</v>
      </c>
      <c r="E88" s="168"/>
      <c r="F88" s="168"/>
      <c r="G88" s="168"/>
      <c r="H88" s="180">
        <v>38.7</v>
      </c>
      <c r="I88" s="180">
        <v>38.1</v>
      </c>
      <c r="J88" s="180">
        <v>0.6000000000000014</v>
      </c>
    </row>
    <row r="89" spans="2:10" ht="12.75">
      <c r="B89" s="175"/>
      <c r="C89" s="175"/>
      <c r="D89" s="175"/>
      <c r="E89" s="175"/>
      <c r="F89" s="175"/>
      <c r="G89" s="175"/>
      <c r="H89" s="175"/>
      <c r="I89" s="175"/>
      <c r="J89" s="175"/>
    </row>
  </sheetData>
  <printOptions/>
  <pageMargins left="0.7874015748031497" right="0.7874015748031497" top="0.984251968503937" bottom="0.984251968503937" header="0" footer="0"/>
  <pageSetup fitToHeight="1" fitToWidth="1" horizontalDpi="600" verticalDpi="600" orientation="portrait" scale="63" r:id="rId1"/>
</worksheet>
</file>

<file path=xl/worksheets/sheet3.xml><?xml version="1.0" encoding="utf-8"?>
<worksheet xmlns="http://schemas.openxmlformats.org/spreadsheetml/2006/main" xmlns:r="http://schemas.openxmlformats.org/officeDocument/2006/relationships">
  <sheetPr>
    <pageSetUpPr fitToPage="1"/>
  </sheetPr>
  <dimension ref="A1:Z92"/>
  <sheetViews>
    <sheetView zoomScale="75" zoomScaleNormal="75" zoomScaleSheetLayoutView="75" workbookViewId="0" topLeftCell="A1">
      <selection activeCell="A1" sqref="A1"/>
    </sheetView>
  </sheetViews>
  <sheetFormatPr defaultColWidth="11.421875" defaultRowHeight="12.75"/>
  <cols>
    <col min="1" max="1" width="4.57421875" style="168" customWidth="1"/>
    <col min="2" max="2" width="3.140625" style="180" customWidth="1"/>
    <col min="3" max="4" width="2.421875" style="180" customWidth="1"/>
    <col min="5" max="5" width="2.7109375" style="180" customWidth="1"/>
    <col min="6" max="6" width="3.00390625" style="180" customWidth="1"/>
    <col min="7" max="7" width="46.00390625" style="180" customWidth="1"/>
    <col min="8" max="8" width="8.8515625" style="180" customWidth="1"/>
    <col min="9" max="9" width="10.28125" style="180" customWidth="1"/>
    <col min="10" max="10" width="8.8515625" style="180" customWidth="1"/>
    <col min="11" max="11" width="1.7109375" style="180" customWidth="1"/>
    <col min="12" max="13" width="9.421875" style="168" customWidth="1"/>
    <col min="14" max="14" width="9.8515625" style="168" customWidth="1"/>
    <col min="15" max="15" width="1.7109375" style="168" customWidth="1"/>
    <col min="16" max="16" width="8.7109375" style="168" customWidth="1"/>
    <col min="17" max="17" width="9.8515625" style="168" customWidth="1"/>
    <col min="18" max="18" width="9.140625" style="168" customWidth="1"/>
    <col min="19" max="19" width="1.7109375" style="168" customWidth="1"/>
    <col min="20" max="20" width="10.140625" style="180" customWidth="1"/>
    <col min="21" max="21" width="8.8515625" style="180" customWidth="1"/>
    <col min="22" max="22" width="8.421875" style="180" customWidth="1"/>
    <col min="23" max="23" width="1.7109375" style="180" customWidth="1"/>
    <col min="24" max="24" width="9.8515625" style="180" customWidth="1"/>
    <col min="25" max="25" width="10.421875" style="180" customWidth="1"/>
    <col min="26" max="26" width="9.140625" style="180" customWidth="1"/>
    <col min="27" max="16384" width="11.421875" style="25" customWidth="1"/>
  </cols>
  <sheetData>
    <row r="1" spans="2:26" s="168" customFormat="1" ht="12.75">
      <c r="B1" s="180"/>
      <c r="C1" s="180"/>
      <c r="D1" s="180"/>
      <c r="E1" s="180"/>
      <c r="F1" s="180"/>
      <c r="G1" s="180"/>
      <c r="H1" s="180"/>
      <c r="I1" s="180"/>
      <c r="J1" s="180"/>
      <c r="K1" s="180"/>
      <c r="T1" s="180"/>
      <c r="U1" s="180"/>
      <c r="V1" s="180"/>
      <c r="W1" s="180"/>
      <c r="X1" s="180"/>
      <c r="Y1" s="180"/>
      <c r="Z1" s="180"/>
    </row>
    <row r="2" spans="2:26" s="169" customFormat="1" ht="12.75">
      <c r="B2" s="266" t="s">
        <v>692</v>
      </c>
      <c r="C2" s="170"/>
      <c r="D2" s="170"/>
      <c r="E2" s="170"/>
      <c r="F2" s="170"/>
      <c r="G2" s="170"/>
      <c r="I2" s="170"/>
      <c r="J2" s="170"/>
      <c r="K2" s="170"/>
      <c r="L2" s="170"/>
      <c r="M2" s="170"/>
      <c r="N2" s="170"/>
      <c r="O2" s="170"/>
      <c r="P2" s="170"/>
      <c r="Q2" s="170"/>
      <c r="R2" s="170"/>
      <c r="S2" s="170"/>
      <c r="T2" s="170"/>
      <c r="U2" s="170"/>
      <c r="V2" s="170"/>
      <c r="W2" s="170"/>
      <c r="X2" s="170"/>
      <c r="Y2" s="170"/>
      <c r="Z2" s="170"/>
    </row>
    <row r="3" spans="2:26" s="168" customFormat="1" ht="12.75">
      <c r="B3" s="267" t="s">
        <v>0</v>
      </c>
      <c r="C3" s="171"/>
      <c r="D3" s="171"/>
      <c r="E3" s="171"/>
      <c r="F3" s="171"/>
      <c r="G3" s="171"/>
      <c r="I3" s="171"/>
      <c r="J3" s="171"/>
      <c r="K3" s="171"/>
      <c r="L3" s="171"/>
      <c r="M3" s="171"/>
      <c r="N3" s="171"/>
      <c r="O3" s="171"/>
      <c r="P3" s="171"/>
      <c r="Q3" s="171"/>
      <c r="R3" s="171"/>
      <c r="S3" s="171"/>
      <c r="T3" s="171"/>
      <c r="U3" s="171"/>
      <c r="V3" s="171"/>
      <c r="W3" s="171"/>
      <c r="X3" s="171"/>
      <c r="Y3" s="171"/>
      <c r="Z3" s="171"/>
    </row>
    <row r="4" spans="2:26" s="168" customFormat="1" ht="12.75">
      <c r="B4" s="187"/>
      <c r="C4" s="187"/>
      <c r="D4" s="187"/>
      <c r="E4" s="187"/>
      <c r="F4" s="187"/>
      <c r="G4" s="187"/>
      <c r="H4" s="187"/>
      <c r="I4" s="187"/>
      <c r="J4" s="187"/>
      <c r="K4" s="187"/>
      <c r="L4" s="187"/>
      <c r="M4" s="187"/>
      <c r="N4" s="187"/>
      <c r="O4" s="187"/>
      <c r="P4" s="187"/>
      <c r="Q4" s="187"/>
      <c r="R4" s="187"/>
      <c r="S4" s="187"/>
      <c r="T4" s="187"/>
      <c r="U4" s="187"/>
      <c r="V4" s="187"/>
      <c r="W4" s="187"/>
      <c r="X4" s="187"/>
      <c r="Y4" s="187"/>
      <c r="Z4" s="187"/>
    </row>
    <row r="5" spans="2:26" s="168" customFormat="1" ht="12.75">
      <c r="B5" s="188"/>
      <c r="C5" s="188"/>
      <c r="D5" s="188"/>
      <c r="E5" s="188"/>
      <c r="F5" s="188"/>
      <c r="G5" s="188"/>
      <c r="H5" s="189"/>
      <c r="I5" s="189"/>
      <c r="J5" s="189"/>
      <c r="K5" s="189"/>
      <c r="L5" s="189"/>
      <c r="M5" s="189"/>
      <c r="N5" s="189"/>
      <c r="O5" s="189"/>
      <c r="P5" s="189"/>
      <c r="Q5" s="189"/>
      <c r="R5" s="189"/>
      <c r="S5" s="189"/>
      <c r="T5" s="189"/>
      <c r="U5" s="189"/>
      <c r="V5" s="189"/>
      <c r="W5" s="189"/>
      <c r="X5" s="189"/>
      <c r="Y5" s="189"/>
      <c r="Z5" s="189"/>
    </row>
    <row r="6" spans="2:26" s="168" customFormat="1" ht="12.75">
      <c r="B6" s="190"/>
      <c r="C6" s="190"/>
      <c r="D6" s="190"/>
      <c r="E6" s="190"/>
      <c r="F6" s="190"/>
      <c r="G6" s="190"/>
      <c r="H6" s="356" t="s">
        <v>460</v>
      </c>
      <c r="I6" s="356"/>
      <c r="J6" s="356"/>
      <c r="K6" s="356"/>
      <c r="L6" s="356"/>
      <c r="M6" s="356"/>
      <c r="N6" s="356"/>
      <c r="O6" s="356"/>
      <c r="P6" s="356"/>
      <c r="Q6" s="356"/>
      <c r="R6" s="356"/>
      <c r="S6" s="356"/>
      <c r="T6" s="356"/>
      <c r="U6" s="356"/>
      <c r="V6" s="356"/>
      <c r="W6" s="191"/>
      <c r="X6" s="191"/>
      <c r="Y6" s="192" t="s">
        <v>455</v>
      </c>
      <c r="Z6" s="191"/>
    </row>
    <row r="7" spans="2:26" s="168" customFormat="1" ht="12.75">
      <c r="B7" s="184" t="s">
        <v>1</v>
      </c>
      <c r="C7" s="180"/>
      <c r="D7" s="190"/>
      <c r="E7" s="190"/>
      <c r="F7" s="190"/>
      <c r="G7" s="190"/>
      <c r="H7" s="357" t="s">
        <v>456</v>
      </c>
      <c r="I7" s="357"/>
      <c r="J7" s="357"/>
      <c r="K7" s="193"/>
      <c r="L7" s="357" t="s">
        <v>351</v>
      </c>
      <c r="M7" s="357"/>
      <c r="N7" s="357"/>
      <c r="O7" s="193"/>
      <c r="P7" s="357" t="s">
        <v>461</v>
      </c>
      <c r="Q7" s="357"/>
      <c r="R7" s="357"/>
      <c r="S7" s="193"/>
      <c r="T7" s="357" t="s">
        <v>462</v>
      </c>
      <c r="U7" s="357"/>
      <c r="V7" s="357"/>
      <c r="W7" s="178"/>
      <c r="X7" s="194" t="s">
        <v>339</v>
      </c>
      <c r="Y7" s="194" t="s">
        <v>340</v>
      </c>
      <c r="Z7" s="194" t="s">
        <v>116</v>
      </c>
    </row>
    <row r="8" spans="2:26" s="168" customFormat="1" ht="12.75">
      <c r="B8" s="180"/>
      <c r="C8" s="180"/>
      <c r="D8" s="180"/>
      <c r="E8" s="180"/>
      <c r="F8" s="180"/>
      <c r="G8" s="185"/>
      <c r="H8" s="195" t="s">
        <v>339</v>
      </c>
      <c r="I8" s="195" t="s">
        <v>340</v>
      </c>
      <c r="J8" s="195" t="s">
        <v>116</v>
      </c>
      <c r="K8" s="185"/>
      <c r="L8" s="195" t="s">
        <v>339</v>
      </c>
      <c r="M8" s="195" t="s">
        <v>340</v>
      </c>
      <c r="N8" s="195" t="s">
        <v>116</v>
      </c>
      <c r="O8" s="185"/>
      <c r="P8" s="195" t="s">
        <v>339</v>
      </c>
      <c r="Q8" s="195" t="s">
        <v>340</v>
      </c>
      <c r="R8" s="195" t="s">
        <v>116</v>
      </c>
      <c r="S8" s="185"/>
      <c r="T8" s="195" t="s">
        <v>339</v>
      </c>
      <c r="U8" s="195" t="s">
        <v>340</v>
      </c>
      <c r="V8" s="195" t="s">
        <v>116</v>
      </c>
      <c r="W8" s="180"/>
      <c r="X8" s="184"/>
      <c r="Y8" s="184"/>
      <c r="Z8" s="184"/>
    </row>
    <row r="9" spans="2:26" s="168" customFormat="1" ht="9.75" customHeight="1">
      <c r="B9" s="196"/>
      <c r="C9" s="196"/>
      <c r="D9" s="196"/>
      <c r="E9" s="196"/>
      <c r="F9" s="196"/>
      <c r="G9" s="196"/>
      <c r="H9" s="196"/>
      <c r="I9" s="196"/>
      <c r="J9" s="196"/>
      <c r="K9" s="196"/>
      <c r="L9" s="196"/>
      <c r="M9" s="196"/>
      <c r="N9" s="196"/>
      <c r="O9" s="196"/>
      <c r="P9" s="196"/>
      <c r="Q9" s="196"/>
      <c r="R9" s="196"/>
      <c r="S9" s="196"/>
      <c r="T9" s="196"/>
      <c r="U9" s="196"/>
      <c r="V9" s="196"/>
      <c r="W9" s="196"/>
      <c r="X9" s="196"/>
      <c r="Y9" s="196"/>
      <c r="Z9" s="196"/>
    </row>
    <row r="10" spans="2:26" s="168" customFormat="1" ht="19.5" customHeight="1">
      <c r="B10" s="184"/>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row>
    <row r="11" spans="1:26" s="156" customFormat="1" ht="12.75">
      <c r="A11" s="168"/>
      <c r="B11" s="178" t="s">
        <v>449</v>
      </c>
      <c r="C11" s="178"/>
      <c r="D11" s="178"/>
      <c r="E11" s="178"/>
      <c r="F11" s="178"/>
      <c r="G11" s="178"/>
      <c r="H11" s="178">
        <v>12201.712260992685</v>
      </c>
      <c r="I11" s="178">
        <v>11615.049368440772</v>
      </c>
      <c r="J11" s="178">
        <v>586.6628925519126</v>
      </c>
      <c r="K11" s="178"/>
      <c r="L11" s="178">
        <v>12852.8524561177</v>
      </c>
      <c r="M11" s="178">
        <v>12510.49384473569</v>
      </c>
      <c r="N11" s="178">
        <v>342.35861138200926</v>
      </c>
      <c r="O11" s="178"/>
      <c r="P11" s="178">
        <v>12991.381859775744</v>
      </c>
      <c r="Q11" s="178">
        <v>13514.242795682245</v>
      </c>
      <c r="R11" s="178">
        <v>-522.8609359065013</v>
      </c>
      <c r="S11" s="178"/>
      <c r="T11" s="178">
        <v>15054.527443533694</v>
      </c>
      <c r="U11" s="178">
        <v>14145.722596957861</v>
      </c>
      <c r="V11" s="178">
        <v>908.8048465758329</v>
      </c>
      <c r="W11" s="178"/>
      <c r="X11" s="178">
        <v>53100.47402041981</v>
      </c>
      <c r="Y11" s="178">
        <v>51785.50860581657</v>
      </c>
      <c r="Z11" s="178">
        <v>1314.9654146032408</v>
      </c>
    </row>
    <row r="12" spans="1:26" ht="12.75">
      <c r="A12" s="169"/>
      <c r="B12" s="197"/>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row>
    <row r="13" spans="2:26" ht="12.75">
      <c r="B13" s="185"/>
      <c r="C13" s="180" t="s">
        <v>3</v>
      </c>
      <c r="H13" s="180">
        <v>11251.398245897284</v>
      </c>
      <c r="I13" s="180">
        <v>8613.115912900108</v>
      </c>
      <c r="J13" s="180">
        <v>2638.282332997176</v>
      </c>
      <c r="L13" s="180">
        <v>11795.358526443375</v>
      </c>
      <c r="M13" s="180">
        <v>9306.673426015603</v>
      </c>
      <c r="N13" s="180">
        <v>2488.6851004277723</v>
      </c>
      <c r="O13" s="180"/>
      <c r="P13" s="180">
        <v>11870.981713905148</v>
      </c>
      <c r="Q13" s="180">
        <v>9980.514186651457</v>
      </c>
      <c r="R13" s="180">
        <v>1890.4675272536915</v>
      </c>
      <c r="S13" s="180"/>
      <c r="T13" s="180">
        <v>13399.24409426735</v>
      </c>
      <c r="U13" s="180">
        <v>10247.98377332684</v>
      </c>
      <c r="V13" s="180">
        <v>3151.2603209405097</v>
      </c>
      <c r="X13" s="180">
        <v>48316.98258051315</v>
      </c>
      <c r="Y13" s="180">
        <v>38148.28729889401</v>
      </c>
      <c r="Z13" s="180">
        <v>10168.69528161914</v>
      </c>
    </row>
    <row r="14" spans="1:26" s="156" customFormat="1" ht="12.75">
      <c r="A14" s="169"/>
      <c r="B14" s="197"/>
      <c r="C14" s="178"/>
      <c r="D14" s="178" t="s">
        <v>450</v>
      </c>
      <c r="E14" s="178"/>
      <c r="F14" s="178"/>
      <c r="G14" s="178"/>
      <c r="H14" s="178">
        <v>9468.267908843874</v>
      </c>
      <c r="I14" s="178">
        <v>6741.542398358535</v>
      </c>
      <c r="J14" s="178">
        <v>2726.7255104853393</v>
      </c>
      <c r="K14" s="178"/>
      <c r="L14" s="178">
        <v>10174.317389988415</v>
      </c>
      <c r="M14" s="178">
        <v>7385.369192316321</v>
      </c>
      <c r="N14" s="178">
        <v>2788.9481976720945</v>
      </c>
      <c r="O14" s="178"/>
      <c r="P14" s="178">
        <v>10176.604776647433</v>
      </c>
      <c r="Q14" s="178">
        <v>8098.246915297142</v>
      </c>
      <c r="R14" s="178">
        <v>2078.3578613502914</v>
      </c>
      <c r="S14" s="178"/>
      <c r="T14" s="178">
        <v>11477.953051769351</v>
      </c>
      <c r="U14" s="178">
        <v>8267.183434087183</v>
      </c>
      <c r="V14" s="178">
        <v>3210.7696176821682</v>
      </c>
      <c r="W14" s="178"/>
      <c r="X14" s="178">
        <v>41297.143127249066</v>
      </c>
      <c r="Y14" s="178">
        <v>30492.341940059177</v>
      </c>
      <c r="Z14" s="178">
        <v>10804.801187189889</v>
      </c>
    </row>
    <row r="15" spans="2:26" ht="12.75">
      <c r="B15" s="185"/>
      <c r="E15" s="180" t="s">
        <v>126</v>
      </c>
      <c r="H15" s="180">
        <v>9302.791759223874</v>
      </c>
      <c r="I15" s="180">
        <v>6601.676510718085</v>
      </c>
      <c r="J15" s="180">
        <v>2701.1152485057883</v>
      </c>
      <c r="L15" s="180">
        <v>10003.140680118415</v>
      </c>
      <c r="M15" s="180">
        <v>7231.126720406208</v>
      </c>
      <c r="N15" s="180">
        <v>2772.013959712207</v>
      </c>
      <c r="O15" s="180"/>
      <c r="P15" s="180">
        <v>10008.934703157433</v>
      </c>
      <c r="Q15" s="180">
        <v>7919.439507057441</v>
      </c>
      <c r="R15" s="180">
        <v>2089.4951960999915</v>
      </c>
      <c r="S15" s="180"/>
      <c r="T15" s="180">
        <v>11278.633429929352</v>
      </c>
      <c r="U15" s="180">
        <v>8056.379201877444</v>
      </c>
      <c r="V15" s="180">
        <v>3222.2542280519083</v>
      </c>
      <c r="X15" s="180">
        <v>40593.50057242907</v>
      </c>
      <c r="Y15" s="180">
        <v>29808.621940059176</v>
      </c>
      <c r="Z15" s="180">
        <v>10784.878632369891</v>
      </c>
    </row>
    <row r="16" spans="2:26" ht="12.75">
      <c r="B16" s="185"/>
      <c r="G16" s="180" t="s">
        <v>117</v>
      </c>
      <c r="H16" s="180">
        <v>9092.8015085</v>
      </c>
      <c r="I16" s="180">
        <v>6236.834594049049</v>
      </c>
      <c r="J16" s="180">
        <v>2855.9669144509517</v>
      </c>
      <c r="L16" s="180">
        <v>9773.204838329999</v>
      </c>
      <c r="M16" s="180">
        <v>6802.860812489174</v>
      </c>
      <c r="N16" s="180">
        <v>2970.3440258408245</v>
      </c>
      <c r="O16" s="180"/>
      <c r="P16" s="180">
        <v>9754.20417633</v>
      </c>
      <c r="Q16" s="180">
        <v>7416.813684406667</v>
      </c>
      <c r="R16" s="180">
        <v>2337.3904919233337</v>
      </c>
      <c r="S16" s="180"/>
      <c r="T16" s="180">
        <v>10958.982586651491</v>
      </c>
      <c r="U16" s="180">
        <v>7510.067401010414</v>
      </c>
      <c r="V16" s="180">
        <v>3448.915185641077</v>
      </c>
      <c r="X16" s="180">
        <v>39579.19310981149</v>
      </c>
      <c r="Y16" s="180">
        <v>27966.576491955304</v>
      </c>
      <c r="Z16" s="180">
        <v>11612.616617856183</v>
      </c>
    </row>
    <row r="17" spans="2:26" ht="12.75">
      <c r="B17" s="185"/>
      <c r="G17" s="180" t="s">
        <v>91</v>
      </c>
      <c r="H17" s="180">
        <v>209.9902507238724</v>
      </c>
      <c r="I17" s="180">
        <v>364.84191666903627</v>
      </c>
      <c r="J17" s="180">
        <v>-154.85166594516386</v>
      </c>
      <c r="L17" s="180">
        <v>229.93584178841658</v>
      </c>
      <c r="M17" s="180">
        <v>428.265907917033</v>
      </c>
      <c r="N17" s="180">
        <v>-198.33006612861644</v>
      </c>
      <c r="O17" s="180"/>
      <c r="P17" s="180">
        <v>254.73052682743287</v>
      </c>
      <c r="Q17" s="180">
        <v>502.62582265077424</v>
      </c>
      <c r="R17" s="180">
        <v>-247.89529582334137</v>
      </c>
      <c r="S17" s="180"/>
      <c r="T17" s="180">
        <v>319.65084327786167</v>
      </c>
      <c r="U17" s="180">
        <v>546.3118008670301</v>
      </c>
      <c r="V17" s="180">
        <v>-226.66095758916845</v>
      </c>
      <c r="X17" s="180">
        <v>1014.3074626175835</v>
      </c>
      <c r="Y17" s="180">
        <v>1842.0454481038735</v>
      </c>
      <c r="Z17" s="180">
        <v>-827.73798548629</v>
      </c>
    </row>
    <row r="18" spans="2:26" ht="12.75">
      <c r="B18" s="185"/>
      <c r="E18" s="180" t="s">
        <v>127</v>
      </c>
      <c r="H18" s="180">
        <v>0.2</v>
      </c>
      <c r="I18" s="180">
        <v>18.01832242530938</v>
      </c>
      <c r="J18" s="180">
        <v>-17.81832242530938</v>
      </c>
      <c r="L18" s="180">
        <v>0.3</v>
      </c>
      <c r="M18" s="180">
        <v>15.636298348262828</v>
      </c>
      <c r="N18" s="180">
        <v>-15.336298348262828</v>
      </c>
      <c r="O18" s="180"/>
      <c r="P18" s="180">
        <v>0</v>
      </c>
      <c r="Q18" s="180">
        <v>16.042202868534147</v>
      </c>
      <c r="R18" s="180">
        <v>-16.042202868534147</v>
      </c>
      <c r="S18" s="180"/>
      <c r="T18" s="180">
        <v>0.3</v>
      </c>
      <c r="U18" s="180">
        <v>13.483176357893647</v>
      </c>
      <c r="V18" s="180">
        <v>-13.183176357893647</v>
      </c>
      <c r="X18" s="180">
        <v>0.8</v>
      </c>
      <c r="Y18" s="180">
        <v>63.18</v>
      </c>
      <c r="Z18" s="180">
        <v>-62.38</v>
      </c>
    </row>
    <row r="19" spans="2:26" ht="12.75">
      <c r="B19" s="185"/>
      <c r="E19" s="198" t="s">
        <v>128</v>
      </c>
      <c r="H19" s="180">
        <v>89.8</v>
      </c>
      <c r="I19" s="180">
        <v>121.84756521514007</v>
      </c>
      <c r="J19" s="180">
        <v>-32.04756521514007</v>
      </c>
      <c r="L19" s="180">
        <v>87.7</v>
      </c>
      <c r="M19" s="180">
        <v>138.60617356184952</v>
      </c>
      <c r="N19" s="180">
        <v>-50.90617356184951</v>
      </c>
      <c r="O19" s="180"/>
      <c r="P19" s="180">
        <v>85.6</v>
      </c>
      <c r="Q19" s="180">
        <v>162.76520537116622</v>
      </c>
      <c r="R19" s="180">
        <v>-77.16520537116622</v>
      </c>
      <c r="S19" s="180"/>
      <c r="T19" s="180">
        <v>84</v>
      </c>
      <c r="U19" s="180">
        <v>197.32105585184416</v>
      </c>
      <c r="V19" s="180">
        <v>-113.32105585184416</v>
      </c>
      <c r="X19" s="180">
        <v>347.1</v>
      </c>
      <c r="Y19" s="180">
        <v>620.54</v>
      </c>
      <c r="Z19" s="180">
        <v>-273.44</v>
      </c>
    </row>
    <row r="20" spans="2:26" ht="12.75">
      <c r="B20" s="185"/>
      <c r="E20" s="198" t="s">
        <v>129</v>
      </c>
      <c r="H20" s="180">
        <v>75.47614962</v>
      </c>
      <c r="I20" s="180">
        <v>0</v>
      </c>
      <c r="J20" s="180">
        <v>75.47614962</v>
      </c>
      <c r="L20" s="180">
        <v>83.17670987</v>
      </c>
      <c r="M20" s="180">
        <v>0</v>
      </c>
      <c r="N20" s="180">
        <v>83.17670987</v>
      </c>
      <c r="O20" s="180"/>
      <c r="P20" s="180">
        <v>82.07007349</v>
      </c>
      <c r="Q20" s="180">
        <v>0</v>
      </c>
      <c r="R20" s="180">
        <v>82.07007349</v>
      </c>
      <c r="S20" s="180"/>
      <c r="T20" s="180">
        <v>115.01962184</v>
      </c>
      <c r="U20" s="180">
        <v>0</v>
      </c>
      <c r="V20" s="180">
        <v>115.01962184</v>
      </c>
      <c r="X20" s="180">
        <v>355.74255482</v>
      </c>
      <c r="Y20" s="180">
        <v>0</v>
      </c>
      <c r="Z20" s="180">
        <v>355.74255482</v>
      </c>
    </row>
    <row r="21" spans="2:19" ht="12.75">
      <c r="B21" s="185"/>
      <c r="E21" s="198"/>
      <c r="L21" s="180"/>
      <c r="M21" s="180"/>
      <c r="N21" s="180"/>
      <c r="O21" s="180"/>
      <c r="P21" s="180"/>
      <c r="Q21" s="180"/>
      <c r="R21" s="180"/>
      <c r="S21" s="180"/>
    </row>
    <row r="22" spans="1:26" s="157" customFormat="1" ht="12.75">
      <c r="A22" s="199"/>
      <c r="B22" s="200"/>
      <c r="C22" s="201"/>
      <c r="D22" s="201" t="s">
        <v>451</v>
      </c>
      <c r="E22" s="201"/>
      <c r="F22" s="201"/>
      <c r="G22" s="201"/>
      <c r="H22" s="201">
        <v>1783.1303370534097</v>
      </c>
      <c r="I22" s="201">
        <v>1871.5735145415733</v>
      </c>
      <c r="J22" s="201">
        <v>-88.44317748816366</v>
      </c>
      <c r="K22" s="201"/>
      <c r="L22" s="201">
        <v>1621.0411364549595</v>
      </c>
      <c r="M22" s="201">
        <v>1921.3042336992826</v>
      </c>
      <c r="N22" s="201">
        <v>-300.26309724432303</v>
      </c>
      <c r="O22" s="201"/>
      <c r="P22" s="201">
        <v>1694.3769372577144</v>
      </c>
      <c r="Q22" s="201">
        <v>1882.2672713543143</v>
      </c>
      <c r="R22" s="201">
        <v>-187.89033409659987</v>
      </c>
      <c r="S22" s="201"/>
      <c r="T22" s="201">
        <v>1921.2910424979991</v>
      </c>
      <c r="U22" s="201">
        <v>1980.8003392396572</v>
      </c>
      <c r="V22" s="201">
        <v>-59.50929674165809</v>
      </c>
      <c r="W22" s="201"/>
      <c r="X22" s="201">
        <v>7019.839453264083</v>
      </c>
      <c r="Y22" s="201">
        <v>7655.945358834827</v>
      </c>
      <c r="Z22" s="201">
        <v>-636.1059055707437</v>
      </c>
    </row>
    <row r="23" spans="1:26" s="157" customFormat="1" ht="12.75">
      <c r="A23" s="199"/>
      <c r="B23" s="202"/>
      <c r="C23" s="203"/>
      <c r="D23" s="203"/>
      <c r="E23" s="203" t="s">
        <v>130</v>
      </c>
      <c r="F23" s="203"/>
      <c r="G23" s="203"/>
      <c r="H23" s="180">
        <v>1038.7336494090425</v>
      </c>
      <c r="I23" s="180">
        <v>982.3828371962903</v>
      </c>
      <c r="J23" s="180">
        <v>56.3508122127522</v>
      </c>
      <c r="K23" s="180"/>
      <c r="L23" s="180">
        <v>1042.4918023549212</v>
      </c>
      <c r="M23" s="180">
        <v>1022.4445956746002</v>
      </c>
      <c r="N23" s="180">
        <v>20.047206680320983</v>
      </c>
      <c r="O23" s="180"/>
      <c r="P23" s="180">
        <v>1074.5637380245164</v>
      </c>
      <c r="Q23" s="180">
        <v>1038.9953496380494</v>
      </c>
      <c r="R23" s="180">
        <v>35.56838838646695</v>
      </c>
      <c r="S23" s="180"/>
      <c r="T23" s="180">
        <v>1116.2436380232155</v>
      </c>
      <c r="U23" s="180">
        <v>1080.783595049036</v>
      </c>
      <c r="V23" s="180">
        <v>35.46004297417949</v>
      </c>
      <c r="W23" s="203"/>
      <c r="X23" s="180">
        <v>4272.032827811696</v>
      </c>
      <c r="Y23" s="180">
        <v>4124.606377557976</v>
      </c>
      <c r="Z23" s="203">
        <v>147.42645025371985</v>
      </c>
    </row>
    <row r="24" spans="1:26" s="157" customFormat="1" ht="12.75">
      <c r="A24" s="199"/>
      <c r="B24" s="202"/>
      <c r="C24" s="203"/>
      <c r="D24" s="203"/>
      <c r="E24" s="203" t="s">
        <v>131</v>
      </c>
      <c r="F24" s="203"/>
      <c r="G24" s="203"/>
      <c r="H24" s="180">
        <v>364.75</v>
      </c>
      <c r="I24" s="180">
        <v>298.5</v>
      </c>
      <c r="J24" s="180">
        <v>66.25</v>
      </c>
      <c r="K24" s="180"/>
      <c r="L24" s="180">
        <v>178.459</v>
      </c>
      <c r="M24" s="180">
        <v>233.78</v>
      </c>
      <c r="N24" s="180">
        <v>-55.321</v>
      </c>
      <c r="O24" s="180"/>
      <c r="P24" s="180">
        <v>216.6</v>
      </c>
      <c r="Q24" s="180">
        <v>265.88</v>
      </c>
      <c r="R24" s="180">
        <v>-49.28</v>
      </c>
      <c r="S24" s="180"/>
      <c r="T24" s="180">
        <v>349.32</v>
      </c>
      <c r="U24" s="180">
        <v>252.5</v>
      </c>
      <c r="V24" s="180">
        <v>96.82</v>
      </c>
      <c r="W24" s="203"/>
      <c r="X24" s="180">
        <v>1109.1290000000001</v>
      </c>
      <c r="Y24" s="180">
        <v>1050.66</v>
      </c>
      <c r="Z24" s="203">
        <v>58.46900000000028</v>
      </c>
    </row>
    <row r="25" spans="1:26" s="157" customFormat="1" ht="12.75">
      <c r="A25" s="199"/>
      <c r="B25" s="202"/>
      <c r="C25" s="203"/>
      <c r="D25" s="203"/>
      <c r="E25" s="203" t="s">
        <v>53</v>
      </c>
      <c r="F25" s="203"/>
      <c r="G25" s="203"/>
      <c r="H25" s="180">
        <v>379.64668764436715</v>
      </c>
      <c r="I25" s="180">
        <v>590.6906773452829</v>
      </c>
      <c r="J25" s="180">
        <v>-211.04398970091574</v>
      </c>
      <c r="K25" s="180"/>
      <c r="L25" s="180">
        <v>400.09033410003815</v>
      </c>
      <c r="M25" s="180">
        <v>665.0796380246821</v>
      </c>
      <c r="N25" s="180">
        <v>-264.989303924644</v>
      </c>
      <c r="O25" s="180"/>
      <c r="P25" s="180">
        <v>403.21319923319817</v>
      </c>
      <c r="Q25" s="180">
        <v>577.3919217162647</v>
      </c>
      <c r="R25" s="180">
        <v>-174.17872248306657</v>
      </c>
      <c r="S25" s="180"/>
      <c r="T25" s="180">
        <v>455.7274044747838</v>
      </c>
      <c r="U25" s="180">
        <v>647.5167441906214</v>
      </c>
      <c r="V25" s="180">
        <v>-191.78933971583757</v>
      </c>
      <c r="W25" s="203"/>
      <c r="X25" s="180">
        <v>1638.6776254523872</v>
      </c>
      <c r="Y25" s="180">
        <v>2480.678981276851</v>
      </c>
      <c r="Z25" s="203">
        <v>-842.0013558244639</v>
      </c>
    </row>
    <row r="26" spans="2:19" ht="12.75">
      <c r="B26" s="185"/>
      <c r="L26" s="180"/>
      <c r="M26" s="180"/>
      <c r="N26" s="180"/>
      <c r="O26" s="180"/>
      <c r="P26" s="180"/>
      <c r="Q26" s="180"/>
      <c r="R26" s="180"/>
      <c r="S26" s="180"/>
    </row>
    <row r="27" spans="2:26" ht="12.75">
      <c r="B27" s="185"/>
      <c r="C27" s="180" t="s">
        <v>6</v>
      </c>
      <c r="H27" s="180">
        <v>543.9779567826199</v>
      </c>
      <c r="I27" s="180">
        <v>2897.6435983976567</v>
      </c>
      <c r="J27" s="180">
        <v>-2353.6656416150367</v>
      </c>
      <c r="L27" s="180">
        <v>549.8604998396269</v>
      </c>
      <c r="M27" s="180">
        <v>3115.229435329421</v>
      </c>
      <c r="N27" s="180">
        <v>-2565.3689354897942</v>
      </c>
      <c r="O27" s="180"/>
      <c r="P27" s="180">
        <v>581.4952653258345</v>
      </c>
      <c r="Q27" s="180">
        <v>3397.8413962091963</v>
      </c>
      <c r="R27" s="180">
        <v>-2816.346130883362</v>
      </c>
      <c r="S27" s="180"/>
      <c r="T27" s="180">
        <v>871.8990892995528</v>
      </c>
      <c r="U27" s="180">
        <v>3781.5567084537697</v>
      </c>
      <c r="V27" s="180">
        <v>-2909.657619154217</v>
      </c>
      <c r="X27" s="180">
        <v>2547.2328112476334</v>
      </c>
      <c r="Y27" s="180">
        <v>13192.271138390044</v>
      </c>
      <c r="Z27" s="180">
        <v>-10645.03832714241</v>
      </c>
    </row>
    <row r="28" spans="1:26" s="157" customFormat="1" ht="12.75">
      <c r="A28" s="199"/>
      <c r="B28" s="202"/>
      <c r="C28" s="203"/>
      <c r="D28" s="203"/>
      <c r="E28" s="203" t="s">
        <v>125</v>
      </c>
      <c r="F28" s="203"/>
      <c r="G28" s="203"/>
      <c r="H28" s="203">
        <v>3.2</v>
      </c>
      <c r="I28" s="203">
        <v>4</v>
      </c>
      <c r="J28" s="203">
        <v>-0.8</v>
      </c>
      <c r="K28" s="203"/>
      <c r="L28" s="203">
        <v>3.3</v>
      </c>
      <c r="M28" s="203">
        <v>4.1</v>
      </c>
      <c r="N28" s="203">
        <v>-0.8</v>
      </c>
      <c r="O28" s="203"/>
      <c r="P28" s="203">
        <v>3.2</v>
      </c>
      <c r="Q28" s="203">
        <v>4</v>
      </c>
      <c r="R28" s="203">
        <v>-0.8</v>
      </c>
      <c r="S28" s="203"/>
      <c r="T28" s="203">
        <v>3.3</v>
      </c>
      <c r="U28" s="203">
        <v>4.1</v>
      </c>
      <c r="V28" s="203">
        <v>-0.8</v>
      </c>
      <c r="W28" s="203"/>
      <c r="X28" s="180">
        <v>13</v>
      </c>
      <c r="Y28" s="180">
        <v>16.2</v>
      </c>
      <c r="Z28" s="203">
        <v>-3.2</v>
      </c>
    </row>
    <row r="29" spans="2:26" ht="12.75">
      <c r="B29" s="185"/>
      <c r="E29" s="180" t="s">
        <v>132</v>
      </c>
      <c r="H29" s="180">
        <v>540.7779567826199</v>
      </c>
      <c r="I29" s="180">
        <v>2893.6435983976567</v>
      </c>
      <c r="J29" s="180">
        <v>-2352.865641615037</v>
      </c>
      <c r="L29" s="180">
        <v>546.5604998396269</v>
      </c>
      <c r="M29" s="180">
        <v>3111.129435329421</v>
      </c>
      <c r="N29" s="180">
        <v>-2564.568935489794</v>
      </c>
      <c r="O29" s="180"/>
      <c r="P29" s="180">
        <v>578.2952653258344</v>
      </c>
      <c r="Q29" s="180">
        <v>3393.8413962091963</v>
      </c>
      <c r="R29" s="180">
        <v>-2815.546130883362</v>
      </c>
      <c r="S29" s="180"/>
      <c r="T29" s="180">
        <v>868.5990892995528</v>
      </c>
      <c r="U29" s="180">
        <v>3777.45670845377</v>
      </c>
      <c r="V29" s="180">
        <v>-2908.857619154217</v>
      </c>
      <c r="X29" s="180">
        <v>2534.2328112476334</v>
      </c>
      <c r="Y29" s="180">
        <v>13176.071138390043</v>
      </c>
      <c r="Z29" s="180">
        <v>-10641.83832714241</v>
      </c>
    </row>
    <row r="30" spans="2:26" ht="12.75">
      <c r="B30" s="185"/>
      <c r="F30" s="180" t="s">
        <v>118</v>
      </c>
      <c r="H30" s="203">
        <v>259.0304833052336</v>
      </c>
      <c r="I30" s="203">
        <v>2505.2311929835605</v>
      </c>
      <c r="J30" s="203">
        <v>-2246.200709678327</v>
      </c>
      <c r="K30" s="203"/>
      <c r="L30" s="203">
        <v>266.06139529856694</v>
      </c>
      <c r="M30" s="203">
        <v>2646.988689612293</v>
      </c>
      <c r="N30" s="203">
        <v>-2380.927294313726</v>
      </c>
      <c r="O30" s="203"/>
      <c r="P30" s="203">
        <v>272.3093686316203</v>
      </c>
      <c r="Q30" s="203">
        <v>2977.973002844927</v>
      </c>
      <c r="R30" s="203">
        <v>-2705.663634213307</v>
      </c>
      <c r="S30" s="203"/>
      <c r="T30" s="203">
        <v>360.82304748418017</v>
      </c>
      <c r="U30" s="203">
        <v>3342.0366512018663</v>
      </c>
      <c r="V30" s="203">
        <v>-2981.213603717686</v>
      </c>
      <c r="W30" s="203"/>
      <c r="X30" s="203">
        <v>1158.2242947196007</v>
      </c>
      <c r="Y30" s="203">
        <v>11472.229536642646</v>
      </c>
      <c r="Z30" s="203">
        <v>-10314.005241923045</v>
      </c>
    </row>
    <row r="31" spans="2:26" ht="12.75">
      <c r="B31" s="185"/>
      <c r="G31" s="180" t="s">
        <v>114</v>
      </c>
      <c r="H31" s="203">
        <v>259.0304833052336</v>
      </c>
      <c r="I31" s="203">
        <v>0</v>
      </c>
      <c r="J31" s="203">
        <v>259.0304833052336</v>
      </c>
      <c r="K31" s="203"/>
      <c r="L31" s="203">
        <v>259.3148619652336</v>
      </c>
      <c r="M31" s="203">
        <v>0</v>
      </c>
      <c r="N31" s="203">
        <v>259.3148619652336</v>
      </c>
      <c r="O31" s="203"/>
      <c r="P31" s="203">
        <v>262.0858760152336</v>
      </c>
      <c r="Q31" s="203">
        <v>0</v>
      </c>
      <c r="R31" s="203">
        <v>262.0858760152336</v>
      </c>
      <c r="S31" s="203"/>
      <c r="T31" s="203">
        <v>282.6258398652336</v>
      </c>
      <c r="U31" s="203">
        <v>0</v>
      </c>
      <c r="V31" s="203">
        <v>282.6258398652336</v>
      </c>
      <c r="W31" s="203"/>
      <c r="X31" s="180">
        <v>1063.0570611509343</v>
      </c>
      <c r="Y31" s="180">
        <v>0</v>
      </c>
      <c r="Z31" s="203">
        <v>1063.0570611509343</v>
      </c>
    </row>
    <row r="32" spans="2:26" ht="12.75">
      <c r="B32" s="185"/>
      <c r="G32" s="180" t="s">
        <v>115</v>
      </c>
      <c r="H32" s="180">
        <v>0</v>
      </c>
      <c r="I32" s="180">
        <v>2505.2311929835605</v>
      </c>
      <c r="J32" s="180">
        <v>-2505.2311929835605</v>
      </c>
      <c r="L32" s="180">
        <v>6.746533333333332</v>
      </c>
      <c r="M32" s="180">
        <v>2646.988689612293</v>
      </c>
      <c r="N32" s="180">
        <v>-2640.2421562789596</v>
      </c>
      <c r="O32" s="180"/>
      <c r="P32" s="180">
        <v>10.223492616386666</v>
      </c>
      <c r="Q32" s="180">
        <v>2977.973002844927</v>
      </c>
      <c r="R32" s="180">
        <v>-2967.7495102285407</v>
      </c>
      <c r="S32" s="180"/>
      <c r="T32" s="180">
        <v>78.19720761894655</v>
      </c>
      <c r="U32" s="180">
        <v>3342.0366512018663</v>
      </c>
      <c r="V32" s="180">
        <v>-3263.8394435829196</v>
      </c>
      <c r="X32" s="180">
        <v>95.16723356866655</v>
      </c>
      <c r="Y32" s="180">
        <v>11472.229536642646</v>
      </c>
      <c r="Z32" s="180">
        <v>-11377.062303073979</v>
      </c>
    </row>
    <row r="33" spans="2:26" ht="12.75">
      <c r="B33" s="185"/>
      <c r="F33" s="180" t="s">
        <v>73</v>
      </c>
      <c r="H33" s="180">
        <v>147.43131632997418</v>
      </c>
      <c r="I33" s="180">
        <v>289.5882774154566</v>
      </c>
      <c r="J33" s="180">
        <v>-142.15696108548244</v>
      </c>
      <c r="L33" s="180">
        <v>125.25865449033438</v>
      </c>
      <c r="M33" s="180">
        <v>329.38040963815797</v>
      </c>
      <c r="N33" s="180">
        <v>-204.1217551478236</v>
      </c>
      <c r="O33" s="180"/>
      <c r="P33" s="180">
        <v>147.84452472842162</v>
      </c>
      <c r="Q33" s="180">
        <v>262.02772425496</v>
      </c>
      <c r="R33" s="180">
        <v>-114.18319952653837</v>
      </c>
      <c r="S33" s="180"/>
      <c r="T33" s="180">
        <v>339.99358503823726</v>
      </c>
      <c r="U33" s="180">
        <v>246.949604494352</v>
      </c>
      <c r="V33" s="180">
        <v>93.04398054388525</v>
      </c>
      <c r="X33" s="180">
        <v>760.5280805869675</v>
      </c>
      <c r="Y33" s="180">
        <v>1127.9460158029267</v>
      </c>
      <c r="Z33" s="180">
        <v>-367.41793521595923</v>
      </c>
    </row>
    <row r="34" spans="2:26" ht="12.75">
      <c r="B34" s="185"/>
      <c r="G34" s="180" t="s">
        <v>123</v>
      </c>
      <c r="H34" s="180">
        <v>62.56877621758383</v>
      </c>
      <c r="I34" s="180">
        <v>92.40916550143999</v>
      </c>
      <c r="J34" s="180">
        <v>-29.840389283856155</v>
      </c>
      <c r="L34" s="180">
        <v>81.18135992328568</v>
      </c>
      <c r="M34" s="180">
        <v>173.095409638158</v>
      </c>
      <c r="N34" s="180">
        <v>-91.91404971487232</v>
      </c>
      <c r="O34" s="180"/>
      <c r="P34" s="180">
        <v>111.22134328385721</v>
      </c>
      <c r="Q34" s="180">
        <v>61.523724254959994</v>
      </c>
      <c r="R34" s="180">
        <v>49.697619028897215</v>
      </c>
      <c r="S34" s="180"/>
      <c r="T34" s="180">
        <v>290.086229991125</v>
      </c>
      <c r="U34" s="180">
        <v>85.999604494352</v>
      </c>
      <c r="V34" s="180">
        <v>204.08662549677297</v>
      </c>
      <c r="X34" s="180">
        <v>545.0577094158517</v>
      </c>
      <c r="Y34" s="180">
        <v>413.02790388891</v>
      </c>
      <c r="Z34" s="180">
        <v>132.02980552694174</v>
      </c>
    </row>
    <row r="35" spans="2:26" ht="12.75">
      <c r="B35" s="185"/>
      <c r="G35" s="180" t="s">
        <v>124</v>
      </c>
      <c r="H35" s="180">
        <v>84.86254011239035</v>
      </c>
      <c r="I35" s="180">
        <v>197.17911191401663</v>
      </c>
      <c r="J35" s="180">
        <v>-112.31657180162628</v>
      </c>
      <c r="L35" s="180">
        <v>44.077294567048696</v>
      </c>
      <c r="M35" s="180">
        <v>156.285</v>
      </c>
      <c r="N35" s="180">
        <v>-112.2077054329513</v>
      </c>
      <c r="O35" s="180"/>
      <c r="P35" s="180">
        <v>36.623181444564416</v>
      </c>
      <c r="Q35" s="180">
        <v>200.504</v>
      </c>
      <c r="R35" s="180">
        <v>-163.88081855543558</v>
      </c>
      <c r="S35" s="180"/>
      <c r="T35" s="180">
        <v>49.90735504711225</v>
      </c>
      <c r="U35" s="180">
        <v>160.95</v>
      </c>
      <c r="V35" s="180">
        <v>-111.04264495288774</v>
      </c>
      <c r="X35" s="180">
        <v>215.47037117111572</v>
      </c>
      <c r="Y35" s="180">
        <v>714.9181119140167</v>
      </c>
      <c r="Z35" s="180">
        <v>-499.4477407429009</v>
      </c>
    </row>
    <row r="36" spans="2:26" ht="12.75">
      <c r="B36" s="185"/>
      <c r="F36" s="180" t="s">
        <v>75</v>
      </c>
      <c r="H36" s="180">
        <v>134.31615714741213</v>
      </c>
      <c r="I36" s="180">
        <v>98.82412799863944</v>
      </c>
      <c r="J36" s="180">
        <v>35.49202914877269</v>
      </c>
      <c r="L36" s="180">
        <v>155.24045005072563</v>
      </c>
      <c r="M36" s="180">
        <v>134.7603360789705</v>
      </c>
      <c r="N36" s="180">
        <v>20.480113971755117</v>
      </c>
      <c r="O36" s="180"/>
      <c r="P36" s="180">
        <v>158.14137196579244</v>
      </c>
      <c r="Q36" s="180">
        <v>153.84066910930898</v>
      </c>
      <c r="R36" s="180">
        <v>4.300702856483468</v>
      </c>
      <c r="S36" s="180"/>
      <c r="T36" s="180">
        <v>167.78245677713534</v>
      </c>
      <c r="U36" s="180">
        <v>188.4704527575515</v>
      </c>
      <c r="V36" s="180">
        <v>-20.68799598041616</v>
      </c>
      <c r="X36" s="180">
        <v>615.4804359410655</v>
      </c>
      <c r="Y36" s="180">
        <v>575.8955859444704</v>
      </c>
      <c r="Z36" s="180">
        <v>39.58484999659504</v>
      </c>
    </row>
    <row r="37" spans="2:19" ht="12.75">
      <c r="B37" s="185"/>
      <c r="L37" s="180"/>
      <c r="M37" s="180"/>
      <c r="N37" s="180"/>
      <c r="O37" s="180"/>
      <c r="P37" s="180"/>
      <c r="Q37" s="180"/>
      <c r="R37" s="180"/>
      <c r="S37" s="180"/>
    </row>
    <row r="38" spans="2:26" ht="12.75">
      <c r="B38" s="185"/>
      <c r="C38" s="180" t="s">
        <v>10</v>
      </c>
      <c r="H38" s="180">
        <v>406.33605831278</v>
      </c>
      <c r="I38" s="180">
        <v>104.289857143006</v>
      </c>
      <c r="J38" s="180">
        <v>302.046201169774</v>
      </c>
      <c r="L38" s="180">
        <v>507.63342983469806</v>
      </c>
      <c r="M38" s="180">
        <v>88.59098339066553</v>
      </c>
      <c r="N38" s="180">
        <v>419.0424464440325</v>
      </c>
      <c r="O38" s="180"/>
      <c r="P38" s="180">
        <v>538.9048805447601</v>
      </c>
      <c r="Q38" s="180">
        <v>135.88721282159202</v>
      </c>
      <c r="R38" s="180">
        <v>403.0176677231681</v>
      </c>
      <c r="S38" s="180"/>
      <c r="T38" s="180">
        <v>783.3842599667921</v>
      </c>
      <c r="U38" s="180">
        <v>116.18211517725331</v>
      </c>
      <c r="V38" s="180">
        <v>667.2021447895388</v>
      </c>
      <c r="X38" s="180">
        <v>2236.2586286590304</v>
      </c>
      <c r="Y38" s="180">
        <v>444.95016853251684</v>
      </c>
      <c r="Z38" s="180">
        <v>1791.3084601265136</v>
      </c>
    </row>
    <row r="39" spans="2:19" ht="12.75">
      <c r="B39" s="185"/>
      <c r="L39" s="180"/>
      <c r="M39" s="180"/>
      <c r="N39" s="180"/>
      <c r="O39" s="180"/>
      <c r="P39" s="180"/>
      <c r="Q39" s="180"/>
      <c r="R39" s="180"/>
      <c r="S39" s="180"/>
    </row>
    <row r="40" spans="1:26" s="156" customFormat="1" ht="12.75">
      <c r="A40" s="169"/>
      <c r="B40" s="197" t="s">
        <v>385</v>
      </c>
      <c r="C40" s="178" t="s">
        <v>148</v>
      </c>
      <c r="D40" s="178"/>
      <c r="E40" s="178"/>
      <c r="F40" s="178"/>
      <c r="G40" s="178"/>
      <c r="H40" s="178">
        <v>11352.197394707848</v>
      </c>
      <c r="I40" s="178">
        <v>12164.461537537114</v>
      </c>
      <c r="J40" s="178">
        <v>-812.2641428292663</v>
      </c>
      <c r="K40" s="178"/>
      <c r="L40" s="178">
        <v>13366.03890797677</v>
      </c>
      <c r="M40" s="178">
        <v>12734.54660910021</v>
      </c>
      <c r="N40" s="178">
        <v>631.4922988765593</v>
      </c>
      <c r="O40" s="178"/>
      <c r="P40" s="178">
        <v>16156.623421354372</v>
      </c>
      <c r="Q40" s="178">
        <v>15570.36225776356</v>
      </c>
      <c r="R40" s="178">
        <v>586.2611635908124</v>
      </c>
      <c r="S40" s="178"/>
      <c r="T40" s="178">
        <v>16783.56867007972</v>
      </c>
      <c r="U40" s="178">
        <v>17240.506994039108</v>
      </c>
      <c r="V40" s="178">
        <v>-456.9383239593881</v>
      </c>
      <c r="W40" s="178"/>
      <c r="X40" s="178">
        <v>57658.42839411871</v>
      </c>
      <c r="Y40" s="178">
        <v>57709.87739843999</v>
      </c>
      <c r="Z40" s="178">
        <v>-51.44900432127906</v>
      </c>
    </row>
    <row r="41" spans="2:19" ht="12.75">
      <c r="B41" s="185"/>
      <c r="L41" s="180"/>
      <c r="M41" s="180"/>
      <c r="N41" s="180"/>
      <c r="O41" s="180"/>
      <c r="P41" s="180"/>
      <c r="Q41" s="180"/>
      <c r="R41" s="180"/>
      <c r="S41" s="180"/>
    </row>
    <row r="42" spans="2:26" ht="12.75">
      <c r="B42" s="185"/>
      <c r="C42" s="180" t="s">
        <v>12</v>
      </c>
      <c r="H42" s="180">
        <v>2.71914914</v>
      </c>
      <c r="I42" s="180">
        <v>0</v>
      </c>
      <c r="J42" s="180">
        <v>2.71914914</v>
      </c>
      <c r="L42" s="180">
        <v>2.69010053</v>
      </c>
      <c r="M42" s="180">
        <v>0</v>
      </c>
      <c r="N42" s="180">
        <v>2.69010053</v>
      </c>
      <c r="O42" s="180"/>
      <c r="P42" s="180">
        <v>2.6732488</v>
      </c>
      <c r="Q42" s="180">
        <v>0</v>
      </c>
      <c r="R42" s="180">
        <v>2.6732488</v>
      </c>
      <c r="S42" s="180"/>
      <c r="T42" s="180">
        <v>33.16038201</v>
      </c>
      <c r="U42" s="180">
        <v>0</v>
      </c>
      <c r="V42" s="180">
        <v>33.16038201</v>
      </c>
      <c r="X42" s="180">
        <v>41.24288048</v>
      </c>
      <c r="Y42" s="180">
        <v>0</v>
      </c>
      <c r="Z42" s="180">
        <v>41.24288048</v>
      </c>
    </row>
    <row r="43" spans="2:26" ht="12.75">
      <c r="B43" s="185"/>
      <c r="E43" s="180" t="s">
        <v>133</v>
      </c>
      <c r="H43" s="203">
        <v>2.71914914</v>
      </c>
      <c r="I43" s="203">
        <v>0</v>
      </c>
      <c r="J43" s="180">
        <v>2.71914914</v>
      </c>
      <c r="K43" s="203"/>
      <c r="L43" s="203">
        <v>2.69010053</v>
      </c>
      <c r="M43" s="203">
        <v>0</v>
      </c>
      <c r="N43" s="180">
        <v>2.69010053</v>
      </c>
      <c r="O43" s="203"/>
      <c r="P43" s="203">
        <v>2.6732488</v>
      </c>
      <c r="Q43" s="203">
        <v>0</v>
      </c>
      <c r="R43" s="180">
        <v>2.6732488</v>
      </c>
      <c r="S43" s="203"/>
      <c r="T43" s="203">
        <v>3.16038201</v>
      </c>
      <c r="U43" s="203">
        <v>0</v>
      </c>
      <c r="V43" s="180">
        <v>3.16038201</v>
      </c>
      <c r="W43" s="203"/>
      <c r="X43" s="180">
        <v>11.24288048</v>
      </c>
      <c r="Y43" s="180">
        <v>0</v>
      </c>
      <c r="Z43" s="180">
        <v>11.24288048</v>
      </c>
    </row>
    <row r="44" spans="2:26" ht="12.75">
      <c r="B44" s="185"/>
      <c r="E44" s="180" t="s">
        <v>134</v>
      </c>
      <c r="H44" s="203">
        <v>0</v>
      </c>
      <c r="I44" s="203">
        <v>0</v>
      </c>
      <c r="J44" s="180">
        <v>0</v>
      </c>
      <c r="K44" s="203"/>
      <c r="L44" s="203">
        <v>0</v>
      </c>
      <c r="M44" s="203">
        <v>0</v>
      </c>
      <c r="N44" s="180">
        <v>0</v>
      </c>
      <c r="O44" s="203"/>
      <c r="P44" s="203">
        <v>0</v>
      </c>
      <c r="Q44" s="203">
        <v>0</v>
      </c>
      <c r="R44" s="180">
        <v>0</v>
      </c>
      <c r="S44" s="203"/>
      <c r="T44" s="203">
        <v>30</v>
      </c>
      <c r="U44" s="203">
        <v>0</v>
      </c>
      <c r="V44" s="180">
        <v>30</v>
      </c>
      <c r="W44" s="203"/>
      <c r="X44" s="180">
        <v>30</v>
      </c>
      <c r="Y44" s="180">
        <v>0</v>
      </c>
      <c r="Z44" s="180">
        <v>30</v>
      </c>
    </row>
    <row r="45" spans="2:19" ht="12.75">
      <c r="B45" s="185"/>
      <c r="L45" s="180"/>
      <c r="M45" s="180"/>
      <c r="N45" s="180"/>
      <c r="O45" s="180"/>
      <c r="P45" s="180"/>
      <c r="Q45" s="180"/>
      <c r="R45" s="180"/>
      <c r="S45" s="180"/>
    </row>
    <row r="46" spans="2:26" ht="12.75">
      <c r="B46" s="185"/>
      <c r="C46" s="180" t="s">
        <v>13</v>
      </c>
      <c r="H46" s="180">
        <v>11349.478245567847</v>
      </c>
      <c r="I46" s="180">
        <v>12164.461537537114</v>
      </c>
      <c r="J46" s="180">
        <v>-814.9832919692672</v>
      </c>
      <c r="L46" s="180">
        <v>13363.34880744677</v>
      </c>
      <c r="M46" s="180">
        <v>12734.54660910021</v>
      </c>
      <c r="N46" s="180">
        <v>628.8021983465587</v>
      </c>
      <c r="O46" s="180"/>
      <c r="P46" s="180">
        <v>16153.950172554372</v>
      </c>
      <c r="Q46" s="180">
        <v>15570.36225776356</v>
      </c>
      <c r="R46" s="180">
        <v>583.5879147908126</v>
      </c>
      <c r="S46" s="180"/>
      <c r="T46" s="180">
        <v>16750.40828806972</v>
      </c>
      <c r="U46" s="180">
        <v>17240.506994039108</v>
      </c>
      <c r="V46" s="180">
        <v>-490.0987059693871</v>
      </c>
      <c r="X46" s="180">
        <v>57617.18551363871</v>
      </c>
      <c r="Y46" s="180">
        <v>57709.87739843999</v>
      </c>
      <c r="Z46" s="180">
        <v>-92.69188480127923</v>
      </c>
    </row>
    <row r="47" spans="2:26" ht="12.75">
      <c r="B47" s="197"/>
      <c r="C47" s="178"/>
      <c r="D47" s="178"/>
      <c r="E47" s="178" t="s">
        <v>14</v>
      </c>
      <c r="F47" s="178"/>
      <c r="G47" s="178"/>
      <c r="H47" s="178">
        <v>2525.4697989717206</v>
      </c>
      <c r="I47" s="178">
        <v>1907.5175496052334</v>
      </c>
      <c r="J47" s="178">
        <v>617.9522493664872</v>
      </c>
      <c r="K47" s="178"/>
      <c r="L47" s="178">
        <v>3181.9634499382532</v>
      </c>
      <c r="M47" s="178">
        <v>1362.5394475985668</v>
      </c>
      <c r="N47" s="178">
        <v>1819.4240023396865</v>
      </c>
      <c r="O47" s="178"/>
      <c r="P47" s="178">
        <v>3621.4808119626264</v>
      </c>
      <c r="Q47" s="178">
        <v>2040.0930840216206</v>
      </c>
      <c r="R47" s="178">
        <v>1581.3877279410058</v>
      </c>
      <c r="S47" s="178"/>
      <c r="T47" s="178">
        <v>2775.7873416794264</v>
      </c>
      <c r="U47" s="178">
        <v>2043.9250392137333</v>
      </c>
      <c r="V47" s="178">
        <v>731.8623024656931</v>
      </c>
      <c r="W47" s="178"/>
      <c r="X47" s="178">
        <v>12104.701402552028</v>
      </c>
      <c r="Y47" s="178">
        <v>7354.0751204391545</v>
      </c>
      <c r="Z47" s="178">
        <v>4750.626282112873</v>
      </c>
    </row>
    <row r="48" spans="2:26" ht="12.75">
      <c r="B48" s="185"/>
      <c r="F48" s="180" t="s">
        <v>114</v>
      </c>
      <c r="H48" s="180">
        <v>265.90228853</v>
      </c>
      <c r="I48" s="180">
        <v>830.9198906352336</v>
      </c>
      <c r="J48" s="180">
        <v>-565.0176021052337</v>
      </c>
      <c r="L48" s="180">
        <v>432.98289883999996</v>
      </c>
      <c r="M48" s="180">
        <v>811.0707605652335</v>
      </c>
      <c r="N48" s="180">
        <v>-378.08786172523355</v>
      </c>
      <c r="O48" s="180"/>
      <c r="P48" s="180">
        <v>510.84448165000003</v>
      </c>
      <c r="Q48" s="180">
        <v>1016.9723709052337</v>
      </c>
      <c r="R48" s="180">
        <v>-506.12788925523364</v>
      </c>
      <c r="S48" s="180"/>
      <c r="T48" s="180">
        <v>588.30617704</v>
      </c>
      <c r="U48" s="180">
        <v>1348.0485159552336</v>
      </c>
      <c r="V48" s="180">
        <v>-759.7423389152336</v>
      </c>
      <c r="X48" s="180">
        <v>1798.03584606</v>
      </c>
      <c r="Y48" s="180">
        <v>4007.0115380609345</v>
      </c>
      <c r="Z48" s="180">
        <v>-2208.9756920009345</v>
      </c>
    </row>
    <row r="49" spans="2:26" ht="12.75">
      <c r="B49" s="185"/>
      <c r="G49" s="180" t="s">
        <v>15</v>
      </c>
      <c r="H49" s="180">
        <v>154.59444824000002</v>
      </c>
      <c r="I49" s="180">
        <v>262.23541742</v>
      </c>
      <c r="J49" s="180">
        <v>-107.64096917999996</v>
      </c>
      <c r="L49" s="180">
        <v>313.90675947</v>
      </c>
      <c r="M49" s="180">
        <v>436.95960788</v>
      </c>
      <c r="N49" s="180">
        <v>-123.05284841000002</v>
      </c>
      <c r="O49" s="180"/>
      <c r="P49" s="180">
        <v>295.92267021000004</v>
      </c>
      <c r="Q49" s="180">
        <v>475.14666921</v>
      </c>
      <c r="R49" s="180">
        <v>-179.223999</v>
      </c>
      <c r="S49" s="180"/>
      <c r="T49" s="180">
        <v>206.41813304</v>
      </c>
      <c r="U49" s="180">
        <v>586.6289472999999</v>
      </c>
      <c r="V49" s="180">
        <v>-380.21081425999995</v>
      </c>
      <c r="X49" s="180">
        <v>970.8420109599999</v>
      </c>
      <c r="Y49" s="180">
        <v>1760.97064181</v>
      </c>
      <c r="Z49" s="180">
        <v>-790.12863085</v>
      </c>
    </row>
    <row r="50" spans="2:26" ht="12.75">
      <c r="B50" s="185"/>
      <c r="G50" s="180" t="s">
        <v>16</v>
      </c>
      <c r="H50" s="180">
        <v>0</v>
      </c>
      <c r="I50" s="180">
        <v>255.4611709352336</v>
      </c>
      <c r="J50" s="180">
        <v>-255.4611709352336</v>
      </c>
      <c r="L50" s="180">
        <v>0</v>
      </c>
      <c r="M50" s="180">
        <v>244.2519952852336</v>
      </c>
      <c r="N50" s="180">
        <v>-244.2519952852336</v>
      </c>
      <c r="O50" s="180"/>
      <c r="P50" s="180">
        <v>0</v>
      </c>
      <c r="Q50" s="180">
        <v>237.49788516523358</v>
      </c>
      <c r="R50" s="180">
        <v>-237.49788516523358</v>
      </c>
      <c r="S50" s="180"/>
      <c r="T50" s="180">
        <v>0</v>
      </c>
      <c r="U50" s="180">
        <v>208.4617296352336</v>
      </c>
      <c r="V50" s="180">
        <v>-208.4617296352336</v>
      </c>
      <c r="X50" s="180">
        <v>0</v>
      </c>
      <c r="Y50" s="180">
        <v>945.6727810209344</v>
      </c>
      <c r="Z50" s="180">
        <v>-945.6727810209344</v>
      </c>
    </row>
    <row r="51" spans="2:26" ht="12.75">
      <c r="B51" s="185"/>
      <c r="G51" s="180" t="s">
        <v>17</v>
      </c>
      <c r="H51" s="180">
        <v>111.30784029</v>
      </c>
      <c r="I51" s="180">
        <v>313.22330228</v>
      </c>
      <c r="J51" s="180">
        <v>-201.91546198999998</v>
      </c>
      <c r="L51" s="180">
        <v>119.07613936999999</v>
      </c>
      <c r="M51" s="180">
        <v>129.85915740000002</v>
      </c>
      <c r="N51" s="180">
        <v>-10.783018030000022</v>
      </c>
      <c r="O51" s="180"/>
      <c r="P51" s="180">
        <v>214.92181144</v>
      </c>
      <c r="Q51" s="180">
        <v>304.32781653</v>
      </c>
      <c r="R51" s="180">
        <v>-89.40600509000001</v>
      </c>
      <c r="S51" s="180"/>
      <c r="T51" s="180">
        <v>381.88804400000004</v>
      </c>
      <c r="U51" s="180">
        <v>552.9578390199999</v>
      </c>
      <c r="V51" s="180">
        <v>-171.0697950199999</v>
      </c>
      <c r="X51" s="180">
        <v>827.1938351</v>
      </c>
      <c r="Y51" s="180">
        <v>1300.36811523</v>
      </c>
      <c r="Z51" s="180">
        <v>-473.17428013000006</v>
      </c>
    </row>
    <row r="52" spans="2:26" ht="12.75">
      <c r="B52" s="185"/>
      <c r="F52" s="180" t="s">
        <v>115</v>
      </c>
      <c r="H52" s="180">
        <v>2259.5675104417205</v>
      </c>
      <c r="I52" s="180">
        <v>1076.5976589699999</v>
      </c>
      <c r="J52" s="180">
        <v>1182.9698514717206</v>
      </c>
      <c r="L52" s="180">
        <v>2748.9805510982533</v>
      </c>
      <c r="M52" s="180">
        <v>551.4686870333333</v>
      </c>
      <c r="N52" s="180">
        <v>2197.51186406492</v>
      </c>
      <c r="O52" s="180"/>
      <c r="P52" s="180">
        <v>3110.6363303126263</v>
      </c>
      <c r="Q52" s="180">
        <v>1023.1207131163868</v>
      </c>
      <c r="R52" s="180">
        <v>2087.5156171962394</v>
      </c>
      <c r="S52" s="180"/>
      <c r="T52" s="180">
        <v>2187.4811646394264</v>
      </c>
      <c r="U52" s="180">
        <v>695.8765232584997</v>
      </c>
      <c r="V52" s="180">
        <v>1491.6046413809268</v>
      </c>
      <c r="X52" s="180">
        <v>10306.665556492027</v>
      </c>
      <c r="Y52" s="180">
        <v>3347.06358237822</v>
      </c>
      <c r="Z52" s="180">
        <v>6959.601974113808</v>
      </c>
    </row>
    <row r="53" spans="2:26" ht="12.75">
      <c r="B53" s="185"/>
      <c r="G53" s="180" t="s">
        <v>15</v>
      </c>
      <c r="H53" s="180">
        <v>331.05267271</v>
      </c>
      <c r="I53" s="180">
        <v>1044.42165897</v>
      </c>
      <c r="J53" s="180">
        <v>-713.3689862599999</v>
      </c>
      <c r="L53" s="180">
        <v>839.1573082299997</v>
      </c>
      <c r="M53" s="180">
        <v>449.3251537</v>
      </c>
      <c r="N53" s="180">
        <v>389.8321545299997</v>
      </c>
      <c r="O53" s="180"/>
      <c r="P53" s="180">
        <v>938.6810819399999</v>
      </c>
      <c r="Q53" s="180">
        <v>625.3692205000001</v>
      </c>
      <c r="R53" s="180">
        <v>313.3118614399998</v>
      </c>
      <c r="S53" s="180"/>
      <c r="T53" s="180">
        <v>1273.74356559</v>
      </c>
      <c r="U53" s="180">
        <v>467.32731563955315</v>
      </c>
      <c r="V53" s="180">
        <v>806.4162499504467</v>
      </c>
      <c r="X53" s="180">
        <v>3382.6346284699994</v>
      </c>
      <c r="Y53" s="180">
        <v>2586.4433488095533</v>
      </c>
      <c r="Z53" s="180">
        <v>796.1912796604461</v>
      </c>
    </row>
    <row r="54" spans="2:26" ht="12.75">
      <c r="B54" s="185"/>
      <c r="G54" s="180" t="s">
        <v>16</v>
      </c>
      <c r="H54" s="180">
        <v>1823.4608377317202</v>
      </c>
      <c r="I54" s="180">
        <v>0</v>
      </c>
      <c r="J54" s="180">
        <v>1823.4608377317202</v>
      </c>
      <c r="L54" s="180">
        <v>1805.1312428682534</v>
      </c>
      <c r="M54" s="180">
        <v>6.746533333333332</v>
      </c>
      <c r="N54" s="180">
        <v>1798.3847095349201</v>
      </c>
      <c r="O54" s="180"/>
      <c r="P54" s="180">
        <v>2154.532248372627</v>
      </c>
      <c r="Q54" s="180">
        <v>10.223492616386666</v>
      </c>
      <c r="R54" s="180">
        <v>2144.3087557562403</v>
      </c>
      <c r="S54" s="180"/>
      <c r="T54" s="180">
        <v>851.0665990494268</v>
      </c>
      <c r="U54" s="180">
        <v>78.19720761894655</v>
      </c>
      <c r="V54" s="180">
        <v>772.8693914304803</v>
      </c>
      <c r="X54" s="180">
        <v>6634.190928022028</v>
      </c>
      <c r="Y54" s="180">
        <v>95.16723356866655</v>
      </c>
      <c r="Z54" s="180">
        <v>6539.023694453362</v>
      </c>
    </row>
    <row r="55" spans="2:26" ht="12.75">
      <c r="B55" s="185"/>
      <c r="G55" s="180" t="s">
        <v>17</v>
      </c>
      <c r="H55" s="180">
        <v>105.05399999999993</v>
      </c>
      <c r="I55" s="180">
        <v>32.176</v>
      </c>
      <c r="J55" s="180">
        <v>72.87799999999993</v>
      </c>
      <c r="L55" s="180">
        <v>104.69200000000001</v>
      </c>
      <c r="M55" s="180">
        <v>95.39699999999999</v>
      </c>
      <c r="N55" s="180">
        <v>9.295000000000016</v>
      </c>
      <c r="O55" s="180"/>
      <c r="P55" s="180">
        <v>17.422999999999995</v>
      </c>
      <c r="Q55" s="180">
        <v>387.528</v>
      </c>
      <c r="R55" s="180">
        <v>-370.105</v>
      </c>
      <c r="S55" s="180"/>
      <c r="T55" s="180">
        <v>62.671</v>
      </c>
      <c r="U55" s="180">
        <v>150.35199999999998</v>
      </c>
      <c r="V55" s="180">
        <v>-87.68099999999998</v>
      </c>
      <c r="X55" s="180">
        <v>289.84</v>
      </c>
      <c r="Y55" s="180">
        <v>665.453</v>
      </c>
      <c r="Z55" s="180">
        <v>-375.61300000000006</v>
      </c>
    </row>
    <row r="56" spans="2:26" ht="12.75">
      <c r="B56" s="197"/>
      <c r="C56" s="178"/>
      <c r="D56" s="178"/>
      <c r="E56" s="178" t="s">
        <v>453</v>
      </c>
      <c r="F56" s="178"/>
      <c r="G56" s="178"/>
      <c r="H56" s="178">
        <v>4475.565000908484</v>
      </c>
      <c r="I56" s="178">
        <v>4265.37049039134</v>
      </c>
      <c r="J56" s="178">
        <v>210.1945105171435</v>
      </c>
      <c r="K56" s="178"/>
      <c r="L56" s="178">
        <v>4688.354233727156</v>
      </c>
      <c r="M56" s="178">
        <v>5419.689032655195</v>
      </c>
      <c r="N56" s="178">
        <v>-731.3347989280392</v>
      </c>
      <c r="O56" s="178"/>
      <c r="P56" s="178">
        <v>6442.590560233477</v>
      </c>
      <c r="Q56" s="178">
        <v>7824.028706927017</v>
      </c>
      <c r="R56" s="178">
        <v>-1381.4381466935401</v>
      </c>
      <c r="S56" s="178"/>
      <c r="T56" s="178">
        <v>7275.465916032044</v>
      </c>
      <c r="U56" s="178">
        <v>7996.841525045222</v>
      </c>
      <c r="V56" s="178">
        <v>-721.3756090131774</v>
      </c>
      <c r="W56" s="178"/>
      <c r="X56" s="178">
        <v>22881.975710901163</v>
      </c>
      <c r="Y56" s="178">
        <v>25505.929755018773</v>
      </c>
      <c r="Z56" s="178">
        <v>-2623.9540441176105</v>
      </c>
    </row>
    <row r="57" spans="2:26" ht="12.75">
      <c r="B57" s="185"/>
      <c r="F57" s="180" t="s">
        <v>19</v>
      </c>
      <c r="H57" s="180">
        <v>3903.1907339284835</v>
      </c>
      <c r="I57" s="180">
        <v>3832.1611503713407</v>
      </c>
      <c r="J57" s="180">
        <v>71.02958355714281</v>
      </c>
      <c r="L57" s="180">
        <v>4101.9711839571555</v>
      </c>
      <c r="M57" s="180">
        <v>4966.056169425195</v>
      </c>
      <c r="N57" s="180">
        <v>-864.0849854680391</v>
      </c>
      <c r="O57" s="180"/>
      <c r="P57" s="180">
        <v>5303.172888287477</v>
      </c>
      <c r="Q57" s="180">
        <v>6839.875731267017</v>
      </c>
      <c r="R57" s="180">
        <v>-1536.70284297954</v>
      </c>
      <c r="S57" s="180"/>
      <c r="T57" s="180">
        <v>5419.317337268585</v>
      </c>
      <c r="U57" s="180">
        <v>7307.964371982737</v>
      </c>
      <c r="V57" s="180">
        <v>-1888.6470347141521</v>
      </c>
      <c r="X57" s="180">
        <v>18727.6521434417</v>
      </c>
      <c r="Y57" s="180">
        <v>22946.057423046288</v>
      </c>
      <c r="Z57" s="180">
        <v>-4218.405279604587</v>
      </c>
    </row>
    <row r="58" spans="2:26" ht="12.75">
      <c r="B58" s="185"/>
      <c r="F58" s="180" t="s">
        <v>8</v>
      </c>
      <c r="H58" s="180">
        <v>572.37426698</v>
      </c>
      <c r="I58" s="180">
        <v>433.2093400199999</v>
      </c>
      <c r="J58" s="180">
        <v>139.16492696000012</v>
      </c>
      <c r="L58" s="180">
        <v>586.38304977</v>
      </c>
      <c r="M58" s="180">
        <v>453.63286323000005</v>
      </c>
      <c r="N58" s="180">
        <v>132.7501865399999</v>
      </c>
      <c r="O58" s="180"/>
      <c r="P58" s="180">
        <v>1139.417671946</v>
      </c>
      <c r="Q58" s="180">
        <v>984.1529756599999</v>
      </c>
      <c r="R58" s="180">
        <v>155.264696286</v>
      </c>
      <c r="S58" s="180"/>
      <c r="T58" s="180">
        <v>1856.1485787634597</v>
      </c>
      <c r="U58" s="180">
        <v>688.877153062484</v>
      </c>
      <c r="V58" s="180">
        <v>1167.2714257009757</v>
      </c>
      <c r="X58" s="180">
        <v>4154.32356745946</v>
      </c>
      <c r="Y58" s="180">
        <v>2559.872331972484</v>
      </c>
      <c r="Z58" s="180">
        <v>1594.4512354869757</v>
      </c>
    </row>
    <row r="59" spans="2:26" ht="12.75">
      <c r="B59" s="197"/>
      <c r="C59" s="178"/>
      <c r="D59" s="178"/>
      <c r="E59" s="178" t="s">
        <v>452</v>
      </c>
      <c r="F59" s="178"/>
      <c r="G59" s="178"/>
      <c r="H59" s="178">
        <v>378.69466982791425</v>
      </c>
      <c r="I59" s="178">
        <v>455.3024253745474</v>
      </c>
      <c r="J59" s="178">
        <v>-76.60775554663314</v>
      </c>
      <c r="K59" s="178"/>
      <c r="L59" s="178">
        <v>279.5803684599145</v>
      </c>
      <c r="M59" s="178">
        <v>407.16950902488054</v>
      </c>
      <c r="N59" s="178">
        <v>-127.58914056496604</v>
      </c>
      <c r="O59" s="178"/>
      <c r="P59" s="178">
        <v>437.9730168337087</v>
      </c>
      <c r="Q59" s="178">
        <v>372.3658640055376</v>
      </c>
      <c r="R59" s="178">
        <v>65.60715282817108</v>
      </c>
      <c r="S59" s="178"/>
      <c r="T59" s="178">
        <v>545.1025864306991</v>
      </c>
      <c r="U59" s="178">
        <v>469.0409478345764</v>
      </c>
      <c r="V59" s="178">
        <v>76.06163859612275</v>
      </c>
      <c r="W59" s="178"/>
      <c r="X59" s="178">
        <v>1641.3506415522365</v>
      </c>
      <c r="Y59" s="178">
        <v>1703.878746239542</v>
      </c>
      <c r="Z59" s="178">
        <v>-62.52810468730536</v>
      </c>
    </row>
    <row r="60" spans="2:26" ht="12.75">
      <c r="B60" s="197"/>
      <c r="C60" s="178"/>
      <c r="D60" s="178"/>
      <c r="E60" s="178"/>
      <c r="F60" s="180" t="s">
        <v>19</v>
      </c>
      <c r="H60" s="180">
        <v>320.5504582679142</v>
      </c>
      <c r="I60" s="180">
        <v>44.687141690000004</v>
      </c>
      <c r="J60" s="180">
        <v>275.86331657791425</v>
      </c>
      <c r="L60" s="180">
        <v>262.7543227299145</v>
      </c>
      <c r="M60" s="180">
        <v>46.02836070000001</v>
      </c>
      <c r="N60" s="180">
        <v>216.7259620299145</v>
      </c>
      <c r="O60" s="180"/>
      <c r="P60" s="180">
        <v>409.9538882937087</v>
      </c>
      <c r="Q60" s="180">
        <v>53.248874650000005</v>
      </c>
      <c r="R60" s="180">
        <v>356.7050136437087</v>
      </c>
      <c r="S60" s="180"/>
      <c r="T60" s="180">
        <v>503.9492004707986</v>
      </c>
      <c r="U60" s="180">
        <v>108.79377543085796</v>
      </c>
      <c r="V60" s="180">
        <v>395.1554250399406</v>
      </c>
      <c r="X60" s="180">
        <v>1497.207869762336</v>
      </c>
      <c r="Y60" s="180">
        <v>252.75815247085796</v>
      </c>
      <c r="Z60" s="180">
        <v>1244.449717291478</v>
      </c>
    </row>
    <row r="61" spans="2:26" ht="12.75">
      <c r="B61" s="197"/>
      <c r="C61" s="178"/>
      <c r="D61" s="178"/>
      <c r="E61" s="178"/>
      <c r="F61" s="180" t="s">
        <v>8</v>
      </c>
      <c r="H61" s="180">
        <v>58.14421156</v>
      </c>
      <c r="I61" s="180">
        <v>410.61528368454736</v>
      </c>
      <c r="J61" s="180">
        <v>-352.4710721245474</v>
      </c>
      <c r="L61" s="180">
        <v>16.82604573</v>
      </c>
      <c r="M61" s="180">
        <v>361.14114832488053</v>
      </c>
      <c r="N61" s="180">
        <v>-344.31510259488056</v>
      </c>
      <c r="O61" s="180"/>
      <c r="P61" s="180">
        <v>28.019128540000008</v>
      </c>
      <c r="Q61" s="180">
        <v>319.1169893555376</v>
      </c>
      <c r="R61" s="180">
        <v>-291.0978608155376</v>
      </c>
      <c r="S61" s="180"/>
      <c r="T61" s="180">
        <v>41.1533859599006</v>
      </c>
      <c r="U61" s="180">
        <v>360.2471724037184</v>
      </c>
      <c r="V61" s="180">
        <v>-319.0937864438178</v>
      </c>
      <c r="X61" s="180">
        <v>144.14277178990062</v>
      </c>
      <c r="Y61" s="180">
        <v>1451.1205937686839</v>
      </c>
      <c r="Z61" s="180">
        <v>-1306.9778219787831</v>
      </c>
    </row>
    <row r="62" spans="2:26" ht="12.75">
      <c r="B62" s="197"/>
      <c r="C62" s="178"/>
      <c r="D62" s="178"/>
      <c r="E62" s="178" t="s">
        <v>597</v>
      </c>
      <c r="F62" s="178"/>
      <c r="G62" s="178"/>
      <c r="H62" s="178">
        <v>2965.148775859728</v>
      </c>
      <c r="I62" s="178">
        <v>4906.871072165994</v>
      </c>
      <c r="J62" s="178">
        <v>-1941.7222963062654</v>
      </c>
      <c r="K62" s="178"/>
      <c r="L62" s="178">
        <v>4569.2507553214455</v>
      </c>
      <c r="M62" s="178">
        <v>3289.648619821569</v>
      </c>
      <c r="N62" s="178">
        <v>1279.6021354998766</v>
      </c>
      <c r="O62" s="178"/>
      <c r="P62" s="178">
        <v>4418.90578352456</v>
      </c>
      <c r="Q62" s="178">
        <v>5064.474602809384</v>
      </c>
      <c r="R62" s="178">
        <v>-645.5688192848238</v>
      </c>
      <c r="S62" s="178"/>
      <c r="T62" s="178">
        <v>5305.75244392755</v>
      </c>
      <c r="U62" s="178">
        <v>4439.199481945576</v>
      </c>
      <c r="V62" s="178">
        <v>866.5529619819745</v>
      </c>
      <c r="W62" s="178"/>
      <c r="X62" s="178">
        <v>17259.057758633284</v>
      </c>
      <c r="Y62" s="178">
        <v>17700.193776742522</v>
      </c>
      <c r="Z62" s="178">
        <v>-441.13601810923865</v>
      </c>
    </row>
    <row r="63" spans="2:26" ht="12.75">
      <c r="B63" s="185"/>
      <c r="F63" s="180" t="s">
        <v>19</v>
      </c>
      <c r="H63" s="180">
        <v>573.4605764322205</v>
      </c>
      <c r="I63" s="180">
        <v>2765.466935858524</v>
      </c>
      <c r="J63" s="180">
        <v>-2192.0063594263033</v>
      </c>
      <c r="L63" s="180">
        <v>1262.7843553214457</v>
      </c>
      <c r="M63" s="180">
        <v>475.9988067165216</v>
      </c>
      <c r="N63" s="180">
        <v>786.7855486049241</v>
      </c>
      <c r="O63" s="180"/>
      <c r="P63" s="180">
        <v>1585.1818269204584</v>
      </c>
      <c r="Q63" s="180">
        <v>2876.3113822120367</v>
      </c>
      <c r="R63" s="180">
        <v>-1291.1295552915783</v>
      </c>
      <c r="S63" s="180"/>
      <c r="T63" s="180">
        <v>2252.6183659275507</v>
      </c>
      <c r="U63" s="180">
        <v>1955.6993258906045</v>
      </c>
      <c r="V63" s="180">
        <v>296.91904003694617</v>
      </c>
      <c r="X63" s="180">
        <v>5674.045124601675</v>
      </c>
      <c r="Y63" s="180">
        <v>8073.476450677686</v>
      </c>
      <c r="Z63" s="180">
        <v>-2399.431326076012</v>
      </c>
    </row>
    <row r="64" spans="2:26" ht="12.75">
      <c r="B64" s="185"/>
      <c r="G64" s="180" t="s">
        <v>21</v>
      </c>
      <c r="H64" s="180">
        <v>245.50090976555384</v>
      </c>
      <c r="I64" s="180">
        <v>464.46837812313913</v>
      </c>
      <c r="J64" s="180">
        <v>-218.9674683575853</v>
      </c>
      <c r="L64" s="180">
        <v>420.4326024385913</v>
      </c>
      <c r="M64" s="180">
        <v>348.8627770536674</v>
      </c>
      <c r="N64" s="180">
        <v>71.56982538492389</v>
      </c>
      <c r="O64" s="180"/>
      <c r="P64" s="180">
        <v>78.0967318062394</v>
      </c>
      <c r="Q64" s="180">
        <v>794.5121946278188</v>
      </c>
      <c r="R64" s="180">
        <v>-716.4154628215794</v>
      </c>
      <c r="S64" s="180"/>
      <c r="T64" s="180">
        <v>331.4652048252001</v>
      </c>
      <c r="U64" s="180">
        <v>1066.930516698253</v>
      </c>
      <c r="V64" s="180">
        <v>-735.465311873053</v>
      </c>
      <c r="X64" s="180">
        <v>1075.4954488355847</v>
      </c>
      <c r="Y64" s="180">
        <v>2674.7738665028783</v>
      </c>
      <c r="Z64" s="180">
        <v>-1599.2784176672935</v>
      </c>
    </row>
    <row r="65" spans="2:26" ht="12.75">
      <c r="B65" s="185"/>
      <c r="G65" s="180" t="s">
        <v>22</v>
      </c>
      <c r="H65" s="180">
        <v>11.238</v>
      </c>
      <c r="I65" s="180">
        <v>27.928899999999988</v>
      </c>
      <c r="J65" s="180">
        <v>-16.69089999999999</v>
      </c>
      <c r="L65" s="180">
        <v>46.474523219999995</v>
      </c>
      <c r="M65" s="180">
        <v>52.933799999999955</v>
      </c>
      <c r="N65" s="180">
        <v>-6.459276779999961</v>
      </c>
      <c r="O65" s="180"/>
      <c r="P65" s="180">
        <v>40.82900000000001</v>
      </c>
      <c r="Q65" s="180">
        <v>36.61616000000005</v>
      </c>
      <c r="R65" s="180">
        <v>4.212839999999957</v>
      </c>
      <c r="S65" s="180"/>
      <c r="T65" s="180">
        <v>89.65900000000003</v>
      </c>
      <c r="U65" s="180">
        <v>75.51358056000002</v>
      </c>
      <c r="V65" s="180">
        <v>14.145419440000012</v>
      </c>
      <c r="X65" s="180">
        <v>188.20052322000004</v>
      </c>
      <c r="Y65" s="180">
        <v>192.99244056000003</v>
      </c>
      <c r="Z65" s="180">
        <v>-4.791917339999998</v>
      </c>
    </row>
    <row r="66" spans="2:26" ht="12.75">
      <c r="B66" s="185"/>
      <c r="G66" s="180" t="s">
        <v>23</v>
      </c>
      <c r="H66" s="180">
        <v>316.7216666666667</v>
      </c>
      <c r="I66" s="180">
        <v>2273.0696577353847</v>
      </c>
      <c r="J66" s="180">
        <v>-1956.3479910687179</v>
      </c>
      <c r="L66" s="180">
        <v>795.8772296628543</v>
      </c>
      <c r="M66" s="180">
        <v>74.20222966285422</v>
      </c>
      <c r="N66" s="180">
        <v>721.675</v>
      </c>
      <c r="O66" s="180"/>
      <c r="P66" s="180">
        <v>1466.256095114219</v>
      </c>
      <c r="Q66" s="180">
        <v>2045.183027584218</v>
      </c>
      <c r="R66" s="180">
        <v>-578.926932469999</v>
      </c>
      <c r="S66" s="180"/>
      <c r="T66" s="180">
        <v>1831.4941611023507</v>
      </c>
      <c r="U66" s="180">
        <v>813.2552286323513</v>
      </c>
      <c r="V66" s="180">
        <v>1018.2389324699994</v>
      </c>
      <c r="X66" s="180">
        <v>4410.34915254609</v>
      </c>
      <c r="Y66" s="180">
        <v>5205.710143614809</v>
      </c>
      <c r="Z66" s="180">
        <v>-795.3609910687182</v>
      </c>
    </row>
    <row r="67" spans="2:26" ht="12.75">
      <c r="B67" s="185"/>
      <c r="G67" s="180" t="s">
        <v>24</v>
      </c>
      <c r="H67" s="180">
        <v>0</v>
      </c>
      <c r="I67" s="180">
        <v>0</v>
      </c>
      <c r="J67" s="180">
        <v>0</v>
      </c>
      <c r="L67" s="180">
        <v>0</v>
      </c>
      <c r="M67" s="180">
        <v>0</v>
      </c>
      <c r="N67" s="180">
        <v>0</v>
      </c>
      <c r="O67" s="180"/>
      <c r="P67" s="180">
        <v>0</v>
      </c>
      <c r="Q67" s="180">
        <v>0</v>
      </c>
      <c r="R67" s="180">
        <v>0</v>
      </c>
      <c r="S67" s="180"/>
      <c r="T67" s="180">
        <v>0</v>
      </c>
      <c r="U67" s="180">
        <v>0</v>
      </c>
      <c r="V67" s="180">
        <v>0</v>
      </c>
      <c r="X67" s="180">
        <v>0</v>
      </c>
      <c r="Y67" s="180">
        <v>0</v>
      </c>
      <c r="Z67" s="180">
        <v>0</v>
      </c>
    </row>
    <row r="68" spans="2:26" ht="12.75">
      <c r="B68" s="185"/>
      <c r="F68" s="180" t="s">
        <v>8</v>
      </c>
      <c r="H68" s="180">
        <v>2391.6881994275077</v>
      </c>
      <c r="I68" s="180">
        <v>2141.40413630747</v>
      </c>
      <c r="J68" s="180">
        <v>250.2840631200379</v>
      </c>
      <c r="L68" s="180">
        <v>3306.4663999999993</v>
      </c>
      <c r="M68" s="180">
        <v>2813.649813105047</v>
      </c>
      <c r="N68" s="180">
        <v>492.81658689495225</v>
      </c>
      <c r="O68" s="180"/>
      <c r="P68" s="180">
        <v>2833.723956604102</v>
      </c>
      <c r="Q68" s="180">
        <v>2188.1632205973474</v>
      </c>
      <c r="R68" s="180">
        <v>645.5607360067547</v>
      </c>
      <c r="S68" s="180"/>
      <c r="T68" s="180">
        <v>3053.1340779999996</v>
      </c>
      <c r="U68" s="180">
        <v>2483.5001560549713</v>
      </c>
      <c r="V68" s="180">
        <v>569.6339219450283</v>
      </c>
      <c r="X68" s="180">
        <v>11585.01263403161</v>
      </c>
      <c r="Y68" s="180">
        <v>9626.717326064836</v>
      </c>
      <c r="Z68" s="180">
        <v>1958.2953079667732</v>
      </c>
    </row>
    <row r="69" spans="2:26" ht="12.75">
      <c r="B69" s="185"/>
      <c r="G69" s="180" t="s">
        <v>21</v>
      </c>
      <c r="H69" s="180">
        <v>294.19894223416213</v>
      </c>
      <c r="I69" s="180">
        <v>819.4767224041756</v>
      </c>
      <c r="J69" s="180">
        <v>-525.2777801700134</v>
      </c>
      <c r="L69" s="180">
        <v>536.6783999999996</v>
      </c>
      <c r="M69" s="180">
        <v>270.8411485720112</v>
      </c>
      <c r="N69" s="180">
        <v>265.83725142798835</v>
      </c>
      <c r="O69" s="180"/>
      <c r="P69" s="180">
        <v>902.0088000000002</v>
      </c>
      <c r="Q69" s="180">
        <v>129.7387357733097</v>
      </c>
      <c r="R69" s="180">
        <v>772.2700642266905</v>
      </c>
      <c r="S69" s="180"/>
      <c r="T69" s="180">
        <v>114.47359999999942</v>
      </c>
      <c r="U69" s="180">
        <v>191.04402753574996</v>
      </c>
      <c r="V69" s="180">
        <v>-76.57042753575054</v>
      </c>
      <c r="X69" s="180">
        <v>1847.3597422341613</v>
      </c>
      <c r="Y69" s="180">
        <v>1411.1006342852465</v>
      </c>
      <c r="Z69" s="180">
        <v>436.2591079489148</v>
      </c>
    </row>
    <row r="70" spans="2:26" ht="12.75">
      <c r="B70" s="185"/>
      <c r="G70" s="180" t="s">
        <v>22</v>
      </c>
      <c r="H70" s="180">
        <v>2082.5892571933455</v>
      </c>
      <c r="I70" s="180">
        <v>1257.7274139032943</v>
      </c>
      <c r="J70" s="180">
        <v>824.8618432900512</v>
      </c>
      <c r="L70" s="180">
        <v>2707.5879999999997</v>
      </c>
      <c r="M70" s="180">
        <v>2497.808664533036</v>
      </c>
      <c r="N70" s="180">
        <v>209.77933546696386</v>
      </c>
      <c r="O70" s="180"/>
      <c r="P70" s="180">
        <v>1917.4151566041019</v>
      </c>
      <c r="Q70" s="180">
        <v>2031.5244848240375</v>
      </c>
      <c r="R70" s="180">
        <v>-114.1093282199356</v>
      </c>
      <c r="S70" s="180"/>
      <c r="T70" s="180">
        <v>2916.260478</v>
      </c>
      <c r="U70" s="180">
        <v>2288.9561285192212</v>
      </c>
      <c r="V70" s="180">
        <v>627.3043494807789</v>
      </c>
      <c r="X70" s="180">
        <v>9623.852891797447</v>
      </c>
      <c r="Y70" s="180">
        <v>8076.016691779589</v>
      </c>
      <c r="Z70" s="180">
        <v>1547.8362000178586</v>
      </c>
    </row>
    <row r="71" spans="2:26" ht="12.75">
      <c r="B71" s="185"/>
      <c r="G71" s="180" t="s">
        <v>23</v>
      </c>
      <c r="H71" s="180">
        <v>10.6</v>
      </c>
      <c r="I71" s="180">
        <v>52.5</v>
      </c>
      <c r="J71" s="180">
        <v>-41.9</v>
      </c>
      <c r="L71" s="180">
        <v>51.2</v>
      </c>
      <c r="M71" s="180">
        <v>34</v>
      </c>
      <c r="N71" s="180">
        <v>17.2</v>
      </c>
      <c r="O71" s="180"/>
      <c r="P71" s="180">
        <v>4.9</v>
      </c>
      <c r="Q71" s="180">
        <v>11.5</v>
      </c>
      <c r="R71" s="180">
        <v>-6.6</v>
      </c>
      <c r="S71" s="180"/>
      <c r="T71" s="180">
        <v>8.4</v>
      </c>
      <c r="U71" s="180">
        <v>3.5</v>
      </c>
      <c r="V71" s="180">
        <v>4.9</v>
      </c>
      <c r="X71" s="180">
        <v>75.1</v>
      </c>
      <c r="Y71" s="180">
        <v>101.5</v>
      </c>
      <c r="Z71" s="180">
        <v>-26.4</v>
      </c>
    </row>
    <row r="72" spans="2:26" ht="12.75">
      <c r="B72" s="185"/>
      <c r="G72" s="180" t="s">
        <v>25</v>
      </c>
      <c r="H72" s="180">
        <v>4.3</v>
      </c>
      <c r="I72" s="180">
        <v>11.7</v>
      </c>
      <c r="J72" s="180">
        <v>-7.4</v>
      </c>
      <c r="L72" s="180">
        <v>11</v>
      </c>
      <c r="M72" s="180">
        <v>11</v>
      </c>
      <c r="N72" s="180">
        <v>0</v>
      </c>
      <c r="O72" s="180"/>
      <c r="P72" s="180">
        <v>9.4</v>
      </c>
      <c r="Q72" s="180">
        <v>15.4</v>
      </c>
      <c r="R72" s="180">
        <v>-6</v>
      </c>
      <c r="S72" s="180"/>
      <c r="T72" s="180">
        <v>14</v>
      </c>
      <c r="U72" s="180">
        <v>0</v>
      </c>
      <c r="V72" s="180">
        <v>14</v>
      </c>
      <c r="X72" s="180">
        <v>38.7</v>
      </c>
      <c r="Y72" s="180">
        <v>38.1</v>
      </c>
      <c r="Z72" s="180">
        <v>0.6000000000000014</v>
      </c>
    </row>
    <row r="73" spans="2:26" ht="12.75">
      <c r="B73" s="197"/>
      <c r="C73" s="178"/>
      <c r="D73" s="178"/>
      <c r="E73" s="178" t="s">
        <v>454</v>
      </c>
      <c r="F73" s="178"/>
      <c r="G73" s="178"/>
      <c r="H73" s="178">
        <v>1004.6</v>
      </c>
      <c r="I73" s="178">
        <v>629.4</v>
      </c>
      <c r="J73" s="178">
        <v>375.2</v>
      </c>
      <c r="K73" s="178"/>
      <c r="L73" s="178">
        <v>644.2</v>
      </c>
      <c r="M73" s="178">
        <v>2255.5</v>
      </c>
      <c r="N73" s="178">
        <v>-1611.3</v>
      </c>
      <c r="O73" s="178"/>
      <c r="P73" s="178">
        <v>1233</v>
      </c>
      <c r="Q73" s="178">
        <v>269.4</v>
      </c>
      <c r="R73" s="178">
        <v>963.6</v>
      </c>
      <c r="S73" s="178"/>
      <c r="T73" s="178">
        <v>848.3</v>
      </c>
      <c r="U73" s="178">
        <v>2291.5</v>
      </c>
      <c r="V73" s="178">
        <v>-1443.2</v>
      </c>
      <c r="W73" s="178"/>
      <c r="X73" s="178">
        <v>3730.1</v>
      </c>
      <c r="Y73" s="178">
        <v>5445.8</v>
      </c>
      <c r="Z73" s="178">
        <v>-1715.7</v>
      </c>
    </row>
    <row r="74" spans="2:19" ht="12.75">
      <c r="B74" s="185"/>
      <c r="L74" s="180"/>
      <c r="M74" s="180"/>
      <c r="N74" s="180"/>
      <c r="O74" s="180"/>
      <c r="P74" s="180"/>
      <c r="Q74" s="180"/>
      <c r="R74" s="180"/>
      <c r="S74" s="180"/>
    </row>
    <row r="75" spans="1:26" s="71" customFormat="1" ht="12.75">
      <c r="A75" s="204"/>
      <c r="B75" s="205" t="s">
        <v>391</v>
      </c>
      <c r="C75" s="183" t="s">
        <v>392</v>
      </c>
      <c r="D75" s="183"/>
      <c r="E75" s="183"/>
      <c r="F75" s="183"/>
      <c r="G75" s="183"/>
      <c r="H75" s="183"/>
      <c r="I75" s="183"/>
      <c r="J75" s="183">
        <v>225.60125027735376</v>
      </c>
      <c r="K75" s="183"/>
      <c r="L75" s="183"/>
      <c r="M75" s="183"/>
      <c r="N75" s="183">
        <v>-973.8509102585685</v>
      </c>
      <c r="O75" s="183"/>
      <c r="P75" s="183"/>
      <c r="Q75" s="183"/>
      <c r="R75" s="183">
        <v>-63.400227684311176</v>
      </c>
      <c r="S75" s="183"/>
      <c r="T75" s="183"/>
      <c r="U75" s="183"/>
      <c r="V75" s="183">
        <v>-451.86652261644485</v>
      </c>
      <c r="W75" s="183"/>
      <c r="X75" s="183"/>
      <c r="Y75" s="183"/>
      <c r="Z75" s="183">
        <v>-1263.5164102819617</v>
      </c>
    </row>
    <row r="76" spans="12:19" ht="12.75">
      <c r="L76" s="180"/>
      <c r="M76" s="180"/>
      <c r="N76" s="180"/>
      <c r="O76" s="180"/>
      <c r="P76" s="180"/>
      <c r="Q76" s="180"/>
      <c r="R76" s="180"/>
      <c r="S76" s="180"/>
    </row>
    <row r="77" spans="2:19" ht="12.75">
      <c r="B77" s="180" t="s">
        <v>393</v>
      </c>
      <c r="L77" s="180"/>
      <c r="M77" s="180"/>
      <c r="N77" s="180"/>
      <c r="O77" s="180"/>
      <c r="P77" s="180"/>
      <c r="Q77" s="180"/>
      <c r="R77" s="180"/>
      <c r="S77" s="180"/>
    </row>
    <row r="78" spans="1:26" s="72" customFormat="1" ht="12.75">
      <c r="A78" s="173"/>
      <c r="B78" s="184" t="s">
        <v>29</v>
      </c>
      <c r="C78" s="184"/>
      <c r="D78" s="184"/>
      <c r="E78" s="184"/>
      <c r="F78" s="184"/>
      <c r="G78" s="184"/>
      <c r="H78" s="184"/>
      <c r="I78" s="184"/>
      <c r="J78" s="184">
        <v>-375.2</v>
      </c>
      <c r="K78" s="184"/>
      <c r="L78" s="184"/>
      <c r="M78" s="184"/>
      <c r="N78" s="184">
        <v>1611.3</v>
      </c>
      <c r="O78" s="184"/>
      <c r="P78" s="184"/>
      <c r="Q78" s="184"/>
      <c r="R78" s="184">
        <v>-963.6</v>
      </c>
      <c r="S78" s="184"/>
      <c r="T78" s="184"/>
      <c r="U78" s="184"/>
      <c r="V78" s="184">
        <v>1443.2</v>
      </c>
      <c r="W78" s="184"/>
      <c r="X78" s="184"/>
      <c r="Y78" s="184"/>
      <c r="Z78" s="184">
        <v>1715.7</v>
      </c>
    </row>
    <row r="79" spans="2:26" ht="12.75">
      <c r="B79" s="180" t="s">
        <v>119</v>
      </c>
      <c r="H79" s="180">
        <v>10347.597394707847</v>
      </c>
      <c r="I79" s="180">
        <v>11535.061537537114</v>
      </c>
      <c r="J79" s="184">
        <v>-1187.464142829267</v>
      </c>
      <c r="L79" s="180">
        <v>12721.83890797677</v>
      </c>
      <c r="M79" s="180">
        <v>10479.04660910021</v>
      </c>
      <c r="N79" s="184">
        <v>2242.7922988765586</v>
      </c>
      <c r="O79" s="184"/>
      <c r="P79" s="180">
        <v>14923.623421354372</v>
      </c>
      <c r="Q79" s="180">
        <v>15300.96225776356</v>
      </c>
      <c r="R79" s="184">
        <v>-377.33883640918793</v>
      </c>
      <c r="S79" s="184"/>
      <c r="T79" s="180">
        <v>15935.26867007972</v>
      </c>
      <c r="U79" s="180">
        <v>14949.006994039108</v>
      </c>
      <c r="V79" s="184">
        <v>986.2616760406127</v>
      </c>
      <c r="X79" s="180">
        <v>53928.32839411871</v>
      </c>
      <c r="Y79" s="180">
        <v>52264.077398439986</v>
      </c>
      <c r="Z79" s="184">
        <v>1664.2509956787253</v>
      </c>
    </row>
    <row r="80" spans="2:19" ht="12.75">
      <c r="B80" s="168"/>
      <c r="L80" s="180"/>
      <c r="M80" s="180"/>
      <c r="N80" s="180"/>
      <c r="O80" s="180"/>
      <c r="P80" s="180"/>
      <c r="Q80" s="180"/>
      <c r="R80" s="180"/>
      <c r="S80" s="180"/>
    </row>
    <row r="81" spans="2:26" ht="12.75">
      <c r="B81" s="185"/>
      <c r="C81" s="185"/>
      <c r="D81" s="185"/>
      <c r="E81" s="185"/>
      <c r="F81" s="185"/>
      <c r="G81" s="185"/>
      <c r="H81" s="185" t="s">
        <v>120</v>
      </c>
      <c r="I81" s="185" t="s">
        <v>121</v>
      </c>
      <c r="J81" s="185" t="s">
        <v>122</v>
      </c>
      <c r="L81" s="185" t="s">
        <v>120</v>
      </c>
      <c r="M81" s="185" t="s">
        <v>121</v>
      </c>
      <c r="N81" s="185" t="s">
        <v>122</v>
      </c>
      <c r="O81" s="180"/>
      <c r="P81" s="185" t="s">
        <v>120</v>
      </c>
      <c r="Q81" s="185" t="s">
        <v>121</v>
      </c>
      <c r="R81" s="185" t="s">
        <v>122</v>
      </c>
      <c r="S81" s="180"/>
      <c r="T81" s="185" t="s">
        <v>120</v>
      </c>
      <c r="U81" s="185" t="s">
        <v>121</v>
      </c>
      <c r="V81" s="185" t="s">
        <v>122</v>
      </c>
      <c r="X81" s="185" t="s">
        <v>120</v>
      </c>
      <c r="Y81" s="185" t="s">
        <v>121</v>
      </c>
      <c r="Z81" s="185" t="s">
        <v>122</v>
      </c>
    </row>
    <row r="82" spans="2:26" ht="12.75">
      <c r="B82" s="206" t="s">
        <v>596</v>
      </c>
      <c r="H82" s="180">
        <v>571.4455764322206</v>
      </c>
      <c r="I82" s="180">
        <v>2744.149935858524</v>
      </c>
      <c r="J82" s="180">
        <v>-2172.704359426303</v>
      </c>
      <c r="L82" s="180">
        <v>1245.3143553214454</v>
      </c>
      <c r="M82" s="180">
        <v>469.5738067165216</v>
      </c>
      <c r="N82" s="180">
        <v>775.7405486049238</v>
      </c>
      <c r="O82" s="180"/>
      <c r="P82" s="180">
        <v>1578.9388269204587</v>
      </c>
      <c r="Q82" s="180">
        <v>2870.6723822120366</v>
      </c>
      <c r="R82" s="180">
        <v>-1291.7335552915779</v>
      </c>
      <c r="S82" s="180"/>
      <c r="T82" s="180">
        <v>2252.618365927551</v>
      </c>
      <c r="U82" s="180">
        <v>1923.9983258906045</v>
      </c>
      <c r="V82" s="180">
        <v>328.62004003694665</v>
      </c>
      <c r="X82" s="180">
        <v>5648.3171246016755</v>
      </c>
      <c r="Y82" s="180">
        <v>8008.394450677686</v>
      </c>
      <c r="Z82" s="180">
        <v>-2360.0773260760106</v>
      </c>
    </row>
    <row r="83" spans="4:26" ht="12.75">
      <c r="D83" s="180" t="s">
        <v>21</v>
      </c>
      <c r="H83" s="180">
        <v>245.50090976555384</v>
      </c>
      <c r="I83" s="180">
        <v>464.46837812313913</v>
      </c>
      <c r="J83" s="180">
        <v>-218.9674683575853</v>
      </c>
      <c r="L83" s="180">
        <v>420.4326024385913</v>
      </c>
      <c r="M83" s="180">
        <v>348.8627770536674</v>
      </c>
      <c r="N83" s="180">
        <v>71.56982538492389</v>
      </c>
      <c r="O83" s="180"/>
      <c r="P83" s="180">
        <v>78.0967318062394</v>
      </c>
      <c r="Q83" s="180">
        <v>794.5121946278188</v>
      </c>
      <c r="R83" s="180">
        <v>-716.4154628215794</v>
      </c>
      <c r="S83" s="180"/>
      <c r="T83" s="180">
        <v>331.4652048252001</v>
      </c>
      <c r="U83" s="180">
        <v>1066.930516698253</v>
      </c>
      <c r="V83" s="180">
        <v>-735.465311873053</v>
      </c>
      <c r="X83" s="180">
        <v>1075.4954488355847</v>
      </c>
      <c r="Y83" s="180">
        <v>2674.7738665028783</v>
      </c>
      <c r="Z83" s="180">
        <v>-1599.2784176672935</v>
      </c>
    </row>
    <row r="84" spans="4:26" ht="12.75">
      <c r="D84" s="180" t="s">
        <v>22</v>
      </c>
      <c r="H84" s="180">
        <v>9.223000000000013</v>
      </c>
      <c r="I84" s="180">
        <v>6.611900000000007</v>
      </c>
      <c r="J84" s="180">
        <v>2.6111000000000057</v>
      </c>
      <c r="L84" s="180">
        <v>29.004523219999996</v>
      </c>
      <c r="M84" s="180">
        <v>46.50879999999997</v>
      </c>
      <c r="N84" s="180">
        <v>-17.504276779999977</v>
      </c>
      <c r="O84" s="180"/>
      <c r="P84" s="180">
        <v>34.58600000000001</v>
      </c>
      <c r="Q84" s="180">
        <v>30.977160000000033</v>
      </c>
      <c r="R84" s="180">
        <v>3.6088399999999794</v>
      </c>
      <c r="S84" s="180"/>
      <c r="T84" s="180">
        <v>89.65900000000003</v>
      </c>
      <c r="U84" s="180">
        <v>43.81258056000002</v>
      </c>
      <c r="V84" s="180">
        <v>45.84641944000001</v>
      </c>
      <c r="X84" s="180">
        <v>162.47252322000006</v>
      </c>
      <c r="Y84" s="180">
        <v>127.91044056000004</v>
      </c>
      <c r="Z84" s="180">
        <v>34.562082660000016</v>
      </c>
    </row>
    <row r="85" spans="4:26" ht="12.75">
      <c r="D85" s="180" t="s">
        <v>23</v>
      </c>
      <c r="H85" s="180">
        <v>316.7216666666667</v>
      </c>
      <c r="I85" s="180">
        <v>2273.0696577353847</v>
      </c>
      <c r="J85" s="180">
        <v>-1956.3479910687179</v>
      </c>
      <c r="L85" s="180">
        <v>795.8772296628542</v>
      </c>
      <c r="M85" s="180">
        <v>74.20222966285422</v>
      </c>
      <c r="N85" s="180">
        <v>721.675</v>
      </c>
      <c r="O85" s="180"/>
      <c r="P85" s="180">
        <v>1466.2560951142193</v>
      </c>
      <c r="Q85" s="180">
        <v>2045.183027584218</v>
      </c>
      <c r="R85" s="180">
        <v>-578.9269324699987</v>
      </c>
      <c r="S85" s="180"/>
      <c r="T85" s="180">
        <v>1831.494161102351</v>
      </c>
      <c r="U85" s="180">
        <v>813.2552286323514</v>
      </c>
      <c r="V85" s="180">
        <v>1018.2389324699996</v>
      </c>
      <c r="X85" s="180">
        <v>4410.34915254609</v>
      </c>
      <c r="Y85" s="180">
        <v>5205.710143614809</v>
      </c>
      <c r="Z85" s="180">
        <v>-795.3609910687182</v>
      </c>
    </row>
    <row r="86" spans="4:26" ht="12.75">
      <c r="D86" s="180" t="s">
        <v>24</v>
      </c>
      <c r="H86" s="180">
        <v>0</v>
      </c>
      <c r="I86" s="180">
        <v>0</v>
      </c>
      <c r="J86" s="180">
        <v>0</v>
      </c>
      <c r="L86" s="180">
        <v>0</v>
      </c>
      <c r="M86" s="180">
        <v>0</v>
      </c>
      <c r="N86" s="180">
        <v>0</v>
      </c>
      <c r="O86" s="180"/>
      <c r="P86" s="180">
        <v>0</v>
      </c>
      <c r="Q86" s="180">
        <v>0</v>
      </c>
      <c r="R86" s="180">
        <v>0</v>
      </c>
      <c r="S86" s="180"/>
      <c r="T86" s="180">
        <v>0</v>
      </c>
      <c r="U86" s="180">
        <v>0</v>
      </c>
      <c r="V86" s="180">
        <v>0</v>
      </c>
      <c r="X86" s="180">
        <v>0</v>
      </c>
      <c r="Y86" s="180">
        <v>0</v>
      </c>
      <c r="Z86" s="180">
        <v>0</v>
      </c>
    </row>
    <row r="87" spans="3:26" ht="12.75">
      <c r="C87" s="180" t="s">
        <v>102</v>
      </c>
      <c r="H87" s="180">
        <v>1055.159178003999</v>
      </c>
      <c r="I87" s="180">
        <v>1040.6438247981598</v>
      </c>
      <c r="J87" s="180">
        <v>14.51535320583912</v>
      </c>
      <c r="L87" s="180">
        <v>1244.1183999999996</v>
      </c>
      <c r="M87" s="180">
        <v>1558.9</v>
      </c>
      <c r="N87" s="180">
        <v>-314.7816000000005</v>
      </c>
      <c r="O87" s="180"/>
      <c r="P87" s="180">
        <v>1259.1698000000006</v>
      </c>
      <c r="Q87" s="180">
        <v>1159.601</v>
      </c>
      <c r="R87" s="180">
        <v>99.56880000000046</v>
      </c>
      <c r="S87" s="180"/>
      <c r="T87" s="180">
        <v>389.69359999999944</v>
      </c>
      <c r="U87" s="180">
        <v>486.34399999999914</v>
      </c>
      <c r="V87" s="180">
        <v>-96.6503999999997</v>
      </c>
      <c r="X87" s="180">
        <v>3948.1409780039985</v>
      </c>
      <c r="Y87" s="180">
        <v>4245.48882479816</v>
      </c>
      <c r="Z87" s="180">
        <v>-297.34784679416134</v>
      </c>
    </row>
    <row r="88" spans="4:26" ht="12.75">
      <c r="D88" s="180" t="s">
        <v>21</v>
      </c>
      <c r="H88" s="180">
        <v>250.8591780039991</v>
      </c>
      <c r="I88" s="180">
        <v>654.9438247981598</v>
      </c>
      <c r="J88" s="180">
        <v>-404.0846467941607</v>
      </c>
      <c r="L88" s="180">
        <v>519.2183999999995</v>
      </c>
      <c r="M88" s="180">
        <v>159</v>
      </c>
      <c r="N88" s="180">
        <v>360.2183999999995</v>
      </c>
      <c r="O88" s="180"/>
      <c r="P88" s="180">
        <v>890.6688000000001</v>
      </c>
      <c r="Q88" s="180">
        <v>0</v>
      </c>
      <c r="R88" s="180">
        <v>890.6688000000001</v>
      </c>
      <c r="S88" s="180"/>
      <c r="T88" s="180">
        <v>97.19359999999942</v>
      </c>
      <c r="U88" s="180">
        <v>149.34399999999914</v>
      </c>
      <c r="V88" s="180">
        <v>-52.15039999999972</v>
      </c>
      <c r="X88" s="180">
        <v>1757.9399780039982</v>
      </c>
      <c r="Y88" s="180">
        <v>963.2878247981589</v>
      </c>
      <c r="Z88" s="180">
        <v>794.6521532058393</v>
      </c>
    </row>
    <row r="89" spans="4:26" ht="12.75">
      <c r="D89" s="180" t="s">
        <v>22</v>
      </c>
      <c r="H89" s="180">
        <v>789.4</v>
      </c>
      <c r="I89" s="180">
        <v>321.5</v>
      </c>
      <c r="J89" s="180">
        <v>467.9</v>
      </c>
      <c r="L89" s="180">
        <v>662.7</v>
      </c>
      <c r="M89" s="180">
        <v>1354.9</v>
      </c>
      <c r="N89" s="180">
        <v>-692.2</v>
      </c>
      <c r="O89" s="180"/>
      <c r="P89" s="180">
        <v>354.20100000000014</v>
      </c>
      <c r="Q89" s="180">
        <v>1132.701</v>
      </c>
      <c r="R89" s="180">
        <v>-778.5</v>
      </c>
      <c r="S89" s="180"/>
      <c r="T89" s="180">
        <v>270.1</v>
      </c>
      <c r="U89" s="180">
        <v>333.5</v>
      </c>
      <c r="V89" s="180">
        <v>-63.4</v>
      </c>
      <c r="X89" s="180">
        <v>2076.401</v>
      </c>
      <c r="Y89" s="180">
        <v>3142.601</v>
      </c>
      <c r="Z89" s="180">
        <v>-1066.2</v>
      </c>
    </row>
    <row r="90" spans="4:26" ht="12.75">
      <c r="D90" s="180" t="s">
        <v>23</v>
      </c>
      <c r="H90" s="180">
        <v>10.6</v>
      </c>
      <c r="I90" s="180">
        <v>52.5</v>
      </c>
      <c r="J90" s="180">
        <v>-41.9</v>
      </c>
      <c r="L90" s="180">
        <v>51.2</v>
      </c>
      <c r="M90" s="180">
        <v>34</v>
      </c>
      <c r="N90" s="180">
        <v>17.2</v>
      </c>
      <c r="O90" s="180"/>
      <c r="P90" s="180">
        <v>4.9</v>
      </c>
      <c r="Q90" s="180">
        <v>11.5</v>
      </c>
      <c r="R90" s="180">
        <v>-6.6</v>
      </c>
      <c r="S90" s="180"/>
      <c r="T90" s="180">
        <v>8.4</v>
      </c>
      <c r="U90" s="180">
        <v>3.5</v>
      </c>
      <c r="V90" s="180">
        <v>4.9</v>
      </c>
      <c r="X90" s="180">
        <v>75.1</v>
      </c>
      <c r="Y90" s="180">
        <v>101.5</v>
      </c>
      <c r="Z90" s="180">
        <v>-26.4</v>
      </c>
    </row>
    <row r="91" spans="4:26" ht="12.75">
      <c r="D91" s="180" t="s">
        <v>25</v>
      </c>
      <c r="H91" s="180">
        <v>4.3</v>
      </c>
      <c r="I91" s="180">
        <v>11.7</v>
      </c>
      <c r="J91" s="180">
        <v>-7.4</v>
      </c>
      <c r="L91" s="180">
        <v>11</v>
      </c>
      <c r="M91" s="180">
        <v>11</v>
      </c>
      <c r="N91" s="180">
        <v>0</v>
      </c>
      <c r="O91" s="180"/>
      <c r="P91" s="180">
        <v>9.4</v>
      </c>
      <c r="Q91" s="180">
        <v>15.4</v>
      </c>
      <c r="R91" s="180">
        <v>-6</v>
      </c>
      <c r="S91" s="180"/>
      <c r="T91" s="180">
        <v>14</v>
      </c>
      <c r="U91" s="180">
        <v>0</v>
      </c>
      <c r="V91" s="180">
        <v>14</v>
      </c>
      <c r="X91" s="180">
        <v>38.7</v>
      </c>
      <c r="Y91" s="180">
        <v>38.1</v>
      </c>
      <c r="Z91" s="180">
        <v>0.6000000000000014</v>
      </c>
    </row>
    <row r="92" spans="12:19" ht="12.75">
      <c r="L92" s="180"/>
      <c r="M92" s="180"/>
      <c r="N92" s="180"/>
      <c r="O92" s="180"/>
      <c r="P92" s="180"/>
      <c r="Q92" s="180"/>
      <c r="R92" s="180"/>
      <c r="S92" s="180"/>
    </row>
  </sheetData>
  <mergeCells count="5">
    <mergeCell ref="H6:V6"/>
    <mergeCell ref="H7:J7"/>
    <mergeCell ref="L7:N7"/>
    <mergeCell ref="P7:R7"/>
    <mergeCell ref="T7:V7"/>
  </mergeCells>
  <printOptions horizontalCentered="1" verticalCentered="1"/>
  <pageMargins left="0.15748031496062992" right="0.15748031496062992" top="0.3937007874015748" bottom="0.3937007874015748" header="0" footer="0"/>
  <pageSetup fitToHeight="1" fitToWidth="1" horizontalDpi="300" verticalDpi="300" orientation="landscape" scale="50" r:id="rId1"/>
</worksheet>
</file>

<file path=xl/worksheets/sheet4.xml><?xml version="1.0" encoding="utf-8"?>
<worksheet xmlns="http://schemas.openxmlformats.org/spreadsheetml/2006/main" xmlns:r="http://schemas.openxmlformats.org/officeDocument/2006/relationships">
  <dimension ref="A2:M88"/>
  <sheetViews>
    <sheetView zoomScale="75" zoomScaleNormal="75" workbookViewId="0" topLeftCell="A1">
      <selection activeCell="A1" sqref="A1"/>
    </sheetView>
  </sheetViews>
  <sheetFormatPr defaultColWidth="11.421875" defaultRowHeight="12.75"/>
  <cols>
    <col min="1" max="3" width="2.57421875" style="39" customWidth="1"/>
    <col min="4" max="4" width="2.28125" style="39" customWidth="1"/>
    <col min="5" max="7" width="1.7109375" style="39" customWidth="1"/>
    <col min="8" max="8" width="42.28125" style="39" customWidth="1"/>
    <col min="9" max="13" width="11.7109375" style="39" customWidth="1"/>
    <col min="14" max="16384" width="11.421875" style="158" customWidth="1"/>
  </cols>
  <sheetData>
    <row r="1" s="39" customFormat="1" ht="12.75"/>
    <row r="2" spans="2:13" s="37" customFormat="1" ht="12.75">
      <c r="B2" s="269" t="s">
        <v>673</v>
      </c>
      <c r="C2" s="119"/>
      <c r="D2" s="119"/>
      <c r="E2" s="119"/>
      <c r="F2" s="119"/>
      <c r="G2" s="119"/>
      <c r="H2" s="119"/>
      <c r="I2" s="119"/>
      <c r="J2" s="119"/>
      <c r="K2" s="119"/>
      <c r="L2" s="119"/>
      <c r="M2" s="119"/>
    </row>
    <row r="3" spans="2:13" s="37" customFormat="1" ht="13.5" customHeight="1">
      <c r="B3" s="270" t="s">
        <v>149</v>
      </c>
      <c r="C3" s="119"/>
      <c r="D3" s="119"/>
      <c r="E3" s="119"/>
      <c r="F3" s="119"/>
      <c r="G3" s="119"/>
      <c r="H3" s="119"/>
      <c r="I3" s="119"/>
      <c r="J3" s="119"/>
      <c r="K3" s="119"/>
      <c r="L3" s="119"/>
      <c r="M3" s="119"/>
    </row>
    <row r="4" s="39" customFormat="1" ht="12.75"/>
    <row r="5" spans="2:13" s="39" customFormat="1" ht="17.25" customHeight="1">
      <c r="B5" s="207"/>
      <c r="C5" s="207"/>
      <c r="D5" s="207"/>
      <c r="E5" s="207"/>
      <c r="F5" s="207"/>
      <c r="G5" s="207"/>
      <c r="H5" s="207"/>
      <c r="I5" s="208" t="s">
        <v>460</v>
      </c>
      <c r="J5" s="209"/>
      <c r="K5" s="209"/>
      <c r="L5" s="209"/>
      <c r="M5" s="210"/>
    </row>
    <row r="6" spans="2:13" s="39" customFormat="1" ht="12.75">
      <c r="B6" s="173" t="s">
        <v>1</v>
      </c>
      <c r="C6" s="41"/>
      <c r="D6" s="41"/>
      <c r="E6" s="41"/>
      <c r="F6" s="41"/>
      <c r="G6" s="41"/>
      <c r="H6" s="41"/>
      <c r="I6" s="211" t="s">
        <v>456</v>
      </c>
      <c r="J6" s="211" t="s">
        <v>351</v>
      </c>
      <c r="K6" s="211" t="s">
        <v>461</v>
      </c>
      <c r="L6" s="211" t="s">
        <v>353</v>
      </c>
      <c r="M6" s="42" t="s">
        <v>455</v>
      </c>
    </row>
    <row r="7" spans="2:13" s="39" customFormat="1" ht="13.5" thickBot="1">
      <c r="B7" s="43"/>
      <c r="C7" s="43"/>
      <c r="D7" s="43"/>
      <c r="E7" s="43"/>
      <c r="F7" s="43"/>
      <c r="G7" s="43"/>
      <c r="H7" s="43"/>
      <c r="I7" s="44"/>
      <c r="J7" s="44"/>
      <c r="K7" s="44"/>
      <c r="L7" s="44"/>
      <c r="M7" s="44"/>
    </row>
    <row r="8" spans="1:13" s="39" customFormat="1" ht="12.75">
      <c r="A8" s="41"/>
      <c r="E8" s="40"/>
      <c r="F8" s="40"/>
      <c r="G8" s="40"/>
      <c r="H8" s="40"/>
      <c r="I8" s="40"/>
      <c r="J8" s="40"/>
      <c r="K8" s="40"/>
      <c r="L8" s="40"/>
      <c r="M8" s="40"/>
    </row>
    <row r="9" spans="2:13" s="39" customFormat="1" ht="12.75">
      <c r="B9" s="212" t="s">
        <v>371</v>
      </c>
      <c r="C9" s="37" t="s">
        <v>98</v>
      </c>
      <c r="D9" s="37"/>
      <c r="E9" s="37"/>
      <c r="F9" s="37"/>
      <c r="G9" s="37"/>
      <c r="H9" s="37"/>
      <c r="I9" s="213">
        <v>9302.791759223874</v>
      </c>
      <c r="J9" s="213">
        <v>10003.140680118415</v>
      </c>
      <c r="K9" s="213">
        <v>10008.934703157433</v>
      </c>
      <c r="L9" s="213">
        <v>11278.633429929352</v>
      </c>
      <c r="M9" s="213">
        <v>40593.50057242907</v>
      </c>
    </row>
    <row r="10" spans="5:13" s="39" customFormat="1" ht="12.75">
      <c r="E10" s="41"/>
      <c r="F10" s="41"/>
      <c r="G10" s="41"/>
      <c r="H10" s="41"/>
      <c r="I10" s="94"/>
      <c r="J10" s="94"/>
      <c r="K10" s="94"/>
      <c r="L10" s="94"/>
      <c r="M10" s="94"/>
    </row>
    <row r="11" spans="3:13" s="39" customFormat="1" ht="12.75">
      <c r="C11" s="39" t="s">
        <v>373</v>
      </c>
      <c r="D11" s="39" t="s">
        <v>598</v>
      </c>
      <c r="E11" s="41"/>
      <c r="F11" s="41"/>
      <c r="G11" s="41"/>
      <c r="H11" s="41"/>
      <c r="I11" s="94">
        <v>9092.8015085</v>
      </c>
      <c r="J11" s="94">
        <v>9773.204838329999</v>
      </c>
      <c r="K11" s="94">
        <v>9754.20417633</v>
      </c>
      <c r="L11" s="94">
        <v>10958.982586651491</v>
      </c>
      <c r="M11" s="94">
        <v>39579.19310981149</v>
      </c>
    </row>
    <row r="12" spans="5:13" s="39" customFormat="1" ht="12.75">
      <c r="E12" s="41"/>
      <c r="F12" s="41"/>
      <c r="G12" s="41"/>
      <c r="H12" s="41"/>
      <c r="I12" s="94"/>
      <c r="J12" s="94"/>
      <c r="K12" s="94"/>
      <c r="L12" s="94"/>
      <c r="M12" s="94"/>
    </row>
    <row r="13" spans="4:13" s="39" customFormat="1" ht="12.75">
      <c r="D13" s="48" t="s">
        <v>375</v>
      </c>
      <c r="E13" s="48" t="s">
        <v>599</v>
      </c>
      <c r="F13" s="48"/>
      <c r="G13" s="48"/>
      <c r="H13" s="37"/>
      <c r="I13" s="213">
        <v>4936.114775680001</v>
      </c>
      <c r="J13" s="213">
        <v>5523.4953897</v>
      </c>
      <c r="K13" s="213">
        <v>5926.15801334</v>
      </c>
      <c r="L13" s="213">
        <v>6779.8693365300005</v>
      </c>
      <c r="M13" s="213">
        <v>23165.637515249997</v>
      </c>
    </row>
    <row r="14" spans="6:13" s="39" customFormat="1" ht="12.75">
      <c r="F14" s="41" t="s">
        <v>30</v>
      </c>
      <c r="G14" s="41"/>
      <c r="I14" s="94">
        <v>3981.64805014</v>
      </c>
      <c r="J14" s="94">
        <v>4334.8414152899995</v>
      </c>
      <c r="K14" s="94">
        <v>4835.85593832</v>
      </c>
      <c r="L14" s="94">
        <v>5720.63486235</v>
      </c>
      <c r="M14" s="94">
        <v>18872.9802661</v>
      </c>
    </row>
    <row r="15" spans="6:13" s="39" customFormat="1" ht="12.75">
      <c r="F15" s="41" t="s">
        <v>31</v>
      </c>
      <c r="G15" s="41"/>
      <c r="I15" s="94">
        <v>61.40393413</v>
      </c>
      <c r="J15" s="94">
        <v>74.02357839000001</v>
      </c>
      <c r="K15" s="94">
        <v>65.03896370000001</v>
      </c>
      <c r="L15" s="94">
        <v>107.69801069</v>
      </c>
      <c r="M15" s="94">
        <v>308.16448691000005</v>
      </c>
    </row>
    <row r="16" spans="6:13" s="39" customFormat="1" ht="12.75">
      <c r="F16" s="41" t="s">
        <v>600</v>
      </c>
      <c r="G16" s="41"/>
      <c r="I16" s="94">
        <v>70.08038684</v>
      </c>
      <c r="J16" s="94">
        <v>88.43425914</v>
      </c>
      <c r="K16" s="94">
        <v>94.94359149</v>
      </c>
      <c r="L16" s="94">
        <v>80.39416691</v>
      </c>
      <c r="M16" s="94">
        <v>333.85240438000005</v>
      </c>
    </row>
    <row r="17" spans="6:13" s="39" customFormat="1" ht="12.75">
      <c r="F17" s="41" t="s">
        <v>601</v>
      </c>
      <c r="G17" s="41"/>
      <c r="I17" s="94">
        <v>28.561250719999997</v>
      </c>
      <c r="J17" s="94">
        <v>28.82599996</v>
      </c>
      <c r="K17" s="94">
        <v>26.541739220000004</v>
      </c>
      <c r="L17" s="94">
        <v>33.75220272</v>
      </c>
      <c r="M17" s="94">
        <v>117.68119262</v>
      </c>
    </row>
    <row r="18" spans="6:13" s="39" customFormat="1" ht="12.75">
      <c r="F18" s="41" t="s">
        <v>602</v>
      </c>
      <c r="G18" s="41"/>
      <c r="I18" s="94">
        <v>735.7665641799999</v>
      </c>
      <c r="J18" s="94">
        <v>937.01595565</v>
      </c>
      <c r="K18" s="94">
        <v>820.0708564999999</v>
      </c>
      <c r="L18" s="94">
        <v>772.98078393</v>
      </c>
      <c r="M18" s="94">
        <v>3265.83416026</v>
      </c>
    </row>
    <row r="19" spans="6:13" s="39" customFormat="1" ht="10.5" customHeight="1">
      <c r="F19" s="41" t="s">
        <v>603</v>
      </c>
      <c r="G19" s="41"/>
      <c r="I19" s="94">
        <v>21.34758836</v>
      </c>
      <c r="J19" s="94">
        <v>26.26252336</v>
      </c>
      <c r="K19" s="94">
        <v>22.949119409999998</v>
      </c>
      <c r="L19" s="94">
        <v>22.571512409999997</v>
      </c>
      <c r="M19" s="94">
        <v>93.13074354</v>
      </c>
    </row>
    <row r="20" spans="6:13" s="39" customFormat="1" ht="10.5" customHeight="1">
      <c r="F20" s="41" t="s">
        <v>397</v>
      </c>
      <c r="G20" s="41"/>
      <c r="I20" s="94">
        <v>13.81242228</v>
      </c>
      <c r="J20" s="94">
        <v>13.088246679999997</v>
      </c>
      <c r="K20" s="94">
        <v>15.550757820000001</v>
      </c>
      <c r="L20" s="94">
        <v>13.05912442</v>
      </c>
      <c r="M20" s="94">
        <v>55.510551199999995</v>
      </c>
    </row>
    <row r="21" spans="6:13" s="39" customFormat="1" ht="12.75">
      <c r="F21" s="41" t="s">
        <v>604</v>
      </c>
      <c r="G21" s="41"/>
      <c r="I21" s="94">
        <v>23.49457903000006</v>
      </c>
      <c r="J21" s="94">
        <v>21.003411229999404</v>
      </c>
      <c r="K21" s="94">
        <v>45.207046880000874</v>
      </c>
      <c r="L21" s="94">
        <v>28.778673100000006</v>
      </c>
      <c r="M21" s="94">
        <v>118.48371024000035</v>
      </c>
    </row>
    <row r="22" spans="5:13" s="39" customFormat="1" ht="12.75">
      <c r="E22" s="41"/>
      <c r="F22" s="41"/>
      <c r="G22" s="41"/>
      <c r="H22" s="41"/>
      <c r="I22" s="94"/>
      <c r="J22" s="94"/>
      <c r="K22" s="94"/>
      <c r="L22" s="94"/>
      <c r="M22" s="94"/>
    </row>
    <row r="23" spans="4:13" s="39" customFormat="1" ht="12.75">
      <c r="D23" s="48" t="s">
        <v>379</v>
      </c>
      <c r="E23" s="48" t="s">
        <v>605</v>
      </c>
      <c r="F23" s="48"/>
      <c r="G23" s="48"/>
      <c r="H23" s="37"/>
      <c r="I23" s="213">
        <v>1084.7234389100006</v>
      </c>
      <c r="J23" s="213">
        <v>808.4481715999999</v>
      </c>
      <c r="K23" s="213">
        <v>310.92249885</v>
      </c>
      <c r="L23" s="213">
        <v>342.56509825000006</v>
      </c>
      <c r="M23" s="213">
        <v>2546.6592076100005</v>
      </c>
    </row>
    <row r="24" spans="5:13" s="39" customFormat="1" ht="12.75">
      <c r="E24" s="41" t="s">
        <v>606</v>
      </c>
      <c r="F24" s="41"/>
      <c r="G24" s="41"/>
      <c r="I24" s="94">
        <v>981.1627243900004</v>
      </c>
      <c r="J24" s="94">
        <v>669.4781025099999</v>
      </c>
      <c r="K24" s="94">
        <v>249.04217407000002</v>
      </c>
      <c r="L24" s="94">
        <v>298.90598867000006</v>
      </c>
      <c r="M24" s="94">
        <v>2198.5889896400004</v>
      </c>
    </row>
    <row r="25" spans="5:13" s="39" customFormat="1" ht="12.75">
      <c r="E25" s="41"/>
      <c r="F25" s="41"/>
      <c r="G25" s="41"/>
      <c r="H25" s="41" t="s">
        <v>32</v>
      </c>
      <c r="I25" s="96">
        <v>598.1535555</v>
      </c>
      <c r="J25" s="96">
        <v>277.70646372000004</v>
      </c>
      <c r="K25" s="96">
        <v>0.8728358500000001</v>
      </c>
      <c r="L25" s="96">
        <v>65.08128599999998</v>
      </c>
      <c r="M25" s="96">
        <v>941.8141410700001</v>
      </c>
    </row>
    <row r="26" spans="5:13" s="39" customFormat="1" ht="12.75">
      <c r="E26" s="41" t="s">
        <v>607</v>
      </c>
      <c r="F26" s="41"/>
      <c r="G26" s="41"/>
      <c r="I26" s="94">
        <v>84.31519813</v>
      </c>
      <c r="J26" s="94">
        <v>118.44831315999997</v>
      </c>
      <c r="K26" s="94">
        <v>50.71110908</v>
      </c>
      <c r="L26" s="94">
        <v>32.73522694</v>
      </c>
      <c r="M26" s="94">
        <v>286.20984731</v>
      </c>
    </row>
    <row r="27" spans="8:13" s="39" customFormat="1" ht="12.75">
      <c r="H27" s="41" t="s">
        <v>608</v>
      </c>
      <c r="I27" s="96">
        <v>29.09555054</v>
      </c>
      <c r="J27" s="96">
        <v>46.89349799000001</v>
      </c>
      <c r="K27" s="96">
        <v>1.00458223</v>
      </c>
      <c r="L27" s="96">
        <v>3.35825145</v>
      </c>
      <c r="M27" s="96">
        <v>80.35188221</v>
      </c>
    </row>
    <row r="28" spans="8:13" s="39" customFormat="1" ht="12.75">
      <c r="H28" s="41" t="s">
        <v>609</v>
      </c>
      <c r="I28" s="96">
        <v>11.238373339999999</v>
      </c>
      <c r="J28" s="96">
        <v>22.04106987</v>
      </c>
      <c r="K28" s="96">
        <v>13.23092153</v>
      </c>
      <c r="L28" s="96">
        <v>2.4458545899999997</v>
      </c>
      <c r="M28" s="96">
        <v>48.956219329999996</v>
      </c>
    </row>
    <row r="29" spans="5:13" s="39" customFormat="1" ht="12.75">
      <c r="E29" s="41" t="s">
        <v>610</v>
      </c>
      <c r="F29" s="41"/>
      <c r="G29" s="41"/>
      <c r="I29" s="94">
        <v>8.08533783</v>
      </c>
      <c r="J29" s="94">
        <v>7.825287920000001</v>
      </c>
      <c r="K29" s="94">
        <v>4.765687740000001</v>
      </c>
      <c r="L29" s="94">
        <v>4.69288223</v>
      </c>
      <c r="M29" s="94">
        <v>25.36919572</v>
      </c>
    </row>
    <row r="30" spans="8:13" s="39" customFormat="1" ht="12.75">
      <c r="H30" s="41" t="s">
        <v>33</v>
      </c>
      <c r="I30" s="96">
        <v>0.0919699</v>
      </c>
      <c r="J30" s="96">
        <v>0</v>
      </c>
      <c r="K30" s="96">
        <v>0</v>
      </c>
      <c r="L30" s="96">
        <v>0</v>
      </c>
      <c r="M30" s="96">
        <v>0.0919699</v>
      </c>
    </row>
    <row r="31" spans="8:13" s="39" customFormat="1" ht="12.75">
      <c r="H31" s="41" t="s">
        <v>34</v>
      </c>
      <c r="I31" s="96">
        <v>1.00054998</v>
      </c>
      <c r="J31" s="96">
        <v>1.2391767800000002</v>
      </c>
      <c r="K31" s="96">
        <v>0.59357149</v>
      </c>
      <c r="L31" s="96">
        <v>0.8197344599999999</v>
      </c>
      <c r="M31" s="96">
        <v>3.6530327099999997</v>
      </c>
    </row>
    <row r="32" spans="5:13" s="39" customFormat="1" ht="12.75">
      <c r="E32" s="41" t="s">
        <v>35</v>
      </c>
      <c r="F32" s="41"/>
      <c r="G32" s="41"/>
      <c r="I32" s="94">
        <v>11.160178559999999</v>
      </c>
      <c r="J32" s="94">
        <v>12.69646801</v>
      </c>
      <c r="K32" s="94">
        <v>6.40352796</v>
      </c>
      <c r="L32" s="94">
        <v>6.23100041</v>
      </c>
      <c r="M32" s="94">
        <v>36.49117494</v>
      </c>
    </row>
    <row r="33" spans="5:13" s="39" customFormat="1" ht="12.75">
      <c r="E33" s="41"/>
      <c r="F33" s="41"/>
      <c r="G33" s="41"/>
      <c r="H33" s="41" t="s">
        <v>398</v>
      </c>
      <c r="I33" s="96">
        <v>10.847770839999999</v>
      </c>
      <c r="J33" s="96">
        <v>12.26204304</v>
      </c>
      <c r="K33" s="96">
        <v>6.339924229999999</v>
      </c>
      <c r="L33" s="96">
        <v>6.1539076</v>
      </c>
      <c r="M33" s="96">
        <v>35.603645709999995</v>
      </c>
    </row>
    <row r="34" spans="5:13" s="39" customFormat="1" ht="12.75">
      <c r="E34" s="41"/>
      <c r="F34" s="41"/>
      <c r="G34" s="41"/>
      <c r="H34" s="41"/>
      <c r="I34" s="94"/>
      <c r="J34" s="94"/>
      <c r="K34" s="94"/>
      <c r="L34" s="94"/>
      <c r="M34" s="94"/>
    </row>
    <row r="35" spans="4:13" s="39" customFormat="1" ht="12.75">
      <c r="D35" s="48" t="s">
        <v>611</v>
      </c>
      <c r="E35" s="48" t="s">
        <v>431</v>
      </c>
      <c r="F35" s="48"/>
      <c r="G35" s="48"/>
      <c r="H35" s="37"/>
      <c r="I35" s="213">
        <v>3071.9632939099993</v>
      </c>
      <c r="J35" s="213">
        <v>3441.2612770299997</v>
      </c>
      <c r="K35" s="213">
        <v>3517.12366414</v>
      </c>
      <c r="L35" s="213">
        <v>3836.5481518714905</v>
      </c>
      <c r="M35" s="213">
        <v>13866.896386951492</v>
      </c>
    </row>
    <row r="36" spans="5:13" s="39" customFormat="1" ht="12.75">
      <c r="E36" s="41" t="s">
        <v>36</v>
      </c>
      <c r="F36" s="41"/>
      <c r="G36" s="41"/>
      <c r="I36" s="94">
        <v>1087.0427388399999</v>
      </c>
      <c r="J36" s="94">
        <v>1166.51699348</v>
      </c>
      <c r="K36" s="94">
        <v>1193.7754570999998</v>
      </c>
      <c r="L36" s="94">
        <v>1339.0719865400001</v>
      </c>
      <c r="M36" s="94">
        <v>4786.407175959999</v>
      </c>
    </row>
    <row r="37" spans="8:13" s="39" customFormat="1" ht="12.75">
      <c r="H37" s="41" t="s">
        <v>37</v>
      </c>
      <c r="I37" s="96">
        <v>84.69122126</v>
      </c>
      <c r="J37" s="96">
        <v>156.14880087</v>
      </c>
      <c r="K37" s="96">
        <v>114.36969072000001</v>
      </c>
      <c r="L37" s="96">
        <v>91.04548154999999</v>
      </c>
      <c r="M37" s="96">
        <v>446.2551944</v>
      </c>
    </row>
    <row r="38" spans="8:13" s="39" customFormat="1" ht="12.75">
      <c r="H38" s="214" t="s">
        <v>612</v>
      </c>
      <c r="I38" s="96">
        <v>457.83924426000004</v>
      </c>
      <c r="J38" s="96">
        <v>318.04160117</v>
      </c>
      <c r="K38" s="96">
        <v>342.94110122999996</v>
      </c>
      <c r="L38" s="96">
        <v>560.4186322200001</v>
      </c>
      <c r="M38" s="96">
        <v>1679.24057888</v>
      </c>
    </row>
    <row r="39" spans="8:13" s="39" customFormat="1" ht="12.75">
      <c r="H39" s="214" t="s">
        <v>399</v>
      </c>
      <c r="I39" s="96">
        <v>46.53695424</v>
      </c>
      <c r="J39" s="96">
        <v>74.8828485</v>
      </c>
      <c r="K39" s="96">
        <v>81.63156591999999</v>
      </c>
      <c r="L39" s="96">
        <v>78.98298727</v>
      </c>
      <c r="M39" s="96">
        <v>282.03435592999995</v>
      </c>
    </row>
    <row r="40" spans="8:13" s="39" customFormat="1" ht="12.75">
      <c r="H40" s="214" t="s">
        <v>400</v>
      </c>
      <c r="I40" s="96">
        <v>31.450349310000004</v>
      </c>
      <c r="J40" s="96">
        <v>35.01161299</v>
      </c>
      <c r="K40" s="96">
        <v>44.346583429999995</v>
      </c>
      <c r="L40" s="96">
        <v>37.70615809</v>
      </c>
      <c r="M40" s="96">
        <v>148.51470382000002</v>
      </c>
    </row>
    <row r="41" spans="8:13" s="39" customFormat="1" ht="12.75">
      <c r="H41" s="214" t="s">
        <v>401</v>
      </c>
      <c r="I41" s="96">
        <v>19.81071679</v>
      </c>
      <c r="J41" s="96">
        <v>46.100997500000005</v>
      </c>
      <c r="K41" s="96">
        <v>58.09604249</v>
      </c>
      <c r="L41" s="96">
        <v>57.52326339999999</v>
      </c>
      <c r="M41" s="96">
        <v>181.53102017999998</v>
      </c>
    </row>
    <row r="42" spans="8:13" s="39" customFormat="1" ht="12.75">
      <c r="H42" s="214" t="s">
        <v>613</v>
      </c>
      <c r="I42" s="96">
        <v>7.3932654399999995</v>
      </c>
      <c r="J42" s="96">
        <v>24.798565540000006</v>
      </c>
      <c r="K42" s="96">
        <v>25.762842929999998</v>
      </c>
      <c r="L42" s="96">
        <v>23.309930329999993</v>
      </c>
      <c r="M42" s="96">
        <v>81.26460424</v>
      </c>
    </row>
    <row r="43" spans="8:13" s="39" customFormat="1" ht="12.75">
      <c r="H43" s="214" t="s">
        <v>402</v>
      </c>
      <c r="I43" s="96">
        <v>7.27849327</v>
      </c>
      <c r="J43" s="96">
        <v>14.04652127</v>
      </c>
      <c r="K43" s="96">
        <v>17.69755581</v>
      </c>
      <c r="L43" s="96">
        <v>15.782554530000002</v>
      </c>
      <c r="M43" s="96">
        <v>54.805124879999994</v>
      </c>
    </row>
    <row r="44" spans="8:13" s="39" customFormat="1" ht="12.75">
      <c r="H44" s="214" t="s">
        <v>403</v>
      </c>
      <c r="I44" s="96">
        <v>46.07476158</v>
      </c>
      <c r="J44" s="96">
        <v>41.58545579</v>
      </c>
      <c r="K44" s="96">
        <v>15.84811337</v>
      </c>
      <c r="L44" s="96">
        <v>13.109922480000002</v>
      </c>
      <c r="M44" s="96">
        <v>116.61825321999999</v>
      </c>
    </row>
    <row r="45" spans="8:13" s="39" customFormat="1" ht="12.75">
      <c r="H45" s="214" t="s">
        <v>404</v>
      </c>
      <c r="I45" s="96">
        <v>19.16243628</v>
      </c>
      <c r="J45" s="96">
        <v>29.452418859999998</v>
      </c>
      <c r="K45" s="96">
        <v>36.74348578</v>
      </c>
      <c r="L45" s="96">
        <v>36.4615934</v>
      </c>
      <c r="M45" s="96">
        <v>121.81993432</v>
      </c>
    </row>
    <row r="46" spans="8:13" s="39" customFormat="1" ht="12.75">
      <c r="H46" s="214" t="s">
        <v>405</v>
      </c>
      <c r="I46" s="96">
        <v>10.2518456</v>
      </c>
      <c r="J46" s="96">
        <v>18.84191894</v>
      </c>
      <c r="K46" s="96">
        <v>23.81977093</v>
      </c>
      <c r="L46" s="96">
        <v>30.538995120000003</v>
      </c>
      <c r="M46" s="96">
        <v>83.45253059000001</v>
      </c>
    </row>
    <row r="47" spans="8:13" s="39" customFormat="1" ht="12.75">
      <c r="H47" s="214" t="s">
        <v>406</v>
      </c>
      <c r="I47" s="96">
        <v>18.64785228</v>
      </c>
      <c r="J47" s="96">
        <v>21.56032453</v>
      </c>
      <c r="K47" s="96">
        <v>23.25327754</v>
      </c>
      <c r="L47" s="96">
        <v>25.198877380000006</v>
      </c>
      <c r="M47" s="96">
        <v>88.66033173</v>
      </c>
    </row>
    <row r="48" spans="8:13" s="39" customFormat="1" ht="12.75">
      <c r="H48" s="214" t="s">
        <v>407</v>
      </c>
      <c r="I48" s="96">
        <v>67.28973434</v>
      </c>
      <c r="J48" s="96">
        <v>76.98926807</v>
      </c>
      <c r="K48" s="96">
        <v>80.69438325000002</v>
      </c>
      <c r="L48" s="96">
        <v>70.75211284</v>
      </c>
      <c r="M48" s="96">
        <v>295.72549849999996</v>
      </c>
    </row>
    <row r="49" spans="5:13" s="39" customFormat="1" ht="12.75">
      <c r="E49" s="41" t="s">
        <v>614</v>
      </c>
      <c r="F49" s="41"/>
      <c r="G49" s="41"/>
      <c r="I49" s="94">
        <v>199.48168488</v>
      </c>
      <c r="J49" s="94">
        <v>228.23619078000004</v>
      </c>
      <c r="K49" s="94">
        <v>259.21602064</v>
      </c>
      <c r="L49" s="94">
        <v>249.63515919000002</v>
      </c>
      <c r="M49" s="94">
        <v>936.56905549</v>
      </c>
    </row>
    <row r="50" spans="5:13" s="39" customFormat="1" ht="12.75">
      <c r="E50" s="41"/>
      <c r="F50" s="41"/>
      <c r="G50" s="41"/>
      <c r="H50" s="214" t="s">
        <v>408</v>
      </c>
      <c r="I50" s="96">
        <v>189.97482698</v>
      </c>
      <c r="J50" s="96">
        <v>217.76922176000005</v>
      </c>
      <c r="K50" s="96">
        <v>244.69877078</v>
      </c>
      <c r="L50" s="96">
        <v>230.51653307</v>
      </c>
      <c r="M50" s="96">
        <v>882.9593525900001</v>
      </c>
    </row>
    <row r="51" spans="5:13" s="39" customFormat="1" ht="12.75">
      <c r="E51" s="41" t="s">
        <v>615</v>
      </c>
      <c r="F51" s="41"/>
      <c r="G51" s="41"/>
      <c r="I51" s="94">
        <v>427.7482203400001</v>
      </c>
      <c r="J51" s="94">
        <v>452.77882551</v>
      </c>
      <c r="K51" s="94">
        <v>460.4412012400001</v>
      </c>
      <c r="L51" s="94">
        <v>472.3732897</v>
      </c>
      <c r="M51" s="94">
        <v>1813.3415367900002</v>
      </c>
    </row>
    <row r="52" spans="8:13" s="39" customFormat="1" ht="12.75">
      <c r="H52" s="41" t="s">
        <v>409</v>
      </c>
      <c r="I52" s="96">
        <v>172.14676904000004</v>
      </c>
      <c r="J52" s="96">
        <v>188.92961139</v>
      </c>
      <c r="K52" s="96">
        <v>186.08087690000005</v>
      </c>
      <c r="L52" s="96">
        <v>173.24701708000003</v>
      </c>
      <c r="M52" s="96">
        <v>720.4042744100002</v>
      </c>
    </row>
    <row r="53" spans="8:13" s="39" customFormat="1" ht="12.75">
      <c r="H53" s="41" t="s">
        <v>38</v>
      </c>
      <c r="I53" s="96">
        <v>40.79391078</v>
      </c>
      <c r="J53" s="96">
        <v>36.41402722</v>
      </c>
      <c r="K53" s="96">
        <v>40.963931529999996</v>
      </c>
      <c r="L53" s="96">
        <v>46.41482341999999</v>
      </c>
      <c r="M53" s="96">
        <v>164.58669294999999</v>
      </c>
    </row>
    <row r="54" spans="8:13" s="39" customFormat="1" ht="12.75">
      <c r="H54" s="41" t="s">
        <v>410</v>
      </c>
      <c r="I54" s="96">
        <v>61.98821279999999</v>
      </c>
      <c r="J54" s="96">
        <v>67.86923138</v>
      </c>
      <c r="K54" s="96">
        <v>66.2582308</v>
      </c>
      <c r="L54" s="96">
        <v>65.62957535</v>
      </c>
      <c r="M54" s="96">
        <v>261.74525033</v>
      </c>
    </row>
    <row r="55" spans="8:13" s="39" customFormat="1" ht="12.75">
      <c r="H55" s="41" t="s">
        <v>411</v>
      </c>
      <c r="I55" s="96">
        <v>55.94631918</v>
      </c>
      <c r="J55" s="96">
        <v>54.067376550000006</v>
      </c>
      <c r="K55" s="96">
        <v>58.673363210000005</v>
      </c>
      <c r="L55" s="96">
        <v>65.80320124</v>
      </c>
      <c r="M55" s="96">
        <v>234.49026018</v>
      </c>
    </row>
    <row r="56" spans="8:13" s="39" customFormat="1" ht="12.75">
      <c r="H56" s="41" t="s">
        <v>412</v>
      </c>
      <c r="I56" s="96">
        <v>3.58087891</v>
      </c>
      <c r="J56" s="96">
        <v>4.35583314</v>
      </c>
      <c r="K56" s="96">
        <v>2.57305553</v>
      </c>
      <c r="L56" s="96">
        <v>4.21237719</v>
      </c>
      <c r="M56" s="96">
        <v>14.72214477</v>
      </c>
    </row>
    <row r="57" spans="8:13" s="39" customFormat="1" ht="12.75">
      <c r="H57" s="41" t="s">
        <v>413</v>
      </c>
      <c r="I57" s="96">
        <v>25.387570189999998</v>
      </c>
      <c r="J57" s="96">
        <v>23.743084130000003</v>
      </c>
      <c r="K57" s="96">
        <v>24.263961930000004</v>
      </c>
      <c r="L57" s="96">
        <v>21.31308719</v>
      </c>
      <c r="M57" s="96">
        <v>94.70770344000002</v>
      </c>
    </row>
    <row r="58" spans="8:13" s="39" customFormat="1" ht="12.75">
      <c r="H58" s="41" t="s">
        <v>616</v>
      </c>
      <c r="I58" s="96">
        <v>3.2854472699999997</v>
      </c>
      <c r="J58" s="96">
        <v>3.684679810000001</v>
      </c>
      <c r="K58" s="96">
        <v>5.206210759999999</v>
      </c>
      <c r="L58" s="96">
        <v>5.185653510000001</v>
      </c>
      <c r="M58" s="96">
        <v>17.36199135</v>
      </c>
    </row>
    <row r="59" spans="5:13" s="39" customFormat="1" ht="12.75">
      <c r="E59" s="41" t="s">
        <v>617</v>
      </c>
      <c r="F59" s="41"/>
      <c r="G59" s="41"/>
      <c r="I59" s="94">
        <v>421.2086492799999</v>
      </c>
      <c r="J59" s="94">
        <v>419.12593343000003</v>
      </c>
      <c r="K59" s="94">
        <v>429.16185910999997</v>
      </c>
      <c r="L59" s="94">
        <v>389.97296136</v>
      </c>
      <c r="M59" s="94">
        <v>1659.46940318</v>
      </c>
    </row>
    <row r="60" spans="8:13" s="39" customFormat="1" ht="12.75">
      <c r="H60" s="41" t="s">
        <v>39</v>
      </c>
      <c r="I60" s="96">
        <v>47.45463266</v>
      </c>
      <c r="J60" s="96">
        <v>33.64253255</v>
      </c>
      <c r="K60" s="96">
        <v>41.76123844</v>
      </c>
      <c r="L60" s="96">
        <v>33.00414763</v>
      </c>
      <c r="M60" s="96">
        <v>155.86255128</v>
      </c>
    </row>
    <row r="61" spans="8:13" s="39" customFormat="1" ht="12.75">
      <c r="H61" s="41" t="s">
        <v>40</v>
      </c>
      <c r="I61" s="96">
        <v>270.01840652</v>
      </c>
      <c r="J61" s="96">
        <v>269.90707771</v>
      </c>
      <c r="K61" s="96">
        <v>268.83510183</v>
      </c>
      <c r="L61" s="96">
        <v>237.85164912</v>
      </c>
      <c r="M61" s="96">
        <v>1046.61223518</v>
      </c>
    </row>
    <row r="62" spans="8:13" s="39" customFormat="1" ht="12.75">
      <c r="H62" s="41" t="s">
        <v>414</v>
      </c>
      <c r="I62" s="96">
        <v>32.65017461000001</v>
      </c>
      <c r="J62" s="96">
        <v>32.60834317999999</v>
      </c>
      <c r="K62" s="96">
        <v>34.59543862</v>
      </c>
      <c r="L62" s="96">
        <v>33.519817489999994</v>
      </c>
      <c r="M62" s="96">
        <v>133.3737739</v>
      </c>
    </row>
    <row r="63" spans="8:13" s="39" customFormat="1" ht="12.75">
      <c r="H63" s="41" t="s">
        <v>415</v>
      </c>
      <c r="I63" s="96">
        <v>1.04239878</v>
      </c>
      <c r="J63" s="96">
        <v>0.9786606600000001</v>
      </c>
      <c r="K63" s="96">
        <v>0.9528809500000001</v>
      </c>
      <c r="L63" s="96">
        <v>0.9767936899999998</v>
      </c>
      <c r="M63" s="96">
        <v>3.95073408</v>
      </c>
    </row>
    <row r="64" spans="8:13" s="39" customFormat="1" ht="12.75">
      <c r="H64" s="41" t="s">
        <v>416</v>
      </c>
      <c r="I64" s="96">
        <v>34.30800232</v>
      </c>
      <c r="J64" s="96">
        <v>33.23176539</v>
      </c>
      <c r="K64" s="96">
        <v>29.980465239999997</v>
      </c>
      <c r="L64" s="96">
        <v>32.622543730000004</v>
      </c>
      <c r="M64" s="96">
        <v>130.14277668</v>
      </c>
    </row>
    <row r="65" spans="5:13" s="39" customFormat="1" ht="12.75">
      <c r="E65" s="41" t="s">
        <v>618</v>
      </c>
      <c r="F65" s="41"/>
      <c r="G65" s="41"/>
      <c r="I65" s="94">
        <v>569.7239839599999</v>
      </c>
      <c r="J65" s="94">
        <v>744.6365784899999</v>
      </c>
      <c r="K65" s="94">
        <v>672.88055138</v>
      </c>
      <c r="L65" s="94">
        <v>869.42685063149</v>
      </c>
      <c r="M65" s="94">
        <v>2856.6679644614896</v>
      </c>
    </row>
    <row r="66" spans="8:13" s="39" customFormat="1" ht="12.75">
      <c r="H66" s="41" t="s">
        <v>41</v>
      </c>
      <c r="I66" s="96">
        <v>158.01141775000002</v>
      </c>
      <c r="J66" s="96">
        <v>161.73385129000002</v>
      </c>
      <c r="K66" s="96">
        <v>84.01530996</v>
      </c>
      <c r="L66" s="96">
        <v>201.54145101</v>
      </c>
      <c r="M66" s="96">
        <v>605.30203001</v>
      </c>
    </row>
    <row r="67" spans="8:13" s="39" customFormat="1" ht="12.75">
      <c r="H67" s="41" t="s">
        <v>417</v>
      </c>
      <c r="I67" s="96">
        <v>34.42667041000001</v>
      </c>
      <c r="J67" s="96">
        <v>51.3891195</v>
      </c>
      <c r="K67" s="96">
        <v>36.629424300000004</v>
      </c>
      <c r="L67" s="96">
        <v>39.96504179</v>
      </c>
      <c r="M67" s="96">
        <v>162.410256</v>
      </c>
    </row>
    <row r="68" spans="8:13" s="39" customFormat="1" ht="12.75">
      <c r="H68" s="41" t="s">
        <v>619</v>
      </c>
      <c r="I68" s="96">
        <v>14.65131173</v>
      </c>
      <c r="J68" s="96">
        <v>18.8581616</v>
      </c>
      <c r="K68" s="96">
        <v>18.708929649999998</v>
      </c>
      <c r="L68" s="96">
        <v>13.324383220000001</v>
      </c>
      <c r="M68" s="96">
        <v>65.5427862</v>
      </c>
    </row>
    <row r="69" spans="8:13" s="39" customFormat="1" ht="12.75">
      <c r="H69" s="41" t="s">
        <v>418</v>
      </c>
      <c r="I69" s="96">
        <v>29.79916643</v>
      </c>
      <c r="J69" s="96">
        <v>36.98597442</v>
      </c>
      <c r="K69" s="96">
        <v>38.59481153</v>
      </c>
      <c r="L69" s="96">
        <v>33.76767904</v>
      </c>
      <c r="M69" s="96">
        <v>139.14763142</v>
      </c>
    </row>
    <row r="70" spans="5:13" s="39" customFormat="1" ht="12.75">
      <c r="E70" s="41" t="s">
        <v>620</v>
      </c>
      <c r="F70" s="41"/>
      <c r="G70" s="41"/>
      <c r="I70" s="94">
        <v>129.47475103000002</v>
      </c>
      <c r="J70" s="94">
        <v>156.56583217</v>
      </c>
      <c r="K70" s="94">
        <v>177.95913524000002</v>
      </c>
      <c r="L70" s="94">
        <v>183.03811093000002</v>
      </c>
      <c r="M70" s="94">
        <v>647.03782937</v>
      </c>
    </row>
    <row r="71" spans="5:13" s="39" customFormat="1" ht="12.75">
      <c r="E71" s="41"/>
      <c r="F71" s="41"/>
      <c r="G71" s="41"/>
      <c r="H71" s="41" t="s">
        <v>419</v>
      </c>
      <c r="I71" s="96">
        <v>33.448854499999996</v>
      </c>
      <c r="J71" s="96">
        <v>41.968547990000005</v>
      </c>
      <c r="K71" s="96">
        <v>60.69851312000001</v>
      </c>
      <c r="L71" s="96">
        <v>55.5204413</v>
      </c>
      <c r="M71" s="96">
        <v>191.63635691000002</v>
      </c>
    </row>
    <row r="72" spans="5:13" s="39" customFormat="1" ht="12.75">
      <c r="E72" s="41" t="s">
        <v>621</v>
      </c>
      <c r="F72" s="41"/>
      <c r="G72" s="41"/>
      <c r="I72" s="94">
        <v>172.98305149000004</v>
      </c>
      <c r="J72" s="94">
        <v>201.59619702999996</v>
      </c>
      <c r="K72" s="94">
        <v>246.25296553999988</v>
      </c>
      <c r="L72" s="94">
        <v>256.74379387</v>
      </c>
      <c r="M72" s="94">
        <v>877.5760079299998</v>
      </c>
    </row>
    <row r="73" spans="5:13" s="39" customFormat="1" ht="12.75">
      <c r="E73" s="41"/>
      <c r="F73" s="41"/>
      <c r="G73" s="41"/>
      <c r="H73" s="41" t="s">
        <v>420</v>
      </c>
      <c r="I73" s="96">
        <v>22.52930492</v>
      </c>
      <c r="J73" s="96">
        <v>29.479026520000005</v>
      </c>
      <c r="K73" s="96">
        <v>35.42560526</v>
      </c>
      <c r="L73" s="96">
        <v>43.27792980000001</v>
      </c>
      <c r="M73" s="96">
        <v>130.7118665</v>
      </c>
    </row>
    <row r="74" spans="5:13" s="39" customFormat="1" ht="12.75">
      <c r="E74" s="41"/>
      <c r="F74" s="41"/>
      <c r="G74" s="41"/>
      <c r="H74" s="41" t="s">
        <v>421</v>
      </c>
      <c r="I74" s="96">
        <v>55.23909137</v>
      </c>
      <c r="J74" s="96">
        <v>51.37732105</v>
      </c>
      <c r="K74" s="96">
        <v>69.38481691000001</v>
      </c>
      <c r="L74" s="96">
        <v>90.64212927000001</v>
      </c>
      <c r="M74" s="96">
        <v>266.6433586</v>
      </c>
    </row>
    <row r="75" spans="5:13" s="39" customFormat="1" ht="12.75">
      <c r="E75" s="41" t="s">
        <v>622</v>
      </c>
      <c r="F75" s="41"/>
      <c r="G75" s="41"/>
      <c r="I75" s="94">
        <v>64.30021409</v>
      </c>
      <c r="J75" s="94">
        <v>71.80472614000003</v>
      </c>
      <c r="K75" s="94">
        <v>77.43647389</v>
      </c>
      <c r="L75" s="94">
        <v>76.28599965000001</v>
      </c>
      <c r="M75" s="94">
        <v>289.82741377</v>
      </c>
    </row>
    <row r="76" spans="4:13" s="39" customFormat="1" ht="12.75">
      <c r="D76" s="41"/>
      <c r="E76" s="41"/>
      <c r="F76" s="41"/>
      <c r="G76" s="41"/>
      <c r="H76" s="41"/>
      <c r="I76" s="94"/>
      <c r="J76" s="94"/>
      <c r="K76" s="94"/>
      <c r="L76" s="94"/>
      <c r="M76" s="94"/>
    </row>
    <row r="77" spans="5:13" s="39" customFormat="1" ht="12.75">
      <c r="E77" s="41"/>
      <c r="F77" s="41"/>
      <c r="G77" s="41"/>
      <c r="H77" s="41"/>
      <c r="I77" s="94"/>
      <c r="J77" s="94"/>
      <c r="K77" s="94"/>
      <c r="L77" s="94"/>
      <c r="M77" s="94"/>
    </row>
    <row r="78" spans="2:13" s="37" customFormat="1" ht="12.75">
      <c r="B78" s="39"/>
      <c r="C78" s="39"/>
      <c r="D78" s="41" t="s">
        <v>457</v>
      </c>
      <c r="E78" s="41"/>
      <c r="F78" s="41"/>
      <c r="G78" s="41"/>
      <c r="H78" s="41"/>
      <c r="I78" s="94">
        <v>209.9902507238724</v>
      </c>
      <c r="J78" s="94">
        <v>229.93584178841658</v>
      </c>
      <c r="K78" s="94">
        <v>254.73052682743287</v>
      </c>
      <c r="L78" s="94">
        <v>319.65084327786167</v>
      </c>
      <c r="M78" s="94">
        <v>1014.3074626175835</v>
      </c>
    </row>
    <row r="79" spans="2:13" s="37" customFormat="1" ht="12.75">
      <c r="B79" s="39"/>
      <c r="C79" s="39"/>
      <c r="D79" s="41"/>
      <c r="E79" s="41"/>
      <c r="F79" s="41"/>
      <c r="G79" s="41"/>
      <c r="H79" s="41"/>
      <c r="I79" s="213"/>
      <c r="J79" s="213"/>
      <c r="K79" s="213"/>
      <c r="L79" s="213"/>
      <c r="M79" s="213"/>
    </row>
    <row r="80" spans="2:13" s="37" customFormat="1" ht="12.75">
      <c r="B80" s="39"/>
      <c r="C80" s="48" t="s">
        <v>458</v>
      </c>
      <c r="D80" s="48" t="s">
        <v>623</v>
      </c>
      <c r="E80" s="48"/>
      <c r="F80" s="48"/>
      <c r="G80" s="48"/>
      <c r="H80" s="48"/>
      <c r="I80" s="213">
        <v>0.2</v>
      </c>
      <c r="J80" s="213">
        <v>0.3</v>
      </c>
      <c r="K80" s="213">
        <v>0</v>
      </c>
      <c r="L80" s="213">
        <v>0.3</v>
      </c>
      <c r="M80" s="213">
        <v>0.8</v>
      </c>
    </row>
    <row r="81" spans="2:13" s="37" customFormat="1" ht="12" customHeight="1">
      <c r="B81" s="39"/>
      <c r="C81" s="39"/>
      <c r="D81" s="41"/>
      <c r="E81" s="41"/>
      <c r="F81" s="41"/>
      <c r="G81" s="41"/>
      <c r="H81" s="41"/>
      <c r="I81" s="213"/>
      <c r="J81" s="213"/>
      <c r="K81" s="213"/>
      <c r="L81" s="213"/>
      <c r="M81" s="213"/>
    </row>
    <row r="82" spans="2:13" s="37" customFormat="1" ht="12.75">
      <c r="B82" s="39"/>
      <c r="C82" s="48" t="s">
        <v>624</v>
      </c>
      <c r="E82" s="48"/>
      <c r="F82" s="48"/>
      <c r="G82" s="48"/>
      <c r="H82" s="48"/>
      <c r="I82" s="213"/>
      <c r="J82" s="213"/>
      <c r="K82" s="213"/>
      <c r="L82" s="213"/>
      <c r="M82" s="213"/>
    </row>
    <row r="83" spans="2:13" s="37" customFormat="1" ht="12.75">
      <c r="B83" s="39"/>
      <c r="D83" s="37" t="s">
        <v>625</v>
      </c>
      <c r="E83" s="48"/>
      <c r="F83" s="48"/>
      <c r="G83" s="48"/>
      <c r="H83" s="48"/>
      <c r="I83" s="354">
        <v>89.8</v>
      </c>
      <c r="J83" s="354">
        <v>87.7</v>
      </c>
      <c r="K83" s="354">
        <v>85.6</v>
      </c>
      <c r="L83" s="354">
        <v>84</v>
      </c>
      <c r="M83" s="354">
        <v>347.1</v>
      </c>
    </row>
    <row r="84" spans="2:13" s="37" customFormat="1" ht="12.75">
      <c r="B84" s="39"/>
      <c r="C84" s="39"/>
      <c r="D84" s="41"/>
      <c r="E84" s="41"/>
      <c r="F84" s="41"/>
      <c r="G84" s="41"/>
      <c r="H84" s="41"/>
      <c r="I84" s="213"/>
      <c r="J84" s="213"/>
      <c r="K84" s="213"/>
      <c r="L84" s="213"/>
      <c r="M84" s="213"/>
    </row>
    <row r="85" spans="2:13" s="37" customFormat="1" ht="12.75">
      <c r="B85" s="39"/>
      <c r="C85" s="48" t="s">
        <v>459</v>
      </c>
      <c r="E85" s="48"/>
      <c r="F85" s="48"/>
      <c r="G85" s="48"/>
      <c r="H85" s="48"/>
      <c r="I85" s="213">
        <v>75.47614962</v>
      </c>
      <c r="J85" s="213">
        <v>83.17670987</v>
      </c>
      <c r="K85" s="213">
        <v>82.07007349</v>
      </c>
      <c r="L85" s="213">
        <v>115.01962184</v>
      </c>
      <c r="M85" s="213">
        <v>355.74255482</v>
      </c>
    </row>
    <row r="86" spans="2:13" s="37" customFormat="1" ht="12.75">
      <c r="B86" s="39"/>
      <c r="C86" s="39"/>
      <c r="D86" s="41"/>
      <c r="E86" s="41"/>
      <c r="F86" s="41"/>
      <c r="G86" s="41"/>
      <c r="H86" s="41"/>
      <c r="I86" s="213"/>
      <c r="J86" s="213"/>
      <c r="K86" s="213"/>
      <c r="L86" s="213"/>
      <c r="M86" s="213"/>
    </row>
    <row r="87" spans="2:13" s="39" customFormat="1" ht="12.75">
      <c r="B87" s="215"/>
      <c r="C87" s="216" t="s">
        <v>626</v>
      </c>
      <c r="D87" s="216"/>
      <c r="E87" s="216"/>
      <c r="F87" s="216"/>
      <c r="G87" s="216"/>
      <c r="H87" s="216"/>
      <c r="I87" s="94">
        <v>9468.267908843874</v>
      </c>
      <c r="J87" s="94">
        <v>10174.317389988415</v>
      </c>
      <c r="K87" s="94">
        <v>10176.604776647433</v>
      </c>
      <c r="L87" s="94">
        <v>11477.953051769351</v>
      </c>
      <c r="M87" s="94">
        <v>41297.14312724907</v>
      </c>
    </row>
    <row r="88" spans="1:13" ht="12.75">
      <c r="A88" s="37"/>
      <c r="B88" s="37"/>
      <c r="C88" s="37"/>
      <c r="D88" s="48"/>
      <c r="E88" s="48"/>
      <c r="F88" s="48"/>
      <c r="G88" s="37"/>
      <c r="H88" s="37"/>
      <c r="I88" s="37"/>
      <c r="J88" s="37"/>
      <c r="K88" s="37"/>
      <c r="L88" s="37"/>
      <c r="M88" s="37"/>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440</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58" t="s">
        <v>437</v>
      </c>
      <c r="G5" s="358"/>
      <c r="H5" s="358"/>
      <c r="I5" s="358"/>
      <c r="J5" s="358"/>
    </row>
    <row r="6" spans="1:10" s="15" customFormat="1" ht="12.75">
      <c r="A6" s="74" t="s">
        <v>147</v>
      </c>
      <c r="B6" s="75"/>
      <c r="C6" s="75"/>
      <c r="D6" s="75"/>
      <c r="E6" s="75"/>
      <c r="F6" s="42" t="s">
        <v>303</v>
      </c>
      <c r="G6" s="42" t="s">
        <v>304</v>
      </c>
      <c r="H6" s="42" t="s">
        <v>305</v>
      </c>
      <c r="I6" s="42" t="s">
        <v>306</v>
      </c>
      <c r="J6" s="42" t="s">
        <v>439</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328</v>
      </c>
      <c r="F10" s="135">
        <f>SUM(F11:F13)</f>
        <v>1307.22069808487</v>
      </c>
      <c r="G10" s="135">
        <f>SUM(G11:G13)</f>
        <v>1331.0664758461999</v>
      </c>
      <c r="H10" s="135">
        <f>SUM(H11:H13)</f>
        <v>1325.309053559548</v>
      </c>
      <c r="I10" s="135">
        <f>SUM(I11:I13)</f>
        <v>1350.40238187036</v>
      </c>
      <c r="J10" s="135">
        <f>SUM(J11:J13)</f>
        <v>5313.998609360978</v>
      </c>
    </row>
    <row r="11" spans="3:10" ht="12">
      <c r="C11" s="70" t="s">
        <v>265</v>
      </c>
      <c r="F11" s="135">
        <v>417.48887047259996</v>
      </c>
      <c r="G11" s="135">
        <v>475.97201249913667</v>
      </c>
      <c r="H11" s="135">
        <v>428.873815743548</v>
      </c>
      <c r="I11" s="135">
        <v>451.80978130188004</v>
      </c>
      <c r="J11" s="135">
        <f>SUM(F11:I11)</f>
        <v>1774.1444800171646</v>
      </c>
    </row>
    <row r="12" spans="3:10" ht="12">
      <c r="C12" s="70" t="s">
        <v>266</v>
      </c>
      <c r="F12" s="135">
        <v>282.51638245230004</v>
      </c>
      <c r="G12" s="135">
        <v>256.22510965090004</v>
      </c>
      <c r="H12" s="135">
        <v>286.0116700135</v>
      </c>
      <c r="I12" s="135">
        <v>330.97423418718006</v>
      </c>
      <c r="J12" s="135">
        <f>SUM(F12:I12)</f>
        <v>1155.7273963038801</v>
      </c>
    </row>
    <row r="13" spans="3:10" ht="12">
      <c r="C13" s="70" t="s">
        <v>47</v>
      </c>
      <c r="F13" s="135">
        <v>607.2154451599702</v>
      </c>
      <c r="G13" s="135">
        <v>598.8693536961632</v>
      </c>
      <c r="H13" s="135">
        <v>610.4235678025</v>
      </c>
      <c r="I13" s="135">
        <v>567.6183663812999</v>
      </c>
      <c r="J13" s="135">
        <f>SUM(F13:I13)</f>
        <v>2384.1267330399332</v>
      </c>
    </row>
    <row r="14" spans="6:10" ht="12">
      <c r="F14" s="135"/>
      <c r="G14" s="135"/>
      <c r="H14" s="135"/>
      <c r="I14" s="135"/>
      <c r="J14" s="135"/>
    </row>
    <row r="15" spans="2:10" ht="12">
      <c r="B15" s="70" t="s">
        <v>267</v>
      </c>
      <c r="F15" s="140">
        <v>123.9</v>
      </c>
      <c r="G15" s="140">
        <v>126.5</v>
      </c>
      <c r="H15" s="140">
        <v>129.3</v>
      </c>
      <c r="I15" s="140">
        <v>140.3</v>
      </c>
      <c r="J15" s="140">
        <v>130.1</v>
      </c>
    </row>
    <row r="16" spans="6:10" ht="12">
      <c r="F16" s="135"/>
      <c r="G16" s="135"/>
      <c r="H16" s="135"/>
      <c r="I16" s="135"/>
      <c r="J16" s="135"/>
    </row>
    <row r="17" spans="2:10" ht="12">
      <c r="B17" s="70" t="s">
        <v>268</v>
      </c>
      <c r="F17" s="135">
        <f>IF(ISERROR(F27/F10/2.204622*100),,F27/F10/2.204622*100)</f>
        <v>138.15920196732262</v>
      </c>
      <c r="G17" s="135">
        <f>IF(ISERROR(G27/G10/2.204622*100),,G27/G10/2.204622*100)</f>
        <v>147.72001106437375</v>
      </c>
      <c r="H17" s="135">
        <f>IF(ISERROR(H27/H10/2.204622*100),,H27/H10/2.204622*100)</f>
        <v>165.50916700008395</v>
      </c>
      <c r="I17" s="135">
        <f>IF(ISERROR(I27/I10/2.204622*100),,I27/I10/2.204622*100)</f>
        <v>192.1528791486619</v>
      </c>
      <c r="J17" s="135">
        <f>IF(ISERROR(J27/J10/2.204622*100),,J27/J10/2.204622*100)</f>
        <v>161.0960576150479</v>
      </c>
    </row>
    <row r="18" spans="3:10" ht="12">
      <c r="C18" s="70" t="s">
        <v>265</v>
      </c>
      <c r="F18" s="135">
        <f aca="true" t="shared" si="0" ref="F18:J20">IF(ISERROR(F28/F11/2.204622*100),,F28/F11/2.204622*100)</f>
        <v>147.1160150734739</v>
      </c>
      <c r="G18" s="135">
        <f t="shared" si="0"/>
        <v>152.5749158020964</v>
      </c>
      <c r="H18" s="135">
        <f t="shared" si="0"/>
        <v>172.8965200325914</v>
      </c>
      <c r="I18" s="135">
        <f t="shared" si="0"/>
        <v>197.5928265931124</v>
      </c>
      <c r="J18" s="135">
        <f t="shared" si="0"/>
        <v>167.66720754039122</v>
      </c>
    </row>
    <row r="19" spans="3:10" ht="12">
      <c r="C19" s="70" t="s">
        <v>266</v>
      </c>
      <c r="F19" s="135">
        <f t="shared" si="0"/>
        <v>122.98391099698492</v>
      </c>
      <c r="G19" s="135">
        <f t="shared" si="0"/>
        <v>134.27258952567968</v>
      </c>
      <c r="H19" s="135">
        <f t="shared" si="0"/>
        <v>151.9439852326869</v>
      </c>
      <c r="I19" s="135">
        <f t="shared" si="0"/>
        <v>179.08423761540269</v>
      </c>
      <c r="J19" s="135">
        <f t="shared" si="0"/>
        <v>148.719326480774</v>
      </c>
    </row>
    <row r="20" spans="3:10" ht="12">
      <c r="C20" s="70" t="s">
        <v>47</v>
      </c>
      <c r="F20" s="135">
        <f t="shared" si="0"/>
        <v>139.06151518291477</v>
      </c>
      <c r="G20" s="135">
        <f t="shared" si="0"/>
        <v>149.6148622080575</v>
      </c>
      <c r="H20" s="135">
        <f t="shared" si="0"/>
        <v>166.67484612121507</v>
      </c>
      <c r="I20" s="135">
        <f t="shared" si="0"/>
        <v>195.44305132908752</v>
      </c>
      <c r="J20" s="135">
        <f t="shared" si="0"/>
        <v>162.20588027861942</v>
      </c>
    </row>
    <row r="21" spans="6:10" ht="12">
      <c r="F21" s="135"/>
      <c r="G21" s="135"/>
      <c r="H21" s="135"/>
      <c r="I21" s="135"/>
      <c r="J21" s="135"/>
    </row>
    <row r="22" spans="2:13" ht="12">
      <c r="B22" s="70" t="s">
        <v>269</v>
      </c>
      <c r="F22" s="135">
        <f>F15-F17</f>
        <v>-14.25920196732261</v>
      </c>
      <c r="G22" s="135">
        <f>G15-G17</f>
        <v>-21.22001106437375</v>
      </c>
      <c r="H22" s="135">
        <f>H15-H17</f>
        <v>-36.20916700008394</v>
      </c>
      <c r="I22" s="135">
        <f>I15-I17</f>
        <v>-51.852879148661884</v>
      </c>
      <c r="J22" s="135">
        <f>J15-J17</f>
        <v>-30.996057615047903</v>
      </c>
      <c r="M22" s="70"/>
    </row>
    <row r="23" spans="3:10" ht="12">
      <c r="C23" s="70" t="s">
        <v>265</v>
      </c>
      <c r="F23" s="135">
        <f>F15-F18</f>
        <v>-23.216015073473898</v>
      </c>
      <c r="G23" s="135">
        <f>G15-G18</f>
        <v>-26.0749158020964</v>
      </c>
      <c r="H23" s="135">
        <f>H15-H18</f>
        <v>-43.5965200325914</v>
      </c>
      <c r="I23" s="135">
        <f>I15-I18</f>
        <v>-57.29282659311238</v>
      </c>
      <c r="J23" s="135">
        <f>J15-J18</f>
        <v>-37.56720754039122</v>
      </c>
    </row>
    <row r="24" spans="3:10" ht="12">
      <c r="C24" s="70" t="s">
        <v>266</v>
      </c>
      <c r="F24" s="135">
        <f>F15-F19</f>
        <v>0.9160890030150881</v>
      </c>
      <c r="G24" s="135">
        <f>G15-G19</f>
        <v>-7.7725895256796775</v>
      </c>
      <c r="H24" s="135">
        <f>H15-H19</f>
        <v>-22.6439852326869</v>
      </c>
      <c r="I24" s="135">
        <f>I15-I19</f>
        <v>-38.784237615402674</v>
      </c>
      <c r="J24" s="135">
        <f>J15-J19</f>
        <v>-18.619326480773992</v>
      </c>
    </row>
    <row r="25" spans="3:10" ht="12">
      <c r="C25" s="70" t="s">
        <v>47</v>
      </c>
      <c r="F25" s="135">
        <f>F15-F20</f>
        <v>-15.16151518291477</v>
      </c>
      <c r="G25" s="135">
        <f>G15-G20</f>
        <v>-23.114862208057502</v>
      </c>
      <c r="H25" s="135">
        <f>H15-H20</f>
        <v>-37.37484612121506</v>
      </c>
      <c r="I25" s="135">
        <f>I15-I20</f>
        <v>-55.14305132908751</v>
      </c>
      <c r="J25" s="135">
        <f>J15-J20</f>
        <v>-32.10588027861942</v>
      </c>
    </row>
    <row r="26" spans="6:10" ht="12">
      <c r="F26" s="135"/>
      <c r="G26" s="135"/>
      <c r="H26" s="135"/>
      <c r="I26" s="135"/>
      <c r="J26" s="135"/>
    </row>
    <row r="27" spans="2:10" ht="12">
      <c r="B27" s="70" t="s">
        <v>270</v>
      </c>
      <c r="F27" s="135">
        <f>SUM(F28:F30)</f>
        <v>3981.6480488899997</v>
      </c>
      <c r="G27" s="135">
        <f>SUM(G28:G30)</f>
        <v>4334.84141451</v>
      </c>
      <c r="H27" s="135">
        <f>SUM(H28:H30)</f>
        <v>4835.85593825</v>
      </c>
      <c r="I27" s="135">
        <f>SUM(I28:I30)</f>
        <v>5720.634861959999</v>
      </c>
      <c r="J27" s="135">
        <f>SUM(J28:J30)</f>
        <v>18872.98026361</v>
      </c>
    </row>
    <row r="28" spans="3:10" ht="12">
      <c r="C28" s="70" t="s">
        <v>265</v>
      </c>
      <c r="F28" s="135">
        <v>1354.06337715</v>
      </c>
      <c r="G28" s="135">
        <v>1601.02713472</v>
      </c>
      <c r="H28" s="135">
        <v>1634.7446355799998</v>
      </c>
      <c r="I28" s="135">
        <v>1968.1624404</v>
      </c>
      <c r="J28" s="135">
        <f>SUM(F28:I28)</f>
        <v>6557.997587849999</v>
      </c>
    </row>
    <row r="29" spans="3:10" ht="12">
      <c r="C29" s="70" t="s">
        <v>266</v>
      </c>
      <c r="F29" s="135">
        <v>765.9952444600001</v>
      </c>
      <c r="G29" s="135">
        <v>758.47835073</v>
      </c>
      <c r="H29" s="135">
        <v>958.0791825700001</v>
      </c>
      <c r="I29" s="135">
        <v>1306.7294690400001</v>
      </c>
      <c r="J29" s="135">
        <f>SUM(F29:I29)</f>
        <v>3789.2822468000004</v>
      </c>
    </row>
    <row r="30" spans="3:10" ht="12">
      <c r="C30" s="70" t="s">
        <v>47</v>
      </c>
      <c r="F30" s="135">
        <v>1861.5894272799997</v>
      </c>
      <c r="G30" s="135">
        <v>1975.3359290600001</v>
      </c>
      <c r="H30" s="135">
        <v>2243.0321200999997</v>
      </c>
      <c r="I30" s="135">
        <v>2445.74295252</v>
      </c>
      <c r="J30" s="135">
        <f>SUM(F30:I30)</f>
        <v>8525.700428959999</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50</v>
      </c>
      <c r="B34" s="8" t="s">
        <v>51</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sheetPr>
    <pageSetUpPr fitToPage="1"/>
  </sheetPr>
  <dimension ref="A1:L59"/>
  <sheetViews>
    <sheetView zoomScale="75" zoomScaleNormal="75" zoomScaleSheetLayoutView="75" workbookViewId="0" topLeftCell="A1">
      <selection activeCell="A1" sqref="A1"/>
    </sheetView>
  </sheetViews>
  <sheetFormatPr defaultColWidth="11.421875" defaultRowHeight="12.75"/>
  <cols>
    <col min="1" max="1" width="4.140625" style="173" customWidth="1"/>
    <col min="2" max="2" width="2.421875" style="168" customWidth="1"/>
    <col min="3" max="6" width="1.8515625" style="168" customWidth="1"/>
    <col min="7" max="7" width="48.421875" style="168" customWidth="1"/>
    <col min="8" max="11" width="12.00390625" style="168" customWidth="1"/>
    <col min="12" max="12" width="12.00390625" style="173" customWidth="1"/>
    <col min="13" max="16384" width="11.421875" style="25" customWidth="1"/>
  </cols>
  <sheetData>
    <row r="1" spans="1:12" s="168" customFormat="1" ht="12.75">
      <c r="A1" s="173"/>
      <c r="L1" s="173"/>
    </row>
    <row r="2" spans="1:12" s="169" customFormat="1" ht="12.75">
      <c r="A2" s="217"/>
      <c r="B2" s="266" t="s">
        <v>674</v>
      </c>
      <c r="C2" s="170"/>
      <c r="D2" s="170"/>
      <c r="E2" s="170"/>
      <c r="F2" s="170"/>
      <c r="G2" s="170"/>
      <c r="H2" s="170"/>
      <c r="I2" s="170"/>
      <c r="J2" s="170"/>
      <c r="K2" s="170"/>
      <c r="L2" s="217"/>
    </row>
    <row r="3" spans="1:12" s="169" customFormat="1" ht="12.75">
      <c r="A3" s="218"/>
      <c r="B3" s="267" t="s">
        <v>0</v>
      </c>
      <c r="C3" s="171"/>
      <c r="D3" s="171"/>
      <c r="E3" s="171"/>
      <c r="F3" s="171"/>
      <c r="G3" s="171"/>
      <c r="H3" s="171"/>
      <c r="I3" s="171"/>
      <c r="J3" s="171"/>
      <c r="K3" s="171"/>
      <c r="L3" s="218"/>
    </row>
    <row r="4" spans="1:12" s="169" customFormat="1" ht="12.75">
      <c r="A4" s="271"/>
      <c r="B4" s="219"/>
      <c r="C4" s="219"/>
      <c r="D4" s="219"/>
      <c r="E4" s="219"/>
      <c r="F4" s="219"/>
      <c r="G4" s="219"/>
      <c r="H4" s="219"/>
      <c r="I4" s="219"/>
      <c r="J4" s="219"/>
      <c r="K4" s="219"/>
      <c r="L4" s="219"/>
    </row>
    <row r="5" spans="1:12" s="168" customFormat="1" ht="12.75">
      <c r="A5" s="173"/>
      <c r="B5" s="184"/>
      <c r="C5" s="184"/>
      <c r="D5" s="184"/>
      <c r="E5" s="184"/>
      <c r="F5" s="184"/>
      <c r="G5" s="184"/>
      <c r="H5" s="184"/>
      <c r="I5" s="184"/>
      <c r="J5" s="184"/>
      <c r="K5" s="184"/>
      <c r="L5" s="184"/>
    </row>
    <row r="6" spans="1:12" s="39" customFormat="1" ht="12.75">
      <c r="A6" s="173"/>
      <c r="B6" s="180"/>
      <c r="C6" s="180"/>
      <c r="D6" s="180"/>
      <c r="E6" s="180"/>
      <c r="F6" s="180"/>
      <c r="G6" s="180"/>
      <c r="H6" s="220" t="s">
        <v>460</v>
      </c>
      <c r="I6" s="221"/>
      <c r="J6" s="221"/>
      <c r="K6" s="221"/>
      <c r="L6" s="222" t="s">
        <v>42</v>
      </c>
    </row>
    <row r="7" spans="1:12" s="39" customFormat="1" ht="12.75">
      <c r="A7" s="173"/>
      <c r="B7" s="39" t="s">
        <v>1</v>
      </c>
      <c r="C7" s="184"/>
      <c r="D7" s="184"/>
      <c r="E7" s="184"/>
      <c r="F7" s="184"/>
      <c r="G7" s="184"/>
      <c r="H7" s="223" t="s">
        <v>456</v>
      </c>
      <c r="I7" s="223" t="s">
        <v>351</v>
      </c>
      <c r="J7" s="223" t="s">
        <v>461</v>
      </c>
      <c r="K7" s="223" t="s">
        <v>462</v>
      </c>
      <c r="L7" s="222"/>
    </row>
    <row r="8" spans="1:12" s="39" customFormat="1" ht="12.75">
      <c r="A8" s="173"/>
      <c r="B8" s="196"/>
      <c r="C8" s="196"/>
      <c r="D8" s="196"/>
      <c r="E8" s="196"/>
      <c r="F8" s="196"/>
      <c r="G8" s="196"/>
      <c r="H8" s="196"/>
      <c r="I8" s="196"/>
      <c r="J8" s="196"/>
      <c r="K8" s="196"/>
      <c r="L8" s="196"/>
    </row>
    <row r="9" spans="1:12" s="168" customFormat="1" ht="12.75">
      <c r="A9" s="173"/>
      <c r="B9" s="180"/>
      <c r="C9" s="180"/>
      <c r="D9" s="180"/>
      <c r="E9" s="180"/>
      <c r="F9" s="180"/>
      <c r="G9" s="180"/>
      <c r="H9" s="180"/>
      <c r="I9" s="180"/>
      <c r="J9" s="180"/>
      <c r="K9" s="180"/>
      <c r="L9" s="184"/>
    </row>
    <row r="10" spans="1:12" s="168" customFormat="1" ht="12.75">
      <c r="A10" s="173"/>
      <c r="K10" s="173"/>
      <c r="L10" s="173"/>
    </row>
    <row r="11" spans="2:12" ht="12.75">
      <c r="B11" s="197" t="s">
        <v>371</v>
      </c>
      <c r="C11" s="169" t="s">
        <v>98</v>
      </c>
      <c r="H11" s="178">
        <v>7132.460752336761</v>
      </c>
      <c r="I11" s="178">
        <v>7774.904182119829</v>
      </c>
      <c r="J11" s="178">
        <v>8490.927244789998</v>
      </c>
      <c r="K11" s="191">
        <v>8653.058959865832</v>
      </c>
      <c r="L11" s="191">
        <v>32051.35113911242</v>
      </c>
    </row>
    <row r="12" spans="2:12" ht="12.75">
      <c r="B12" s="185"/>
      <c r="C12" s="169"/>
      <c r="H12" s="180"/>
      <c r="I12" s="180"/>
      <c r="J12" s="180"/>
      <c r="K12" s="184"/>
      <c r="L12" s="184"/>
    </row>
    <row r="13" spans="2:12" ht="12.75">
      <c r="B13" s="185"/>
      <c r="C13" s="169"/>
      <c r="H13" s="180"/>
      <c r="I13" s="180"/>
      <c r="J13" s="180"/>
      <c r="K13" s="184"/>
      <c r="L13" s="184"/>
    </row>
    <row r="14" spans="2:12" ht="12.75">
      <c r="B14" s="185"/>
      <c r="C14" s="168" t="s">
        <v>373</v>
      </c>
      <c r="D14" s="168" t="s">
        <v>598</v>
      </c>
      <c r="H14" s="180">
        <v>6738.219704462077</v>
      </c>
      <c r="I14" s="180">
        <v>7314.440979963378</v>
      </c>
      <c r="J14" s="180">
        <v>7952.017329919998</v>
      </c>
      <c r="K14" s="184">
        <v>8066.233473403832</v>
      </c>
      <c r="L14" s="184">
        <v>30070.911487749283</v>
      </c>
    </row>
    <row r="15" spans="2:12" ht="12.75">
      <c r="B15" s="185"/>
      <c r="H15" s="180"/>
      <c r="I15" s="180"/>
      <c r="J15" s="180"/>
      <c r="K15" s="184"/>
      <c r="L15" s="184"/>
    </row>
    <row r="16" spans="2:12" ht="12.75">
      <c r="B16" s="197"/>
      <c r="C16" s="169"/>
      <c r="D16" s="169" t="s">
        <v>463</v>
      </c>
      <c r="E16" s="169"/>
      <c r="F16" s="169"/>
      <c r="G16" s="169"/>
      <c r="H16" s="178">
        <v>1470.3868231824122</v>
      </c>
      <c r="I16" s="178">
        <v>1383.1815258512243</v>
      </c>
      <c r="J16" s="178">
        <v>1707.0139254204073</v>
      </c>
      <c r="K16" s="178">
        <v>1874.9234137145556</v>
      </c>
      <c r="L16" s="191">
        <v>6435.5056881686</v>
      </c>
    </row>
    <row r="17" spans="2:12" ht="12.75">
      <c r="B17" s="197"/>
      <c r="E17" s="168" t="s">
        <v>422</v>
      </c>
      <c r="H17" s="180">
        <v>555.126824294533</v>
      </c>
      <c r="I17" s="180">
        <v>550.997334333387</v>
      </c>
      <c r="J17" s="180">
        <v>612.7076141067882</v>
      </c>
      <c r="K17" s="184">
        <v>885.7936259959897</v>
      </c>
      <c r="L17" s="184">
        <v>2604.625398730698</v>
      </c>
    </row>
    <row r="18" spans="2:12" ht="12.75">
      <c r="B18" s="197"/>
      <c r="E18" s="168" t="s">
        <v>423</v>
      </c>
      <c r="H18" s="180">
        <v>418.04952953996235</v>
      </c>
      <c r="I18" s="180">
        <v>269.63797836041584</v>
      </c>
      <c r="J18" s="180">
        <v>467.00031097764304</v>
      </c>
      <c r="K18" s="184">
        <v>387.7956166462592</v>
      </c>
      <c r="L18" s="184">
        <v>1542.4834355242806</v>
      </c>
    </row>
    <row r="19" spans="2:12" ht="12.75">
      <c r="B19" s="197"/>
      <c r="E19" s="168" t="s">
        <v>424</v>
      </c>
      <c r="H19" s="180">
        <v>497.2104693479167</v>
      </c>
      <c r="I19" s="180">
        <v>562.5462131574212</v>
      </c>
      <c r="J19" s="180">
        <v>627.306000335976</v>
      </c>
      <c r="K19" s="184">
        <v>601.3341710723068</v>
      </c>
      <c r="L19" s="184">
        <v>2288.396853913621</v>
      </c>
    </row>
    <row r="20" spans="2:12" ht="12.75">
      <c r="B20" s="185"/>
      <c r="H20" s="180"/>
      <c r="I20" s="180"/>
      <c r="J20" s="180"/>
      <c r="K20" s="184"/>
      <c r="L20" s="184"/>
    </row>
    <row r="21" spans="2:12" ht="12.75">
      <c r="B21" s="197"/>
      <c r="C21" s="169"/>
      <c r="D21" s="169" t="s">
        <v>464</v>
      </c>
      <c r="E21" s="169"/>
      <c r="F21" s="169"/>
      <c r="G21" s="169"/>
      <c r="H21" s="178">
        <v>4056.6267332676407</v>
      </c>
      <c r="I21" s="178">
        <v>4458.878875883056</v>
      </c>
      <c r="J21" s="178">
        <v>4704.802681327145</v>
      </c>
      <c r="K21" s="191">
        <v>4652.424177879457</v>
      </c>
      <c r="L21" s="191">
        <v>17872.7324683573</v>
      </c>
    </row>
    <row r="22" spans="2:12" ht="12.75">
      <c r="B22" s="185"/>
      <c r="H22" s="180"/>
      <c r="I22" s="180"/>
      <c r="J22" s="180"/>
      <c r="K22" s="184"/>
      <c r="L22" s="184"/>
    </row>
    <row r="23" spans="2:12" ht="12.75">
      <c r="B23" s="185"/>
      <c r="E23" s="168" t="s">
        <v>43</v>
      </c>
      <c r="H23" s="180">
        <v>1355.4210165356976</v>
      </c>
      <c r="I23" s="180">
        <v>1597.608205542731</v>
      </c>
      <c r="J23" s="180">
        <v>1548.423831105206</v>
      </c>
      <c r="K23" s="184">
        <v>1533.6008228444705</v>
      </c>
      <c r="L23" s="184">
        <v>6035.053876028105</v>
      </c>
    </row>
    <row r="24" spans="2:12" ht="12.75">
      <c r="B24" s="185"/>
      <c r="F24" s="168" t="s">
        <v>44</v>
      </c>
      <c r="H24" s="180">
        <v>825.42566842</v>
      </c>
      <c r="I24" s="180">
        <v>825.24345236</v>
      </c>
      <c r="J24" s="180">
        <v>1037.86052433</v>
      </c>
      <c r="K24" s="184">
        <v>1090.35134196</v>
      </c>
      <c r="L24" s="184">
        <v>3778.88098707</v>
      </c>
    </row>
    <row r="25" spans="2:12" ht="12.75">
      <c r="B25" s="185"/>
      <c r="F25" s="168" t="s">
        <v>627</v>
      </c>
      <c r="H25" s="180">
        <v>529.9953481156978</v>
      </c>
      <c r="I25" s="180">
        <v>772.3647531827309</v>
      </c>
      <c r="J25" s="180">
        <v>510.563306775206</v>
      </c>
      <c r="K25" s="184">
        <v>443.2494808844706</v>
      </c>
      <c r="L25" s="184">
        <v>2256.1728889581054</v>
      </c>
    </row>
    <row r="26" spans="2:12" ht="12.75">
      <c r="B26" s="185"/>
      <c r="E26" s="168" t="s">
        <v>45</v>
      </c>
      <c r="H26" s="180">
        <v>2701.205716731943</v>
      </c>
      <c r="I26" s="180">
        <v>2861.2706703403246</v>
      </c>
      <c r="J26" s="180">
        <v>3156.3788502219395</v>
      </c>
      <c r="K26" s="184">
        <v>3118.823355034986</v>
      </c>
      <c r="L26" s="184">
        <v>11837.678592329194</v>
      </c>
    </row>
    <row r="27" spans="2:12" ht="12.75">
      <c r="B27" s="185"/>
      <c r="H27" s="180"/>
      <c r="I27" s="180"/>
      <c r="J27" s="180"/>
      <c r="K27" s="184"/>
      <c r="L27" s="184"/>
    </row>
    <row r="28" spans="2:12" ht="12.75">
      <c r="B28" s="197"/>
      <c r="C28" s="169"/>
      <c r="D28" s="169" t="s">
        <v>465</v>
      </c>
      <c r="E28" s="169"/>
      <c r="F28" s="169"/>
      <c r="G28" s="169"/>
      <c r="H28" s="178">
        <v>1211.2061480120242</v>
      </c>
      <c r="I28" s="178">
        <v>1472.3805782290972</v>
      </c>
      <c r="J28" s="178">
        <v>1540.2007231724451</v>
      </c>
      <c r="K28" s="191">
        <v>1538.8858818098197</v>
      </c>
      <c r="L28" s="191">
        <v>5762.673331223386</v>
      </c>
    </row>
    <row r="29" spans="2:12" ht="12.75">
      <c r="B29" s="185"/>
      <c r="H29" s="180"/>
      <c r="I29" s="180"/>
      <c r="J29" s="180"/>
      <c r="K29" s="184"/>
      <c r="L29" s="184"/>
    </row>
    <row r="30" spans="2:12" ht="12.75">
      <c r="B30" s="185"/>
      <c r="H30" s="180"/>
      <c r="I30" s="180"/>
      <c r="J30" s="180"/>
      <c r="K30" s="184"/>
      <c r="L30" s="184"/>
    </row>
    <row r="31" spans="2:12" ht="12.75">
      <c r="B31" s="185"/>
      <c r="C31" s="168" t="s">
        <v>380</v>
      </c>
      <c r="D31" s="168" t="s">
        <v>95</v>
      </c>
      <c r="H31" s="180">
        <v>394.241047874684</v>
      </c>
      <c r="I31" s="180">
        <v>460.463202156451</v>
      </c>
      <c r="J31" s="180">
        <v>538.9099148700002</v>
      </c>
      <c r="K31" s="184">
        <v>586.8254864620001</v>
      </c>
      <c r="L31" s="184">
        <v>1980.4396513631352</v>
      </c>
    </row>
    <row r="32" spans="2:12" ht="12.75">
      <c r="B32" s="185"/>
      <c r="H32" s="180"/>
      <c r="I32" s="180"/>
      <c r="J32" s="180"/>
      <c r="K32" s="184"/>
      <c r="L32" s="184"/>
    </row>
    <row r="33" spans="2:12" ht="12.75">
      <c r="B33" s="185"/>
      <c r="H33" s="180"/>
      <c r="I33" s="180"/>
      <c r="J33" s="180"/>
      <c r="K33" s="184"/>
      <c r="L33" s="184"/>
    </row>
    <row r="34" spans="2:12" ht="12.75">
      <c r="B34" s="169" t="s">
        <v>385</v>
      </c>
      <c r="C34" s="169" t="s">
        <v>628</v>
      </c>
      <c r="H34" s="178">
        <v>0</v>
      </c>
      <c r="I34" s="178">
        <v>0</v>
      </c>
      <c r="J34" s="178">
        <v>0</v>
      </c>
      <c r="K34" s="191">
        <v>0</v>
      </c>
      <c r="L34" s="191">
        <v>0</v>
      </c>
    </row>
    <row r="35" spans="2:12" ht="12.75">
      <c r="B35" s="185"/>
      <c r="H35" s="180"/>
      <c r="I35" s="180"/>
      <c r="J35" s="180"/>
      <c r="K35" s="184"/>
      <c r="L35" s="184"/>
    </row>
    <row r="36" spans="2:12" ht="12.75">
      <c r="B36" s="185"/>
      <c r="H36" s="180"/>
      <c r="I36" s="180"/>
      <c r="J36" s="180"/>
      <c r="K36" s="184"/>
      <c r="L36" s="184"/>
    </row>
    <row r="37" spans="2:12" ht="12.75">
      <c r="B37" s="197" t="s">
        <v>391</v>
      </c>
      <c r="C37" s="48" t="s">
        <v>623</v>
      </c>
      <c r="D37" s="48"/>
      <c r="H37" s="178">
        <v>18.01832242530938</v>
      </c>
      <c r="I37" s="178">
        <v>15.636298348262828</v>
      </c>
      <c r="J37" s="178">
        <v>16.042202868534147</v>
      </c>
      <c r="K37" s="191">
        <v>13.483176357893647</v>
      </c>
      <c r="L37" s="191">
        <v>63.18</v>
      </c>
    </row>
    <row r="38" spans="2:12" ht="12.75">
      <c r="B38" s="185"/>
      <c r="H38" s="180"/>
      <c r="I38" s="180"/>
      <c r="J38" s="180"/>
      <c r="K38" s="184"/>
      <c r="L38" s="184"/>
    </row>
    <row r="39" spans="2:12" ht="12.75">
      <c r="B39" s="185"/>
      <c r="H39" s="180"/>
      <c r="I39" s="180"/>
      <c r="J39" s="180"/>
      <c r="K39" s="184"/>
      <c r="L39" s="184"/>
    </row>
    <row r="40" spans="2:12" ht="12.75">
      <c r="B40" s="197" t="s">
        <v>629</v>
      </c>
      <c r="C40" s="169" t="s">
        <v>630</v>
      </c>
      <c r="H40" s="180"/>
      <c r="I40" s="180"/>
      <c r="J40" s="180"/>
      <c r="K40" s="184"/>
      <c r="L40" s="184"/>
    </row>
    <row r="41" spans="2:12" ht="12.75">
      <c r="B41" s="185"/>
      <c r="D41" s="169" t="s">
        <v>631</v>
      </c>
      <c r="H41" s="178">
        <v>121.84756521514007</v>
      </c>
      <c r="I41" s="178">
        <v>138.60617356184952</v>
      </c>
      <c r="J41" s="178">
        <v>162.76520537116622</v>
      </c>
      <c r="K41" s="191">
        <v>197.32105585184416</v>
      </c>
      <c r="L41" s="191">
        <v>620.54</v>
      </c>
    </row>
    <row r="42" spans="2:12" ht="12" customHeight="1">
      <c r="B42" s="185"/>
      <c r="H42" s="180"/>
      <c r="I42" s="180"/>
      <c r="J42" s="180"/>
      <c r="K42" s="184"/>
      <c r="L42" s="184"/>
    </row>
    <row r="43" spans="2:12" ht="12.75">
      <c r="B43" s="185"/>
      <c r="H43" s="180"/>
      <c r="I43" s="180"/>
      <c r="J43" s="180"/>
      <c r="K43" s="184"/>
      <c r="L43" s="184"/>
    </row>
    <row r="44" spans="2:12" ht="12.75">
      <c r="B44" s="197" t="s">
        <v>632</v>
      </c>
      <c r="C44" s="169" t="s">
        <v>97</v>
      </c>
      <c r="D44" s="169"/>
      <c r="E44" s="169"/>
      <c r="F44" s="169"/>
      <c r="G44" s="169"/>
      <c r="H44" s="178">
        <v>0</v>
      </c>
      <c r="I44" s="178">
        <v>0</v>
      </c>
      <c r="J44" s="178">
        <v>0</v>
      </c>
      <c r="K44" s="191">
        <v>0</v>
      </c>
      <c r="L44" s="191">
        <v>0</v>
      </c>
    </row>
    <row r="45" spans="2:12" ht="12.75">
      <c r="B45" s="185"/>
      <c r="H45" s="178"/>
      <c r="I45" s="178"/>
      <c r="J45" s="178"/>
      <c r="K45" s="191"/>
      <c r="L45" s="191"/>
    </row>
    <row r="46" spans="2:12" ht="12.75">
      <c r="B46" s="185"/>
      <c r="H46" s="180"/>
      <c r="I46" s="180"/>
      <c r="J46" s="180"/>
      <c r="K46" s="184"/>
      <c r="L46" s="184"/>
    </row>
    <row r="47" spans="2:12" ht="12.75">
      <c r="B47" s="185"/>
      <c r="H47" s="180"/>
      <c r="I47" s="180"/>
      <c r="J47" s="180"/>
      <c r="K47" s="184"/>
      <c r="L47" s="184"/>
    </row>
    <row r="48" spans="2:12" ht="12.75">
      <c r="B48" s="169" t="s">
        <v>633</v>
      </c>
      <c r="H48" s="178">
        <v>7272.326639977211</v>
      </c>
      <c r="I48" s="178">
        <v>7929.146654029942</v>
      </c>
      <c r="J48" s="178">
        <v>8669.734653029698</v>
      </c>
      <c r="K48" s="191">
        <v>8863.863192075569</v>
      </c>
      <c r="L48" s="191">
        <v>32735.071139112417</v>
      </c>
    </row>
    <row r="49" spans="2:12" ht="12.75">
      <c r="B49" s="180"/>
      <c r="H49" s="178"/>
      <c r="I49" s="178"/>
      <c r="J49" s="178"/>
      <c r="K49" s="191"/>
      <c r="L49" s="191"/>
    </row>
    <row r="50" spans="2:12" ht="12.75">
      <c r="B50" s="180"/>
      <c r="D50" s="168" t="s">
        <v>99</v>
      </c>
      <c r="H50" s="180">
        <v>530.7842416186759</v>
      </c>
      <c r="I50" s="180">
        <v>543.7774617136229</v>
      </c>
      <c r="J50" s="180">
        <v>571.4877377325574</v>
      </c>
      <c r="K50" s="184">
        <v>596.679757988386</v>
      </c>
      <c r="L50" s="184">
        <v>2242.729199053242</v>
      </c>
    </row>
    <row r="51" spans="2:12" ht="12.75">
      <c r="B51" s="180"/>
      <c r="H51" s="180"/>
      <c r="I51" s="180"/>
      <c r="J51" s="180"/>
      <c r="K51" s="184"/>
      <c r="L51" s="184"/>
    </row>
    <row r="52" spans="2:12" ht="12.75">
      <c r="B52" s="169" t="s">
        <v>466</v>
      </c>
      <c r="H52" s="178">
        <v>6741.542398358535</v>
      </c>
      <c r="I52" s="178">
        <v>7385.369192316319</v>
      </c>
      <c r="J52" s="178">
        <v>8098.246915297141</v>
      </c>
      <c r="K52" s="191">
        <v>8267.183434087183</v>
      </c>
      <c r="L52" s="191">
        <v>30492.341940059177</v>
      </c>
    </row>
    <row r="53" spans="3:12" ht="12.75">
      <c r="C53" s="224" t="s">
        <v>634</v>
      </c>
      <c r="D53" s="225"/>
      <c r="E53" s="180"/>
      <c r="F53" s="180"/>
      <c r="H53" s="180">
        <v>6236.834594049049</v>
      </c>
      <c r="I53" s="180">
        <v>6802.860812489174</v>
      </c>
      <c r="J53" s="180">
        <v>7416.813684406667</v>
      </c>
      <c r="K53" s="184">
        <v>7510.067401010414</v>
      </c>
      <c r="L53" s="184">
        <v>27966.576491955304</v>
      </c>
    </row>
    <row r="54" spans="3:12" ht="12.75">
      <c r="C54" s="226"/>
      <c r="D54" s="227" t="s">
        <v>88</v>
      </c>
      <c r="E54" s="203"/>
      <c r="F54" s="203"/>
      <c r="H54" s="180">
        <v>778.4017987299999</v>
      </c>
      <c r="I54" s="180">
        <v>782.3197520299999</v>
      </c>
      <c r="J54" s="180">
        <v>1002.0909849500001</v>
      </c>
      <c r="K54" s="184">
        <v>1041.6984039</v>
      </c>
      <c r="L54" s="184">
        <v>3604.5109396099997</v>
      </c>
    </row>
    <row r="55" spans="3:12" ht="12.75">
      <c r="C55" s="226" t="s">
        <v>377</v>
      </c>
      <c r="D55" s="227"/>
      <c r="E55" s="203"/>
      <c r="F55" s="203"/>
      <c r="H55" s="180">
        <v>364.84191666903627</v>
      </c>
      <c r="I55" s="180">
        <v>428.265907917033</v>
      </c>
      <c r="J55" s="180">
        <v>502.62582265077424</v>
      </c>
      <c r="K55" s="184">
        <v>546.3118008670301</v>
      </c>
      <c r="L55" s="184">
        <v>1842.0454481038735</v>
      </c>
    </row>
    <row r="56" spans="3:12" ht="12.75">
      <c r="C56" s="228" t="s">
        <v>45</v>
      </c>
      <c r="D56" s="227"/>
      <c r="E56" s="203"/>
      <c r="F56" s="203"/>
      <c r="H56" s="180">
        <v>139.8658876404499</v>
      </c>
      <c r="I56" s="180">
        <v>154.24247191011136</v>
      </c>
      <c r="J56" s="180">
        <v>178.80740823969984</v>
      </c>
      <c r="K56" s="184">
        <v>210.80423220973876</v>
      </c>
      <c r="L56" s="184">
        <v>683.72</v>
      </c>
    </row>
    <row r="57" spans="3:11" ht="12.75">
      <c r="C57" s="228"/>
      <c r="D57" s="227"/>
      <c r="E57" s="203"/>
      <c r="F57" s="203"/>
      <c r="H57" s="173"/>
      <c r="I57" s="173"/>
      <c r="J57" s="173"/>
      <c r="K57" s="173"/>
    </row>
    <row r="58" spans="2:12" ht="12.75">
      <c r="B58" s="172"/>
      <c r="C58" s="229"/>
      <c r="D58" s="230"/>
      <c r="E58" s="231"/>
      <c r="F58" s="231"/>
      <c r="G58" s="172"/>
      <c r="H58" s="172"/>
      <c r="I58" s="172"/>
      <c r="J58" s="172"/>
      <c r="K58" s="172"/>
      <c r="L58" s="172"/>
    </row>
    <row r="59" spans="2:7" ht="12.75">
      <c r="B59" s="184" t="s">
        <v>467</v>
      </c>
      <c r="C59" s="180" t="s">
        <v>468</v>
      </c>
      <c r="D59" s="180"/>
      <c r="E59" s="180"/>
      <c r="F59" s="180"/>
      <c r="G59" s="180"/>
    </row>
  </sheetData>
  <printOptions horizontalCentered="1"/>
  <pageMargins left="0.75" right="0.54" top="0.49" bottom="1" header="0" footer="0"/>
  <pageSetup fitToHeight="0" fitToWidth="1" horizontalDpi="300" verticalDpi="300" orientation="landscape" scale="69"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441</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58" t="s">
        <v>437</v>
      </c>
      <c r="G5" s="358"/>
      <c r="H5" s="358"/>
      <c r="I5" s="358"/>
      <c r="J5" s="358"/>
    </row>
    <row r="6" spans="1:10" s="15" customFormat="1" ht="12.75">
      <c r="A6" s="74" t="s">
        <v>147</v>
      </c>
      <c r="B6" s="75"/>
      <c r="C6" s="75"/>
      <c r="D6" s="75"/>
      <c r="E6" s="75"/>
      <c r="F6" s="42" t="s">
        <v>303</v>
      </c>
      <c r="G6" s="42" t="s">
        <v>304</v>
      </c>
      <c r="H6" s="42" t="s">
        <v>305</v>
      </c>
      <c r="I6" s="42" t="s">
        <v>306</v>
      </c>
      <c r="J6" s="42" t="s">
        <v>439</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271</v>
      </c>
      <c r="F10" s="135">
        <v>825.42566842</v>
      </c>
      <c r="G10" s="135">
        <v>825.24345236</v>
      </c>
      <c r="H10" s="135">
        <v>1037.86052433</v>
      </c>
      <c r="I10" s="135">
        <v>1090.35134196</v>
      </c>
      <c r="J10" s="135">
        <f>SUM(F10:I10)</f>
        <v>3778.88098707</v>
      </c>
    </row>
    <row r="11" spans="6:10" ht="12">
      <c r="F11" s="135"/>
      <c r="G11" s="135"/>
      <c r="H11" s="135"/>
      <c r="I11" s="135"/>
      <c r="J11" s="135"/>
    </row>
    <row r="12" spans="2:10" ht="12">
      <c r="B12" s="70" t="s">
        <v>325</v>
      </c>
      <c r="F12" s="135">
        <v>778.4017987299999</v>
      </c>
      <c r="G12" s="135">
        <v>782.3197520299999</v>
      </c>
      <c r="H12" s="135">
        <v>1002.0909849500001</v>
      </c>
      <c r="I12" s="135">
        <v>1041.6984039</v>
      </c>
      <c r="J12" s="135">
        <f>SUM(F12:I12)</f>
        <v>3604.5109396099997</v>
      </c>
    </row>
    <row r="13" spans="6:10" ht="12">
      <c r="F13" s="135"/>
      <c r="G13" s="135"/>
      <c r="H13" s="135"/>
      <c r="I13" s="135"/>
      <c r="J13" s="135"/>
    </row>
    <row r="14" spans="2:10" ht="12">
      <c r="B14" s="70" t="s">
        <v>272</v>
      </c>
      <c r="F14" s="135">
        <v>17902.64963161342</v>
      </c>
      <c r="G14" s="135">
        <v>15919.361465824397</v>
      </c>
      <c r="H14" s="135">
        <v>17357.8258415986</v>
      </c>
      <c r="I14" s="135">
        <v>18286.936636550043</v>
      </c>
      <c r="J14" s="135">
        <f>SUM(F14:I14)</f>
        <v>69466.77357558646</v>
      </c>
    </row>
    <row r="15" spans="6:10" ht="12">
      <c r="F15" s="135"/>
      <c r="G15" s="135"/>
      <c r="H15" s="135"/>
      <c r="I15" s="135"/>
      <c r="J15" s="136"/>
    </row>
    <row r="16" spans="2:10" ht="12">
      <c r="B16" s="70" t="s">
        <v>273</v>
      </c>
      <c r="F16" s="135"/>
      <c r="G16" s="135"/>
      <c r="H16" s="135"/>
      <c r="I16" s="135"/>
      <c r="J16" s="135"/>
    </row>
    <row r="17" spans="6:10" ht="12">
      <c r="F17" s="135"/>
      <c r="G17" s="135"/>
      <c r="H17" s="135"/>
      <c r="I17" s="135"/>
      <c r="J17" s="136"/>
    </row>
    <row r="18" spans="2:10" ht="12">
      <c r="B18" s="70" t="s">
        <v>274</v>
      </c>
      <c r="F18" s="135">
        <f>IF(ISERROR(F10/F$14*1000),,F10/F$14*1000)</f>
        <v>46.10634098331572</v>
      </c>
      <c r="G18" s="135">
        <f>IF(ISERROR(G10/G$14*1000),,G10/G$14*1000)</f>
        <v>51.83897947990115</v>
      </c>
      <c r="H18" s="135">
        <f>IF(ISERROR(H10/H$14*1000),,H10/H$14*1000)</f>
        <v>59.79208074796633</v>
      </c>
      <c r="I18" s="135">
        <f>IF(ISERROR(I10/I$14*1000),,I10/I$14*1000)</f>
        <v>59.624603269019815</v>
      </c>
      <c r="J18" s="135">
        <f>IF(ISERROR(J10/J$14*1000),,J10/J$14*1000)</f>
        <v>54.39839498171335</v>
      </c>
    </row>
    <row r="19" spans="3:10" ht="12">
      <c r="C19" s="70"/>
      <c r="F19" s="135"/>
      <c r="G19" s="135"/>
      <c r="H19" s="135"/>
      <c r="I19" s="135"/>
      <c r="J19" s="135"/>
    </row>
    <row r="20" spans="2:10" ht="12">
      <c r="B20" s="70" t="s">
        <v>275</v>
      </c>
      <c r="F20" s="135">
        <f>IF(ISERROR(F12/F$14*1000),,F12/F$14*1000)</f>
        <v>43.47969796356053</v>
      </c>
      <c r="G20" s="135">
        <f>IF(ISERROR(G12/G$14*1000),,G12/G$14*1000)</f>
        <v>49.14265900108367</v>
      </c>
      <c r="H20" s="135">
        <f>IF(ISERROR(H12/H$14*1000),,H12/H$14*1000)</f>
        <v>57.73136532735892</v>
      </c>
      <c r="I20" s="135">
        <f>IF(ISERROR(I12/I$14*1000),,I12/I$14*1000)</f>
        <v>56.96407356812078</v>
      </c>
      <c r="J20" s="135">
        <f>IF(ISERROR(J12/J$14*1000),,J12/J$14*1000)</f>
        <v>51.88827340149819</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50</v>
      </c>
      <c r="B26" s="8" t="s">
        <v>51</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360" t="s">
        <v>326</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row>
    <row r="3" spans="2:41" ht="12.75">
      <c r="B3" s="359" t="s">
        <v>329</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361" t="s">
        <v>437</v>
      </c>
      <c r="H5" s="362"/>
      <c r="I5" s="362"/>
      <c r="J5" s="362"/>
      <c r="K5" s="362"/>
      <c r="L5" s="362"/>
      <c r="M5" s="362"/>
      <c r="N5" s="362"/>
      <c r="O5" s="362"/>
      <c r="P5" s="362"/>
      <c r="Q5" s="362"/>
      <c r="R5" s="362"/>
      <c r="S5" s="362"/>
      <c r="T5" s="362"/>
      <c r="U5" s="363"/>
    </row>
    <row r="6" spans="2:21" s="28" customFormat="1" ht="12.75">
      <c r="B6" s="80"/>
      <c r="C6" s="80"/>
      <c r="D6" s="80"/>
      <c r="E6" s="80"/>
      <c r="F6" s="80"/>
      <c r="G6" s="364" t="s">
        <v>298</v>
      </c>
      <c r="H6" s="365"/>
      <c r="I6" s="365"/>
      <c r="J6" s="365" t="s">
        <v>299</v>
      </c>
      <c r="K6" s="365"/>
      <c r="L6" s="365"/>
      <c r="M6" s="365" t="s">
        <v>300</v>
      </c>
      <c r="N6" s="365"/>
      <c r="O6" s="365"/>
      <c r="P6" s="365" t="s">
        <v>301</v>
      </c>
      <c r="Q6" s="365"/>
      <c r="R6" s="365"/>
      <c r="S6" s="365" t="s">
        <v>438</v>
      </c>
      <c r="T6" s="365"/>
      <c r="U6" s="366"/>
    </row>
    <row r="7" spans="2:21" s="28" customFormat="1" ht="12.75">
      <c r="B7" s="81" t="s">
        <v>147</v>
      </c>
      <c r="C7" s="80"/>
      <c r="D7" s="80"/>
      <c r="E7" s="80"/>
      <c r="F7" s="80"/>
      <c r="G7" s="80" t="s">
        <v>82</v>
      </c>
      <c r="H7" s="80" t="s">
        <v>83</v>
      </c>
      <c r="I7" s="80" t="s">
        <v>84</v>
      </c>
      <c r="J7" s="80" t="s">
        <v>82</v>
      </c>
      <c r="K7" s="80" t="s">
        <v>83</v>
      </c>
      <c r="L7" s="80" t="s">
        <v>84</v>
      </c>
      <c r="M7" s="80" t="s">
        <v>82</v>
      </c>
      <c r="N7" s="80" t="s">
        <v>83</v>
      </c>
      <c r="O7" s="80" t="s">
        <v>84</v>
      </c>
      <c r="P7" s="80" t="s">
        <v>82</v>
      </c>
      <c r="Q7" s="80" t="s">
        <v>83</v>
      </c>
      <c r="R7" s="80" t="s">
        <v>84</v>
      </c>
      <c r="S7" s="150" t="s">
        <v>82</v>
      </c>
      <c r="T7" s="151" t="s">
        <v>83</v>
      </c>
      <c r="U7" s="152" t="s">
        <v>84</v>
      </c>
    </row>
    <row r="8" spans="2:21" s="28" customFormat="1" ht="12.75">
      <c r="B8" s="80"/>
      <c r="C8" s="80"/>
      <c r="D8" s="80"/>
      <c r="E8" s="80"/>
      <c r="F8" s="80"/>
      <c r="G8" s="84"/>
      <c r="H8" s="84"/>
      <c r="I8" s="84"/>
      <c r="J8" s="80"/>
      <c r="K8" s="80"/>
      <c r="L8" s="80"/>
      <c r="M8" s="80"/>
      <c r="N8" s="80"/>
      <c r="O8" s="80"/>
      <c r="P8" s="80"/>
      <c r="Q8" s="80"/>
      <c r="R8" s="80"/>
      <c r="S8" s="113"/>
      <c r="T8" s="80"/>
      <c r="U8" s="114"/>
    </row>
    <row r="9" spans="1:34" s="3" customFormat="1" ht="12.75">
      <c r="A9" s="111"/>
      <c r="B9" s="116" t="s">
        <v>143</v>
      </c>
      <c r="C9" s="116"/>
      <c r="D9" s="116"/>
      <c r="E9" s="116"/>
      <c r="F9" s="116"/>
      <c r="G9" s="144">
        <v>5.323170558472384</v>
      </c>
      <c r="H9" s="145">
        <v>19.727079980960568</v>
      </c>
      <c r="I9" s="145">
        <v>26.10035665302574</v>
      </c>
      <c r="J9" s="144">
        <v>9.193289820638299</v>
      </c>
      <c r="K9" s="145">
        <v>17.95980895629839</v>
      </c>
      <c r="L9" s="146">
        <v>28.80419606552215</v>
      </c>
      <c r="M9" s="145">
        <v>3.1714385276295047</v>
      </c>
      <c r="N9" s="145">
        <v>21.564063096187795</v>
      </c>
      <c r="O9" s="146">
        <v>25.419392628972133</v>
      </c>
      <c r="P9" s="145">
        <v>3.295165648528723</v>
      </c>
      <c r="Q9" s="145">
        <v>23.482568718625217</v>
      </c>
      <c r="R9" s="145">
        <v>27.551523904962224</v>
      </c>
      <c r="S9" s="144">
        <v>5.035279922677049</v>
      </c>
      <c r="T9" s="145">
        <v>20.901048616499878</v>
      </c>
      <c r="U9" s="146">
        <v>26.988754843792535</v>
      </c>
      <c r="W9" s="105"/>
      <c r="X9" s="105"/>
      <c r="Y9" s="105"/>
      <c r="Z9" s="105"/>
      <c r="AA9" s="105"/>
      <c r="AB9" s="105"/>
      <c r="AC9" s="105"/>
      <c r="AD9" s="105"/>
      <c r="AE9" s="105"/>
      <c r="AF9" s="105"/>
      <c r="AG9" s="105"/>
      <c r="AH9" s="105"/>
    </row>
    <row r="10" spans="1:34" s="3" customFormat="1" ht="12.75">
      <c r="A10" s="115"/>
      <c r="B10" s="83"/>
      <c r="C10" s="83" t="s">
        <v>98</v>
      </c>
      <c r="D10" s="83"/>
      <c r="E10" s="83"/>
      <c r="F10" s="83"/>
      <c r="G10" s="147">
        <v>5.187381482176164</v>
      </c>
      <c r="H10" s="84">
        <v>19.982503605385872</v>
      </c>
      <c r="I10" s="84">
        <v>26.206453779263</v>
      </c>
      <c r="J10" s="147">
        <v>9.115921342168164</v>
      </c>
      <c r="K10" s="84">
        <v>18.138730638940785</v>
      </c>
      <c r="L10" s="148">
        <v>28.908164398622546</v>
      </c>
      <c r="M10" s="84">
        <v>2.833707470344976</v>
      </c>
      <c r="N10" s="84">
        <v>21.797650071575234</v>
      </c>
      <c r="O10" s="148">
        <v>25.249039180358096</v>
      </c>
      <c r="P10" s="84">
        <v>3.143272166542573</v>
      </c>
      <c r="Q10" s="84">
        <v>23.74286298347903</v>
      </c>
      <c r="R10" s="84">
        <v>27.632437953721634</v>
      </c>
      <c r="S10" s="147">
        <v>4.855972238727219</v>
      </c>
      <c r="T10" s="84">
        <v>21.135058221629492</v>
      </c>
      <c r="U10" s="148">
        <v>27.017343020237888</v>
      </c>
      <c r="W10" s="105"/>
      <c r="X10" s="105"/>
      <c r="Y10" s="105"/>
      <c r="Z10" s="105"/>
      <c r="AA10" s="105"/>
      <c r="AB10" s="105"/>
      <c r="AC10" s="105"/>
      <c r="AD10" s="105"/>
      <c r="AE10" s="105"/>
      <c r="AF10" s="105"/>
      <c r="AG10" s="105"/>
      <c r="AH10" s="105"/>
    </row>
    <row r="11" spans="1:34" s="3" customFormat="1" ht="12.75">
      <c r="A11" s="115"/>
      <c r="B11" s="83"/>
      <c r="C11" s="83"/>
      <c r="D11" s="83" t="s">
        <v>144</v>
      </c>
      <c r="E11" s="83"/>
      <c r="F11" s="83"/>
      <c r="G11" s="147">
        <v>5.376458384496658</v>
      </c>
      <c r="H11" s="84">
        <v>20.27619260606714</v>
      </c>
      <c r="I11" s="84">
        <v>26.742792047989397</v>
      </c>
      <c r="J11" s="147">
        <v>9.259934801929532</v>
      </c>
      <c r="K11" s="84">
        <v>18.353315337601344</v>
      </c>
      <c r="L11" s="148">
        <v>29.31275517378529</v>
      </c>
      <c r="M11" s="84">
        <v>2.621141676082516</v>
      </c>
      <c r="N11" s="84">
        <v>22.16816295294717</v>
      </c>
      <c r="O11" s="148">
        <v>25.370363587011283</v>
      </c>
      <c r="P11" s="84">
        <v>2.0792936578983614</v>
      </c>
      <c r="Q11" s="84">
        <v>24.388288074888337</v>
      </c>
      <c r="R11" s="84">
        <v>26.974685859997834</v>
      </c>
      <c r="S11" s="147">
        <v>4.6032367917810575</v>
      </c>
      <c r="T11" s="84">
        <v>21.49515930789849</v>
      </c>
      <c r="U11" s="148">
        <v>27.087869181392676</v>
      </c>
      <c r="W11" s="105"/>
      <c r="X11" s="105"/>
      <c r="Y11" s="105"/>
      <c r="Z11" s="105"/>
      <c r="AA11" s="105"/>
      <c r="AB11" s="105"/>
      <c r="AC11" s="105"/>
      <c r="AD11" s="105"/>
      <c r="AE11" s="105"/>
      <c r="AF11" s="105"/>
      <c r="AG11" s="105"/>
      <c r="AH11" s="105"/>
    </row>
    <row r="12" spans="1:34" s="3" customFormat="1" ht="12.75">
      <c r="A12" s="115"/>
      <c r="B12" s="83"/>
      <c r="C12" s="83"/>
      <c r="D12" s="83"/>
      <c r="E12" s="137" t="s">
        <v>429</v>
      </c>
      <c r="F12" s="83"/>
      <c r="G12" s="147">
        <v>3.6413679448183274</v>
      </c>
      <c r="H12" s="84">
        <v>34.49971804844648</v>
      </c>
      <c r="I12" s="84">
        <v>39.39734766733366</v>
      </c>
      <c r="J12" s="147">
        <v>3.0559247513652252</v>
      </c>
      <c r="K12" s="84">
        <v>33.233306969689835</v>
      </c>
      <c r="L12" s="148">
        <v>37.30481657443897</v>
      </c>
      <c r="M12" s="84">
        <v>-1.3858814861298612</v>
      </c>
      <c r="N12" s="84">
        <v>38.24667088434654</v>
      </c>
      <c r="O12" s="148">
        <v>36.3307358673695</v>
      </c>
      <c r="P12" s="84">
        <v>-5.713665406491515</v>
      </c>
      <c r="Q12" s="84">
        <v>42.34837029140414</v>
      </c>
      <c r="R12" s="84">
        <v>34.21506070135973</v>
      </c>
      <c r="S12" s="147">
        <v>-0.5883094475744457</v>
      </c>
      <c r="T12" s="84">
        <v>37.38009143993139</v>
      </c>
      <c r="U12" s="148">
        <v>36.57187138290388</v>
      </c>
      <c r="W12" s="105"/>
      <c r="X12" s="105"/>
      <c r="Y12" s="105"/>
      <c r="Z12" s="105"/>
      <c r="AA12" s="105"/>
      <c r="AB12" s="105"/>
      <c r="AC12" s="105"/>
      <c r="AD12" s="105"/>
      <c r="AE12" s="105"/>
      <c r="AF12" s="105"/>
      <c r="AG12" s="105"/>
      <c r="AH12" s="105"/>
    </row>
    <row r="13" spans="1:34" s="3" customFormat="1" ht="12.75">
      <c r="A13" s="115"/>
      <c r="B13" s="83"/>
      <c r="C13" s="83"/>
      <c r="D13" s="83"/>
      <c r="E13" s="128" t="s">
        <v>432</v>
      </c>
      <c r="F13" s="83"/>
      <c r="G13" s="147">
        <v>-0.023520261569402123</v>
      </c>
      <c r="H13" s="84">
        <v>26.031135237472114</v>
      </c>
      <c r="I13" s="84">
        <v>26.001492384805374</v>
      </c>
      <c r="J13" s="147">
        <v>-4.411212002837132</v>
      </c>
      <c r="K13" s="84">
        <v>25.94635211386121</v>
      </c>
      <c r="L13" s="148">
        <v>20.390591512279045</v>
      </c>
      <c r="M13" s="84">
        <v>-3.06353864721315</v>
      </c>
      <c r="N13" s="84">
        <v>34.74089797547791</v>
      </c>
      <c r="O13" s="148">
        <v>30.6130584923971</v>
      </c>
      <c r="P13" s="84">
        <v>-7.943137665371012</v>
      </c>
      <c r="Q13" s="84">
        <v>45.88654544344962</v>
      </c>
      <c r="R13" s="84">
        <v>34.298576303622355</v>
      </c>
      <c r="S13" s="147">
        <v>-4.105892010870576</v>
      </c>
      <c r="T13" s="84">
        <v>33.678201970656204</v>
      </c>
      <c r="U13" s="148">
        <v>28.189519355667613</v>
      </c>
      <c r="W13" s="105"/>
      <c r="X13" s="105"/>
      <c r="Y13" s="105"/>
      <c r="Z13" s="105"/>
      <c r="AA13" s="105"/>
      <c r="AB13" s="105"/>
      <c r="AC13" s="105"/>
      <c r="AD13" s="105"/>
      <c r="AE13" s="105"/>
      <c r="AF13" s="105"/>
      <c r="AG13" s="105"/>
      <c r="AH13" s="105"/>
    </row>
    <row r="14" spans="1:34" s="3" customFormat="1" ht="12.75">
      <c r="A14" s="115"/>
      <c r="B14" s="83"/>
      <c r="C14" s="83"/>
      <c r="D14" s="83"/>
      <c r="E14" s="3" t="s">
        <v>430</v>
      </c>
      <c r="F14" s="83"/>
      <c r="G14" s="147">
        <v>7.796219538168671</v>
      </c>
      <c r="H14" s="84">
        <v>2.9344179750041803</v>
      </c>
      <c r="I14" s="84">
        <v>10.959411180671651</v>
      </c>
      <c r="J14" s="147">
        <v>15.102847995645448</v>
      </c>
      <c r="K14" s="84">
        <v>-4.977417866402362</v>
      </c>
      <c r="L14" s="148">
        <v>9.373698274772238</v>
      </c>
      <c r="M14" s="84">
        <v>14.33645084869839</v>
      </c>
      <c r="N14" s="84">
        <v>3.6331713966919494</v>
      </c>
      <c r="O14" s="148">
        <v>18.49049007692605</v>
      </c>
      <c r="P14" s="84">
        <v>-7.465702608347442</v>
      </c>
      <c r="Q14" s="84">
        <v>-5.876923440499326</v>
      </c>
      <c r="R14" s="84">
        <v>-12.903872422258829</v>
      </c>
      <c r="S14" s="147">
        <v>8.312132337168947</v>
      </c>
      <c r="T14" s="84">
        <v>-0.8955245254387165</v>
      </c>
      <c r="U14" s="148">
        <v>7.342170628063954</v>
      </c>
      <c r="W14" s="105"/>
      <c r="X14" s="105"/>
      <c r="Y14" s="105"/>
      <c r="Z14" s="105"/>
      <c r="AA14" s="105"/>
      <c r="AB14" s="105"/>
      <c r="AC14" s="105"/>
      <c r="AD14" s="105"/>
      <c r="AE14" s="105"/>
      <c r="AF14" s="105"/>
      <c r="AG14" s="105"/>
      <c r="AH14" s="105"/>
    </row>
    <row r="15" spans="1:34" s="3" customFormat="1" ht="12.75">
      <c r="A15" s="115"/>
      <c r="B15" s="83"/>
      <c r="C15" s="83"/>
      <c r="D15" s="83"/>
      <c r="E15" s="128" t="s">
        <v>431</v>
      </c>
      <c r="F15" s="83"/>
      <c r="G15" s="147">
        <v>6.891743022538449</v>
      </c>
      <c r="H15" s="84">
        <v>8.220790052014564</v>
      </c>
      <c r="I15" s="84">
        <v>15.679088799360258</v>
      </c>
      <c r="J15" s="147">
        <v>16.94105368447609</v>
      </c>
      <c r="K15" s="84">
        <v>5.25375160446832</v>
      </c>
      <c r="L15" s="148">
        <v>23.084846168706434</v>
      </c>
      <c r="M15" s="84">
        <v>6.846142336216758</v>
      </c>
      <c r="N15" s="84">
        <v>3.808082314063739</v>
      </c>
      <c r="O15" s="148">
        <v>10.914931385781586</v>
      </c>
      <c r="P15" s="84">
        <v>14.504525282605684</v>
      </c>
      <c r="Q15" s="84">
        <v>5.164405112776137</v>
      </c>
      <c r="R15" s="84">
        <v>20.41800284066062</v>
      </c>
      <c r="S15" s="147">
        <v>11.232502251385455</v>
      </c>
      <c r="T15" s="84">
        <v>5.573249963347621</v>
      </c>
      <c r="U15" s="148">
        <v>17.43176764234144</v>
      </c>
      <c r="W15" s="105"/>
      <c r="X15" s="105"/>
      <c r="Y15" s="105"/>
      <c r="Z15" s="105"/>
      <c r="AA15" s="105"/>
      <c r="AB15" s="105"/>
      <c r="AC15" s="105"/>
      <c r="AD15" s="105"/>
      <c r="AE15" s="105"/>
      <c r="AF15" s="105"/>
      <c r="AG15" s="105"/>
      <c r="AH15" s="105"/>
    </row>
    <row r="16" spans="1:34" s="3" customFormat="1" ht="12.75">
      <c r="A16" s="115"/>
      <c r="B16" s="83"/>
      <c r="C16" s="83"/>
      <c r="D16" s="83" t="s">
        <v>95</v>
      </c>
      <c r="E16" s="83"/>
      <c r="F16" s="83"/>
      <c r="G16" s="147">
        <v>-2.1099313837997045</v>
      </c>
      <c r="H16" s="84">
        <v>8.96099151723908</v>
      </c>
      <c r="I16" s="84">
        <v>6.66198936111752</v>
      </c>
      <c r="J16" s="147">
        <v>3.704123272764477</v>
      </c>
      <c r="K16" s="84">
        <v>9.713475296122624</v>
      </c>
      <c r="L16" s="148">
        <v>13.77739766792503</v>
      </c>
      <c r="M16" s="84">
        <v>10.613264556179544</v>
      </c>
      <c r="N16" s="84">
        <v>9.185454026177368</v>
      </c>
      <c r="O16" s="148">
        <v>20.773595118841357</v>
      </c>
      <c r="P16" s="84">
        <v>45.785185040132575</v>
      </c>
      <c r="Q16" s="84">
        <v>6.454449352551578</v>
      </c>
      <c r="R16" s="84">
        <v>55.194815972071524</v>
      </c>
      <c r="S16" s="147">
        <v>14.532431221758372</v>
      </c>
      <c r="T16" s="84">
        <v>8.550190862723397</v>
      </c>
      <c r="U16" s="148">
        <v>24.325172690936128</v>
      </c>
      <c r="W16" s="105"/>
      <c r="X16" s="105"/>
      <c r="Y16" s="105"/>
      <c r="Z16" s="105"/>
      <c r="AA16" s="105"/>
      <c r="AB16" s="105"/>
      <c r="AC16" s="105"/>
      <c r="AD16" s="105"/>
      <c r="AE16" s="105"/>
      <c r="AF16" s="105"/>
      <c r="AG16" s="105"/>
      <c r="AH16" s="105"/>
    </row>
    <row r="17" spans="1:34" s="3" customFormat="1" ht="12.75">
      <c r="A17" s="115"/>
      <c r="B17" s="83"/>
      <c r="C17" s="83" t="s">
        <v>96</v>
      </c>
      <c r="D17" s="83"/>
      <c r="E17" s="83"/>
      <c r="F17" s="83"/>
      <c r="G17" s="147">
        <v>70.2347405811974</v>
      </c>
      <c r="H17" s="84">
        <v>7.696424262172073</v>
      </c>
      <c r="I17" s="84">
        <v>83.33672845793438</v>
      </c>
      <c r="J17" s="147">
        <v>18.96133889921896</v>
      </c>
      <c r="K17" s="84">
        <v>8.148556455998829</v>
      </c>
      <c r="L17" s="148">
        <v>28.65497076023391</v>
      </c>
      <c r="M17" s="84">
        <v>40.79575838708308</v>
      </c>
      <c r="N17" s="84">
        <v>9.014319650842566</v>
      </c>
      <c r="O17" s="148">
        <v>53.48753810292271</v>
      </c>
      <c r="P17" s="84">
        <v>10.178334066676214</v>
      </c>
      <c r="Q17" s="84">
        <v>8.512722202495809</v>
      </c>
      <c r="R17" s="84">
        <v>19.55750957311018</v>
      </c>
      <c r="S17" s="147">
        <v>31.718610624563013</v>
      </c>
      <c r="T17" s="84">
        <v>8.349529637539248</v>
      </c>
      <c r="U17" s="148">
        <v>42.71649505681583</v>
      </c>
      <c r="W17" s="105"/>
      <c r="X17" s="105"/>
      <c r="Y17" s="105"/>
      <c r="Z17" s="105"/>
      <c r="AA17" s="105"/>
      <c r="AB17" s="105"/>
      <c r="AC17" s="105"/>
      <c r="AD17" s="105"/>
      <c r="AE17" s="105"/>
      <c r="AF17" s="105"/>
      <c r="AG17" s="105"/>
      <c r="AH17" s="105"/>
    </row>
    <row r="18" spans="1:34" s="3" customFormat="1" ht="12.75">
      <c r="A18" s="115"/>
      <c r="B18" s="83"/>
      <c r="C18" s="83" t="s">
        <v>97</v>
      </c>
      <c r="D18" s="83"/>
      <c r="E18" s="83"/>
      <c r="F18" s="83"/>
      <c r="G18" s="147">
        <v>-19.13350861229148</v>
      </c>
      <c r="H18" s="84">
        <v>5.656362196656147</v>
      </c>
      <c r="I18" s="84">
        <v>-14.559406963674931</v>
      </c>
      <c r="J18" s="147">
        <v>8.422236863968081</v>
      </c>
      <c r="K18" s="84">
        <v>8.41579700887931</v>
      </c>
      <c r="L18" s="148">
        <v>17.546832230925943</v>
      </c>
      <c r="M18" s="84">
        <v>11.667663736166816</v>
      </c>
      <c r="N18" s="84">
        <v>9.59043636501697</v>
      </c>
      <c r="O18" s="148">
        <v>22.377079967085024</v>
      </c>
      <c r="P18" s="84">
        <v>12.103860178685409</v>
      </c>
      <c r="Q18" s="84">
        <v>12.301903730705746</v>
      </c>
      <c r="R18" s="84">
        <v>25.89476913627226</v>
      </c>
      <c r="S18" s="147">
        <v>2.753745647102491</v>
      </c>
      <c r="T18" s="84">
        <v>9.034239507212277</v>
      </c>
      <c r="U18" s="148">
        <v>12.03676513149344</v>
      </c>
      <c r="W18" s="105"/>
      <c r="X18" s="105"/>
      <c r="Y18" s="105"/>
      <c r="Z18" s="105"/>
      <c r="AA18" s="105"/>
      <c r="AB18" s="105"/>
      <c r="AC18" s="105"/>
      <c r="AD18" s="105"/>
      <c r="AE18" s="105"/>
      <c r="AF18" s="105"/>
      <c r="AG18" s="105"/>
      <c r="AH18" s="105"/>
    </row>
    <row r="19" spans="1:34" s="3" customFormat="1" ht="12.75">
      <c r="A19" s="117"/>
      <c r="B19" s="85"/>
      <c r="C19" s="86" t="s">
        <v>145</v>
      </c>
      <c r="D19" s="85"/>
      <c r="E19" s="85"/>
      <c r="F19" s="85"/>
      <c r="G19" s="147">
        <v>9.077382006567134</v>
      </c>
      <c r="H19" s="84">
        <v>17.395226451974153</v>
      </c>
      <c r="I19" s="84">
        <v>28.051639614494405</v>
      </c>
      <c r="J19" s="147">
        <v>19.02892601090109</v>
      </c>
      <c r="K19" s="84">
        <v>14.699236968207558</v>
      </c>
      <c r="L19" s="148">
        <v>36.525269905955895</v>
      </c>
      <c r="M19" s="84">
        <v>6.827659206178737</v>
      </c>
      <c r="N19" s="84">
        <v>12.613634619930835</v>
      </c>
      <c r="O19" s="148">
        <v>20.30250981147104</v>
      </c>
      <c r="P19" s="84">
        <v>10.555976273188293</v>
      </c>
      <c r="Q19" s="84">
        <v>7.918877864512993</v>
      </c>
      <c r="R19" s="84">
        <v>19.310769006182056</v>
      </c>
      <c r="S19" s="147">
        <v>11.160821535232415</v>
      </c>
      <c r="T19" s="84">
        <v>13.20775012052151</v>
      </c>
      <c r="U19" s="148">
        <v>25.842665075524778</v>
      </c>
      <c r="W19" s="105"/>
      <c r="X19" s="105"/>
      <c r="Y19" s="105"/>
      <c r="Z19" s="105"/>
      <c r="AA19" s="105"/>
      <c r="AB19" s="105"/>
      <c r="AC19" s="105"/>
      <c r="AD19" s="105"/>
      <c r="AE19" s="105"/>
      <c r="AF19" s="105"/>
      <c r="AG19" s="105"/>
      <c r="AH19" s="105"/>
    </row>
    <row r="20" spans="2:36" ht="12.75">
      <c r="B20" s="84"/>
      <c r="C20" s="84"/>
      <c r="D20" s="84"/>
      <c r="E20" s="84"/>
      <c r="F20" s="84"/>
      <c r="G20" s="149"/>
      <c r="H20" s="110"/>
      <c r="I20" s="110"/>
      <c r="J20" s="149"/>
      <c r="K20" s="110"/>
      <c r="L20" s="153"/>
      <c r="M20" s="110"/>
      <c r="N20" s="110"/>
      <c r="O20" s="153"/>
      <c r="P20" s="110"/>
      <c r="Q20" s="110"/>
      <c r="R20" s="110"/>
      <c r="S20" s="110"/>
      <c r="T20" s="110"/>
      <c r="U20" s="153"/>
      <c r="V20" s="110"/>
      <c r="W20" s="110"/>
      <c r="X20" s="110"/>
      <c r="Y20" s="110"/>
      <c r="Z20" s="110"/>
      <c r="AA20" s="110"/>
      <c r="AB20" s="110"/>
      <c r="AC20" s="110"/>
      <c r="AD20" s="110"/>
      <c r="AE20" s="110"/>
      <c r="AF20" s="110"/>
      <c r="AG20" s="110"/>
      <c r="AH20" s="149"/>
      <c r="AI20" s="110"/>
      <c r="AJ20" s="153"/>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360" t="s">
        <v>327</v>
      </c>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row>
    <row r="28" spans="2:41" ht="12.75">
      <c r="B28" s="359" t="s">
        <v>329</v>
      </c>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2"/>
      <c r="H30" s="26"/>
      <c r="I30" s="26"/>
      <c r="J30" s="26"/>
      <c r="K30" s="26"/>
      <c r="L30" s="79" t="s">
        <v>437</v>
      </c>
      <c r="M30" s="79"/>
      <c r="N30" s="79"/>
      <c r="O30" s="79"/>
      <c r="P30" s="79"/>
      <c r="Q30" s="79"/>
      <c r="R30" s="79"/>
      <c r="S30" s="79"/>
      <c r="T30" s="79"/>
      <c r="U30" s="129"/>
    </row>
    <row r="31" spans="2:21" s="28" customFormat="1" ht="12.75">
      <c r="B31" s="80"/>
      <c r="C31" s="80"/>
      <c r="D31" s="80"/>
      <c r="E31" s="80"/>
      <c r="F31" s="80"/>
      <c r="G31" s="370" t="s">
        <v>298</v>
      </c>
      <c r="H31" s="371"/>
      <c r="I31" s="371"/>
      <c r="J31" s="371" t="s">
        <v>299</v>
      </c>
      <c r="K31" s="371"/>
      <c r="L31" s="372"/>
      <c r="M31" s="371" t="s">
        <v>300</v>
      </c>
      <c r="N31" s="371"/>
      <c r="O31" s="371"/>
      <c r="P31" s="368" t="s">
        <v>301</v>
      </c>
      <c r="Q31" s="368"/>
      <c r="R31" s="368"/>
      <c r="S31" s="367" t="s">
        <v>438</v>
      </c>
      <c r="T31" s="368"/>
      <c r="U31" s="369"/>
    </row>
    <row r="32" spans="2:21" s="28" customFormat="1" ht="12.75">
      <c r="B32" s="81" t="s">
        <v>147</v>
      </c>
      <c r="C32" s="80"/>
      <c r="D32" s="80"/>
      <c r="E32" s="80"/>
      <c r="F32" s="80"/>
      <c r="G32" s="113" t="s">
        <v>82</v>
      </c>
      <c r="H32" s="80" t="s">
        <v>83</v>
      </c>
      <c r="I32" s="114" t="s">
        <v>84</v>
      </c>
      <c r="J32" s="113" t="s">
        <v>82</v>
      </c>
      <c r="K32" s="80" t="s">
        <v>83</v>
      </c>
      <c r="L32" s="114" t="s">
        <v>84</v>
      </c>
      <c r="M32" s="80" t="s">
        <v>82</v>
      </c>
      <c r="N32" s="80" t="s">
        <v>83</v>
      </c>
      <c r="O32" s="80" t="s">
        <v>84</v>
      </c>
      <c r="P32" s="29" t="s">
        <v>82</v>
      </c>
      <c r="Q32" s="29" t="s">
        <v>83</v>
      </c>
      <c r="R32" s="29" t="s">
        <v>84</v>
      </c>
      <c r="S32" s="154" t="s">
        <v>82</v>
      </c>
      <c r="T32" s="29" t="s">
        <v>83</v>
      </c>
      <c r="U32" s="130" t="s">
        <v>84</v>
      </c>
    </row>
    <row r="33" spans="2:21" s="28" customFormat="1" ht="12.75">
      <c r="B33" s="82"/>
      <c r="C33" s="82"/>
      <c r="D33" s="82"/>
      <c r="E33" s="82"/>
      <c r="F33" s="82"/>
      <c r="G33" s="113"/>
      <c r="H33" s="80"/>
      <c r="I33" s="114"/>
      <c r="J33" s="113"/>
      <c r="K33" s="80"/>
      <c r="L33" s="114"/>
      <c r="M33" s="80"/>
      <c r="N33" s="80"/>
      <c r="O33" s="80"/>
      <c r="P33" s="29"/>
      <c r="Q33" s="29"/>
      <c r="R33" s="29"/>
      <c r="S33" s="154"/>
      <c r="T33" s="29"/>
      <c r="U33" s="130"/>
    </row>
    <row r="34" spans="1:21" ht="12.75">
      <c r="A34" s="3"/>
      <c r="B34" s="3"/>
      <c r="C34" s="3"/>
      <c r="D34" s="3"/>
      <c r="E34" s="3"/>
      <c r="F34" s="3"/>
      <c r="G34" s="111"/>
      <c r="H34" s="2"/>
      <c r="I34" s="2"/>
      <c r="J34" s="111"/>
      <c r="K34" s="2"/>
      <c r="L34" s="138"/>
      <c r="M34" s="2"/>
      <c r="N34" s="2"/>
      <c r="O34" s="2"/>
      <c r="P34" s="111"/>
      <c r="Q34" s="2"/>
      <c r="R34" s="138"/>
      <c r="S34" s="2"/>
      <c r="T34" s="2"/>
      <c r="U34" s="138"/>
    </row>
    <row r="35" spans="1:35" ht="12.75">
      <c r="A35" s="71" t="s">
        <v>322</v>
      </c>
      <c r="B35" s="71"/>
      <c r="C35" s="71"/>
      <c r="D35" s="71"/>
      <c r="E35" s="71"/>
      <c r="F35" s="71"/>
      <c r="G35" s="147">
        <v>22.477523562980934</v>
      </c>
      <c r="H35" s="84">
        <v>10.067682308137279</v>
      </c>
      <c r="I35" s="84">
        <v>34.80817153417587</v>
      </c>
      <c r="J35" s="147">
        <v>25.77419818255919</v>
      </c>
      <c r="K35" s="84">
        <v>10.230298185447111</v>
      </c>
      <c r="L35" s="148">
        <v>38.641273696990226</v>
      </c>
      <c r="M35" s="84">
        <v>19.235297860161666</v>
      </c>
      <c r="N35" s="84">
        <v>9.514348735777219</v>
      </c>
      <c r="O35" s="84">
        <v>30.57975991472017</v>
      </c>
      <c r="P35" s="147">
        <v>18.773139866601312</v>
      </c>
      <c r="Q35" s="84">
        <v>6.277433326037027</v>
      </c>
      <c r="R35" s="148">
        <v>26.22904453096791</v>
      </c>
      <c r="S35" s="84">
        <v>21.233997340108445</v>
      </c>
      <c r="T35" s="84">
        <v>8.985249092586557</v>
      </c>
      <c r="U35" s="148">
        <v>32.12717398601694</v>
      </c>
      <c r="V35" s="143"/>
      <c r="W35" s="143"/>
      <c r="X35" s="143"/>
      <c r="Y35" s="3"/>
      <c r="Z35" s="3"/>
      <c r="AA35" s="3"/>
      <c r="AB35" s="3"/>
      <c r="AC35" s="3"/>
      <c r="AD35" s="3"/>
      <c r="AE35" s="3"/>
      <c r="AF35" s="3"/>
      <c r="AG35" s="3"/>
      <c r="AH35" s="3"/>
      <c r="AI35" s="3"/>
    </row>
    <row r="36" spans="1:35" ht="12.75">
      <c r="A36" s="71"/>
      <c r="B36" s="71" t="s">
        <v>323</v>
      </c>
      <c r="C36" s="71"/>
      <c r="D36" s="71"/>
      <c r="E36" s="71"/>
      <c r="F36" s="71"/>
      <c r="G36" s="147">
        <v>22.534420587074266</v>
      </c>
      <c r="H36" s="84">
        <v>9.882005679451723</v>
      </c>
      <c r="I36" s="84">
        <v>34.64327898877221</v>
      </c>
      <c r="J36" s="147">
        <v>25.911987134690563</v>
      </c>
      <c r="K36" s="84">
        <v>9.914168559794362</v>
      </c>
      <c r="L36" s="148">
        <v>38.395113776210394</v>
      </c>
      <c r="M36" s="84">
        <v>19.448818896785752</v>
      </c>
      <c r="N36" s="84">
        <v>9.128136033926125</v>
      </c>
      <c r="O36" s="84">
        <v>30.352269576602453</v>
      </c>
      <c r="P36" s="147">
        <v>18.565945407083447</v>
      </c>
      <c r="Q36" s="84">
        <v>5.811466536885419</v>
      </c>
      <c r="R36" s="148">
        <v>25.456365648557934</v>
      </c>
      <c r="S36" s="84">
        <v>21.27117079610248</v>
      </c>
      <c r="T36" s="84">
        <v>8.645730662447093</v>
      </c>
      <c r="U36" s="148">
        <v>31.755949594329735</v>
      </c>
      <c r="V36" s="143"/>
      <c r="W36" s="143"/>
      <c r="X36" s="143"/>
      <c r="Y36" s="3"/>
      <c r="Z36" s="3"/>
      <c r="AA36" s="3"/>
      <c r="AB36" s="3"/>
      <c r="AC36" s="3"/>
      <c r="AD36" s="3"/>
      <c r="AE36" s="3"/>
      <c r="AF36" s="3"/>
      <c r="AG36" s="3"/>
      <c r="AH36" s="3"/>
      <c r="AI36" s="3"/>
    </row>
    <row r="37" spans="1:35" ht="12.75">
      <c r="A37" s="71"/>
      <c r="B37" s="71"/>
      <c r="C37" s="71" t="s">
        <v>144</v>
      </c>
      <c r="D37" s="71"/>
      <c r="E37" s="71"/>
      <c r="F37" s="71"/>
      <c r="G37" s="147">
        <v>25.0764429990044</v>
      </c>
      <c r="H37" s="84">
        <v>9.882005679451723</v>
      </c>
      <c r="I37" s="84">
        <v>37.436504199822195</v>
      </c>
      <c r="J37" s="147">
        <v>29.498924660053376</v>
      </c>
      <c r="K37" s="84">
        <v>9.914168559794362</v>
      </c>
      <c r="L37" s="148">
        <v>42.33766633397212</v>
      </c>
      <c r="M37" s="84">
        <v>21.50809018946103</v>
      </c>
      <c r="N37" s="84">
        <v>9.128136033926125</v>
      </c>
      <c r="O37" s="84">
        <v>32.59951395418065</v>
      </c>
      <c r="P37" s="147">
        <v>18.367802461210857</v>
      </c>
      <c r="Q37" s="84">
        <v>5.811466536885376</v>
      </c>
      <c r="R37" s="148">
        <v>25.246707691690702</v>
      </c>
      <c r="S37" s="84">
        <v>23.128707106158203</v>
      </c>
      <c r="T37" s="84">
        <v>8.645730662447065</v>
      </c>
      <c r="U37" s="148">
        <v>33.77408349071001</v>
      </c>
      <c r="V37" s="143"/>
      <c r="W37" s="143"/>
      <c r="X37" s="143"/>
      <c r="Y37" s="3"/>
      <c r="Z37" s="3"/>
      <c r="AA37" s="3"/>
      <c r="AB37" s="3"/>
      <c r="AC37" s="3"/>
      <c r="AD37" s="3"/>
      <c r="AE37" s="3"/>
      <c r="AF37" s="3"/>
      <c r="AG37" s="3"/>
      <c r="AH37" s="3"/>
      <c r="AI37" s="3"/>
    </row>
    <row r="38" spans="1:35" ht="12.75">
      <c r="A38" s="72"/>
      <c r="B38" s="72"/>
      <c r="C38" s="72"/>
      <c r="D38" s="72" t="s">
        <v>85</v>
      </c>
      <c r="E38" s="72"/>
      <c r="F38" s="72"/>
      <c r="G38" s="147">
        <v>31.706539152670615</v>
      </c>
      <c r="H38" s="84">
        <v>2.145864589046127</v>
      </c>
      <c r="I38" s="84">
        <v>34.53278313780595</v>
      </c>
      <c r="J38" s="147">
        <v>15.23286568038236</v>
      </c>
      <c r="K38" s="84">
        <v>2.3498943509955126</v>
      </c>
      <c r="L38" s="148">
        <v>17.940716281495895</v>
      </c>
      <c r="M38" s="84">
        <v>20.12626871690027</v>
      </c>
      <c r="N38" s="84">
        <v>2.0374434889596387</v>
      </c>
      <c r="O38" s="84">
        <v>22.573773557402916</v>
      </c>
      <c r="P38" s="147">
        <v>34.44458944320303</v>
      </c>
      <c r="Q38" s="84">
        <v>3.5520914352316737</v>
      </c>
      <c r="R38" s="148">
        <v>39.22018418994742</v>
      </c>
      <c r="S38" s="84">
        <v>25.415279471295335</v>
      </c>
      <c r="T38" s="84">
        <v>2.5223724716476994</v>
      </c>
      <c r="U38" s="148">
        <v>28.57871995591927</v>
      </c>
      <c r="V38" s="143"/>
      <c r="W38" s="143"/>
      <c r="X38" s="143"/>
      <c r="Y38" s="3"/>
      <c r="Z38" s="3"/>
      <c r="AA38" s="3"/>
      <c r="AB38" s="3"/>
      <c r="AC38" s="3"/>
      <c r="AD38" s="3"/>
      <c r="AE38" s="3"/>
      <c r="AF38" s="3"/>
      <c r="AG38" s="3"/>
      <c r="AH38" s="3"/>
      <c r="AI38" s="3"/>
    </row>
    <row r="39" spans="1:35" ht="12.75">
      <c r="A39" s="72"/>
      <c r="B39" s="72"/>
      <c r="C39" s="72"/>
      <c r="D39" s="72" t="s">
        <v>86</v>
      </c>
      <c r="E39" s="72"/>
      <c r="F39" s="72"/>
      <c r="G39" s="147">
        <v>15.332476266261978</v>
      </c>
      <c r="H39" s="84">
        <v>15.444687142795473</v>
      </c>
      <c r="I39" s="84">
        <v>33.14521639962496</v>
      </c>
      <c r="J39" s="147">
        <v>24.845445045282105</v>
      </c>
      <c r="K39" s="84">
        <v>15.309909852316864</v>
      </c>
      <c r="L39" s="148">
        <v>43.95917013643859</v>
      </c>
      <c r="M39" s="84">
        <v>11.034788403484157</v>
      </c>
      <c r="N39" s="84">
        <v>15.010740046911764</v>
      </c>
      <c r="O39" s="84">
        <v>27.701931852369682</v>
      </c>
      <c r="P39" s="147">
        <v>9.584371980163084</v>
      </c>
      <c r="Q39" s="84">
        <v>8.878426024078266</v>
      </c>
      <c r="R39" s="148">
        <v>19.313739380372624</v>
      </c>
      <c r="S39" s="84">
        <v>14.64586489408785</v>
      </c>
      <c r="T39" s="84">
        <v>13.563146653713915</v>
      </c>
      <c r="U39" s="148">
        <v>30.195451682091687</v>
      </c>
      <c r="V39" s="143"/>
      <c r="W39" s="143"/>
      <c r="X39" s="143"/>
      <c r="Y39" s="3"/>
      <c r="Z39" s="3"/>
      <c r="AA39" s="3"/>
      <c r="AB39" s="3"/>
      <c r="AC39" s="3"/>
      <c r="AD39" s="3"/>
      <c r="AE39" s="3"/>
      <c r="AF39" s="3"/>
      <c r="AG39" s="3"/>
      <c r="AH39" s="3"/>
      <c r="AI39" s="3"/>
    </row>
    <row r="40" spans="1:35" ht="12.75">
      <c r="A40" s="72"/>
      <c r="B40" s="72"/>
      <c r="C40" s="72"/>
      <c r="D40" s="72"/>
      <c r="E40" s="72" t="s">
        <v>87</v>
      </c>
      <c r="F40" s="72"/>
      <c r="G40" s="147">
        <v>12.180331110810982</v>
      </c>
      <c r="H40" s="84">
        <v>22.505547188769114</v>
      </c>
      <c r="I40" s="84">
        <v>37.42712846547195</v>
      </c>
      <c r="J40" s="147">
        <v>32.28209639475236</v>
      </c>
      <c r="K40" s="84">
        <v>32.83902510823344</v>
      </c>
      <c r="L40" s="148">
        <v>75.72224724352267</v>
      </c>
      <c r="M40" s="84">
        <v>0.3915087682892562</v>
      </c>
      <c r="N40" s="84">
        <v>37.76128206966817</v>
      </c>
      <c r="O40" s="84">
        <v>38.30062956827862</v>
      </c>
      <c r="P40" s="147">
        <v>-6.409724892099291</v>
      </c>
      <c r="Q40" s="84">
        <v>28.053001479786644</v>
      </c>
      <c r="R40" s="148">
        <v>19.845156368856507</v>
      </c>
      <c r="S40" s="84">
        <v>7.731528607160115</v>
      </c>
      <c r="T40" s="84">
        <v>30.43812803442441</v>
      </c>
      <c r="U40" s="148">
        <v>40.52298921805007</v>
      </c>
      <c r="V40" s="143"/>
      <c r="W40" s="143"/>
      <c r="X40" s="143"/>
      <c r="Y40" s="3"/>
      <c r="Z40" s="3"/>
      <c r="AA40" s="3"/>
      <c r="AB40" s="3"/>
      <c r="AC40" s="3"/>
      <c r="AD40" s="3"/>
      <c r="AE40" s="3"/>
      <c r="AF40" s="3"/>
      <c r="AG40" s="3"/>
      <c r="AH40" s="3"/>
      <c r="AI40" s="3"/>
    </row>
    <row r="41" spans="1:35" ht="12.75">
      <c r="A41" s="72"/>
      <c r="B41" s="72"/>
      <c r="C41" s="72"/>
      <c r="D41" s="72"/>
      <c r="E41" s="72" t="s">
        <v>88</v>
      </c>
      <c r="F41" s="3"/>
      <c r="G41" s="147">
        <v>-6.744557465395147</v>
      </c>
      <c r="H41" s="84">
        <v>29.68239384756481</v>
      </c>
      <c r="I41" s="84">
        <v>20.93589027201574</v>
      </c>
      <c r="J41" s="147">
        <v>8.610888285206016</v>
      </c>
      <c r="K41" s="84">
        <v>35.66834463047999</v>
      </c>
      <c r="L41" s="148">
        <v>47.35059422499893</v>
      </c>
      <c r="M41" s="84">
        <v>0.016275304235094268</v>
      </c>
      <c r="N41" s="84">
        <v>42.26887846131956</v>
      </c>
      <c r="O41" s="84">
        <v>42.292033154120986</v>
      </c>
      <c r="P41" s="147">
        <v>-3.9383108310129273</v>
      </c>
      <c r="Q41" s="84">
        <v>25.755194187662838</v>
      </c>
      <c r="R41" s="148">
        <v>20.802563754408766</v>
      </c>
      <c r="S41" s="84">
        <v>-1.290250977722792</v>
      </c>
      <c r="T41" s="84">
        <v>33.177636905686256</v>
      </c>
      <c r="U41" s="148">
        <v>31.459311143402488</v>
      </c>
      <c r="V41" s="143"/>
      <c r="W41" s="143"/>
      <c r="X41" s="143"/>
      <c r="Y41" s="3"/>
      <c r="Z41" s="3"/>
      <c r="AA41" s="3"/>
      <c r="AB41" s="3"/>
      <c r="AC41" s="3"/>
      <c r="AD41" s="3"/>
      <c r="AE41" s="3"/>
      <c r="AF41" s="3"/>
      <c r="AG41" s="3"/>
      <c r="AH41" s="3"/>
      <c r="AI41" s="3"/>
    </row>
    <row r="42" spans="1:35" ht="12.75">
      <c r="A42" s="72"/>
      <c r="B42" s="72"/>
      <c r="C42" s="72"/>
      <c r="D42" s="72"/>
      <c r="E42" s="72" t="s">
        <v>89</v>
      </c>
      <c r="F42" s="72"/>
      <c r="G42" s="147">
        <v>18.123340533920043</v>
      </c>
      <c r="H42" s="84">
        <v>10.981971636603973</v>
      </c>
      <c r="I42" s="84">
        <v>31.09561228756425</v>
      </c>
      <c r="J42" s="147">
        <v>20.846676265105984</v>
      </c>
      <c r="K42" s="84">
        <v>8.204698737078317</v>
      </c>
      <c r="L42" s="148">
        <v>30.761781986430236</v>
      </c>
      <c r="M42" s="84">
        <v>16.248879483742627</v>
      </c>
      <c r="N42" s="84">
        <v>5.871936888183285</v>
      </c>
      <c r="O42" s="84">
        <v>23.074940320248288</v>
      </c>
      <c r="P42" s="147">
        <v>17.162662752796123</v>
      </c>
      <c r="Q42" s="84">
        <v>1.614414276674097</v>
      </c>
      <c r="R42" s="148">
        <v>19.05415350720881</v>
      </c>
      <c r="S42" s="84">
        <v>17.701550450922767</v>
      </c>
      <c r="T42" s="84">
        <v>6.620028059306321</v>
      </c>
      <c r="U42" s="148">
        <v>25.49342611701246</v>
      </c>
      <c r="V42" s="143"/>
      <c r="W42" s="143"/>
      <c r="X42" s="143"/>
      <c r="Y42" s="3"/>
      <c r="Z42" s="3"/>
      <c r="AA42" s="3"/>
      <c r="AB42" s="3"/>
      <c r="AC42" s="3"/>
      <c r="AD42" s="3"/>
      <c r="AE42" s="3"/>
      <c r="AF42" s="3"/>
      <c r="AG42" s="3"/>
      <c r="AH42" s="3"/>
      <c r="AI42" s="3"/>
    </row>
    <row r="43" spans="1:35" ht="12.75">
      <c r="A43" s="72"/>
      <c r="B43" s="72"/>
      <c r="C43" s="72"/>
      <c r="D43" s="72" t="s">
        <v>90</v>
      </c>
      <c r="E43" s="72"/>
      <c r="F43" s="72"/>
      <c r="G43" s="147">
        <v>56.94803927933552</v>
      </c>
      <c r="H43" s="84">
        <v>1.1353613122716695</v>
      </c>
      <c r="I43" s="84">
        <v>58.72996659768205</v>
      </c>
      <c r="J43" s="147">
        <v>65.00286696210452</v>
      </c>
      <c r="K43" s="84">
        <v>2.7213325549445955</v>
      </c>
      <c r="L43" s="148">
        <v>69.4931436973362</v>
      </c>
      <c r="M43" s="84">
        <v>63.86742999899417</v>
      </c>
      <c r="N43" s="84">
        <v>2.144876221713801</v>
      </c>
      <c r="O43" s="84">
        <v>67.3821835401761</v>
      </c>
      <c r="P43" s="147">
        <v>26.788657342678476</v>
      </c>
      <c r="Q43" s="84">
        <v>1.6343092264291101</v>
      </c>
      <c r="R43" s="148">
        <v>28.86077606769547</v>
      </c>
      <c r="S43" s="84">
        <v>50.950400401441726</v>
      </c>
      <c r="T43" s="84">
        <v>1.9071089529112442</v>
      </c>
      <c r="U43" s="148">
        <v>53.82918900195298</v>
      </c>
      <c r="V43" s="143"/>
      <c r="W43" s="143"/>
      <c r="X43" s="143"/>
      <c r="Y43" s="3"/>
      <c r="Z43" s="3"/>
      <c r="AA43" s="3"/>
      <c r="AB43" s="3"/>
      <c r="AC43" s="3"/>
      <c r="AD43" s="3"/>
      <c r="AE43" s="3"/>
      <c r="AF43" s="3"/>
      <c r="AG43" s="3"/>
      <c r="AH43" s="3"/>
      <c r="AI43" s="3"/>
    </row>
    <row r="44" spans="1:35" ht="12.75">
      <c r="A44" s="71"/>
      <c r="B44" s="71"/>
      <c r="C44" s="71" t="s">
        <v>95</v>
      </c>
      <c r="D44" s="71"/>
      <c r="E44" s="71"/>
      <c r="F44" s="71"/>
      <c r="G44" s="147">
        <v>-9.056314417757505</v>
      </c>
      <c r="H44" s="84">
        <v>9.882005679451723</v>
      </c>
      <c r="I44" s="84">
        <v>-0.06925424341760333</v>
      </c>
      <c r="J44" s="147">
        <v>-12.560577726700217</v>
      </c>
      <c r="K44" s="84">
        <v>9.914168559794362</v>
      </c>
      <c r="L44" s="148">
        <v>-3.8916860148149226</v>
      </c>
      <c r="M44" s="84">
        <v>-4.446644495591087</v>
      </c>
      <c r="N44" s="84">
        <v>9.128136033926125</v>
      </c>
      <c r="O44" s="84">
        <v>4.275595779832415</v>
      </c>
      <c r="P44" s="147">
        <v>21.35833796290744</v>
      </c>
      <c r="Q44" s="84">
        <v>5.811466536885376</v>
      </c>
      <c r="R44" s="148">
        <v>28.411037163342087</v>
      </c>
      <c r="S44" s="84">
        <v>-1.3307267253595256</v>
      </c>
      <c r="T44" s="84">
        <v>8.645730662447065</v>
      </c>
      <c r="U44" s="148">
        <v>7.199952888559764</v>
      </c>
      <c r="V44" s="143"/>
      <c r="W44" s="143"/>
      <c r="X44" s="143"/>
      <c r="Y44" s="3"/>
      <c r="Z44" s="3"/>
      <c r="AA44" s="3"/>
      <c r="AB44" s="3"/>
      <c r="AC44" s="3"/>
      <c r="AD44" s="3"/>
      <c r="AE44" s="3"/>
      <c r="AF44" s="3"/>
      <c r="AG44" s="3"/>
      <c r="AH44" s="3"/>
      <c r="AI44" s="3"/>
    </row>
    <row r="45" spans="1:35" ht="12.75">
      <c r="A45" s="71"/>
      <c r="B45" s="71" t="s">
        <v>96</v>
      </c>
      <c r="C45" s="71"/>
      <c r="D45" s="71"/>
      <c r="E45" s="71"/>
      <c r="F45" s="71"/>
      <c r="G45" s="147">
        <v>18.540270346623842</v>
      </c>
      <c r="H45" s="84">
        <v>22.505547188769114</v>
      </c>
      <c r="I45" s="84">
        <v>45.2184068271778</v>
      </c>
      <c r="J45" s="147">
        <v>15.934951636151922</v>
      </c>
      <c r="K45" s="84">
        <v>32.83902510823344</v>
      </c>
      <c r="L45" s="148">
        <v>54.00685951316612</v>
      </c>
      <c r="M45" s="84">
        <v>4.280831344329243</v>
      </c>
      <c r="N45" s="84">
        <v>37.76128206966817</v>
      </c>
      <c r="O45" s="84">
        <v>43.65861021285633</v>
      </c>
      <c r="P45" s="147">
        <v>35.051068237221614</v>
      </c>
      <c r="Q45" s="84">
        <v>28.053001479786644</v>
      </c>
      <c r="R45" s="148">
        <v>72.9369464082771</v>
      </c>
      <c r="S45" s="84">
        <v>18.546603983888048</v>
      </c>
      <c r="T45" s="84">
        <v>30.43812803442441</v>
      </c>
      <c r="U45" s="148">
        <v>54.629971084965945</v>
      </c>
      <c r="V45" s="143"/>
      <c r="W45" s="143"/>
      <c r="X45" s="143"/>
      <c r="Y45" s="3"/>
      <c r="Z45" s="3"/>
      <c r="AA45" s="3"/>
      <c r="AB45" s="3"/>
      <c r="AC45" s="3"/>
      <c r="AD45" s="3"/>
      <c r="AE45" s="3"/>
      <c r="AF45" s="3"/>
      <c r="AG45" s="3"/>
      <c r="AH45" s="3"/>
      <c r="AI45" s="3"/>
    </row>
    <row r="46" spans="1:50" ht="12.75">
      <c r="A46" s="3"/>
      <c r="B46" s="109" t="s">
        <v>324</v>
      </c>
      <c r="C46" s="7"/>
      <c r="D46" s="7"/>
      <c r="E46" s="7"/>
      <c r="F46" s="7"/>
      <c r="G46" s="149"/>
      <c r="H46" s="110"/>
      <c r="I46" s="110"/>
      <c r="J46" s="149"/>
      <c r="K46" s="110"/>
      <c r="L46" s="153"/>
      <c r="M46" s="110"/>
      <c r="N46" s="110"/>
      <c r="O46" s="110"/>
      <c r="P46" s="149"/>
      <c r="Q46" s="110"/>
      <c r="R46" s="153"/>
      <c r="S46" s="110"/>
      <c r="T46" s="110"/>
      <c r="U46" s="153"/>
      <c r="V46" s="149"/>
      <c r="W46" s="110"/>
      <c r="X46" s="110"/>
      <c r="Y46" s="110"/>
      <c r="Z46" s="110"/>
      <c r="AA46" s="110"/>
      <c r="AB46" s="110"/>
      <c r="AC46" s="110"/>
      <c r="AD46" s="110"/>
      <c r="AE46" s="110"/>
      <c r="AF46" s="110"/>
      <c r="AG46" s="110"/>
      <c r="AH46" s="149"/>
      <c r="AI46" s="110"/>
      <c r="AJ46" s="153"/>
      <c r="AK46" s="3"/>
      <c r="AL46" s="3"/>
      <c r="AM46" s="3"/>
      <c r="AN46" s="3"/>
      <c r="AO46" s="3"/>
      <c r="AP46" s="3"/>
      <c r="AQ46" s="3"/>
      <c r="AR46" s="3"/>
      <c r="AS46" s="3"/>
      <c r="AT46" s="3"/>
      <c r="AU46" s="3"/>
      <c r="AV46" s="3"/>
      <c r="AW46" s="3"/>
      <c r="AX46" s="3"/>
    </row>
    <row r="48" spans="1:30" ht="12.75">
      <c r="A48" s="25" t="s">
        <v>92</v>
      </c>
      <c r="V48" s="139"/>
      <c r="W48" s="139"/>
      <c r="X48" s="139"/>
      <c r="Y48" s="139"/>
      <c r="Z48" s="139"/>
      <c r="AA48" s="139"/>
      <c r="AB48" s="139"/>
      <c r="AC48" s="139"/>
      <c r="AD48" s="139"/>
    </row>
    <row r="49" spans="1:30" ht="12.75">
      <c r="A49" s="25" t="s">
        <v>93</v>
      </c>
      <c r="V49" s="139"/>
      <c r="W49" s="139"/>
      <c r="X49" s="139"/>
      <c r="Y49" s="139"/>
      <c r="Z49" s="139"/>
      <c r="AA49" s="139"/>
      <c r="AB49" s="139"/>
      <c r="AC49" s="139"/>
      <c r="AD49" s="139"/>
    </row>
    <row r="50" spans="22:30" ht="12.75">
      <c r="V50" s="139"/>
      <c r="W50" s="139"/>
      <c r="X50" s="139"/>
      <c r="Y50" s="139"/>
      <c r="Z50" s="139"/>
      <c r="AA50" s="139"/>
      <c r="AB50" s="139"/>
      <c r="AC50" s="139"/>
      <c r="AD50" s="139"/>
    </row>
    <row r="51" spans="22:30" ht="12.75">
      <c r="V51" s="139"/>
      <c r="W51" s="139"/>
      <c r="X51" s="139"/>
      <c r="Y51" s="139"/>
      <c r="Z51" s="139"/>
      <c r="AA51" s="139"/>
      <c r="AB51" s="139"/>
      <c r="AC51" s="139"/>
      <c r="AD51" s="139"/>
    </row>
    <row r="52" spans="22:30" ht="12.75">
      <c r="V52" s="139"/>
      <c r="W52" s="139"/>
      <c r="X52" s="139"/>
      <c r="Y52" s="139"/>
      <c r="Z52" s="139"/>
      <c r="AA52" s="139"/>
      <c r="AB52" s="139"/>
      <c r="AC52" s="139"/>
      <c r="AD52" s="139"/>
    </row>
    <row r="53" spans="22:30" ht="12.75">
      <c r="V53" s="139"/>
      <c r="W53" s="139"/>
      <c r="X53" s="139"/>
      <c r="Y53" s="139"/>
      <c r="Z53" s="139"/>
      <c r="AA53" s="139"/>
      <c r="AB53" s="139"/>
      <c r="AC53" s="139"/>
      <c r="AD53" s="139"/>
    </row>
    <row r="54" spans="22:30" ht="12.75">
      <c r="V54" s="139"/>
      <c r="W54" s="139"/>
      <c r="X54" s="139"/>
      <c r="Y54" s="139"/>
      <c r="Z54" s="139"/>
      <c r="AA54" s="139"/>
      <c r="AB54" s="139"/>
      <c r="AC54" s="139"/>
      <c r="AD54" s="139"/>
    </row>
    <row r="55" spans="22:30" ht="12.75">
      <c r="V55" s="139"/>
      <c r="W55" s="139"/>
      <c r="X55" s="139"/>
      <c r="Y55" s="139"/>
      <c r="Z55" s="139"/>
      <c r="AA55" s="139"/>
      <c r="AB55" s="139"/>
      <c r="AC55" s="139"/>
      <c r="AD55" s="139"/>
    </row>
    <row r="56" spans="22:30" ht="12.75">
      <c r="V56" s="139"/>
      <c r="W56" s="139"/>
      <c r="X56" s="139"/>
      <c r="Y56" s="139"/>
      <c r="Z56" s="139"/>
      <c r="AA56" s="139"/>
      <c r="AB56" s="139"/>
      <c r="AC56" s="139"/>
      <c r="AD56" s="139"/>
    </row>
    <row r="57" spans="22:30" ht="12.75">
      <c r="V57" s="139"/>
      <c r="W57" s="139"/>
      <c r="X57" s="139"/>
      <c r="Y57" s="139"/>
      <c r="Z57" s="139"/>
      <c r="AA57" s="139"/>
      <c r="AB57" s="139"/>
      <c r="AC57" s="139"/>
      <c r="AD57" s="139"/>
    </row>
    <row r="58" spans="22:30" ht="12.75">
      <c r="V58" s="139"/>
      <c r="W58" s="139"/>
      <c r="X58" s="139"/>
      <c r="Y58" s="139"/>
      <c r="Z58" s="139"/>
      <c r="AA58" s="139"/>
      <c r="AB58" s="139"/>
      <c r="AC58" s="139"/>
      <c r="AD58" s="139"/>
    </row>
    <row r="59" spans="22:29" ht="12.75">
      <c r="V59" s="139"/>
      <c r="W59" s="139"/>
      <c r="Y59" s="139"/>
      <c r="Z59" s="139"/>
      <c r="AB59" s="139"/>
      <c r="AC59" s="139"/>
    </row>
    <row r="60" ht="12.75">
      <c r="V60" s="139"/>
    </row>
    <row r="61" spans="22:30" ht="12.75">
      <c r="V61" s="139"/>
      <c r="W61" s="139"/>
      <c r="X61" s="139"/>
      <c r="Y61" s="139"/>
      <c r="Z61" s="139"/>
      <c r="AA61" s="139"/>
      <c r="AB61" s="139"/>
      <c r="AC61" s="139"/>
      <c r="AD61" s="139"/>
    </row>
    <row r="62" spans="22:30" ht="12.75">
      <c r="V62" s="139"/>
      <c r="W62" s="139"/>
      <c r="X62" s="139"/>
      <c r="Y62" s="139"/>
      <c r="Z62" s="139"/>
      <c r="AA62" s="139"/>
      <c r="AB62" s="139"/>
      <c r="AC62" s="139"/>
      <c r="AD62" s="139"/>
    </row>
    <row r="63" spans="22:30" ht="12.75">
      <c r="V63" s="139"/>
      <c r="W63" s="139"/>
      <c r="X63" s="139"/>
      <c r="Y63" s="139"/>
      <c r="Z63" s="139"/>
      <c r="AA63" s="139"/>
      <c r="AB63" s="139"/>
      <c r="AC63" s="139"/>
      <c r="AD63" s="139"/>
    </row>
    <row r="64" spans="22:30" ht="12.75">
      <c r="V64" s="139"/>
      <c r="W64" s="139"/>
      <c r="X64" s="139"/>
      <c r="Y64" s="139"/>
      <c r="Z64" s="139"/>
      <c r="AA64" s="139"/>
      <c r="AB64" s="139"/>
      <c r="AC64" s="139"/>
      <c r="AD64" s="139"/>
    </row>
    <row r="65" spans="22:30" ht="12.75">
      <c r="V65" s="139"/>
      <c r="W65" s="139"/>
      <c r="X65" s="139"/>
      <c r="Y65" s="139"/>
      <c r="Z65" s="139"/>
      <c r="AA65" s="139"/>
      <c r="AB65" s="139"/>
      <c r="AC65" s="139"/>
      <c r="AD65" s="139"/>
    </row>
    <row r="66" spans="22:30" ht="12.75">
      <c r="V66" s="139"/>
      <c r="W66" s="139"/>
      <c r="X66" s="139"/>
      <c r="Y66" s="139"/>
      <c r="Z66" s="139"/>
      <c r="AA66" s="139"/>
      <c r="AB66" s="139"/>
      <c r="AC66" s="139"/>
      <c r="AD66" s="139"/>
    </row>
    <row r="67" spans="22:30" ht="12.75">
      <c r="V67" s="139"/>
      <c r="W67" s="139"/>
      <c r="X67" s="139"/>
      <c r="Y67" s="139"/>
      <c r="Z67" s="139"/>
      <c r="AA67" s="139"/>
      <c r="AB67" s="139"/>
      <c r="AC67" s="139"/>
      <c r="AD67" s="139"/>
    </row>
    <row r="68" spans="22:30" ht="12.75">
      <c r="V68" s="139"/>
      <c r="W68" s="139"/>
      <c r="X68" s="139"/>
      <c r="Y68" s="139"/>
      <c r="Z68" s="139"/>
      <c r="AA68" s="139"/>
      <c r="AB68" s="139"/>
      <c r="AC68" s="139"/>
      <c r="AD68" s="139"/>
    </row>
    <row r="69" spans="22:30" ht="12.75">
      <c r="V69" s="139"/>
      <c r="W69" s="139"/>
      <c r="X69" s="139"/>
      <c r="Y69" s="139"/>
      <c r="Z69" s="139"/>
      <c r="AA69" s="139"/>
      <c r="AB69" s="139"/>
      <c r="AC69" s="139"/>
      <c r="AD69" s="139"/>
    </row>
    <row r="70" spans="22:30" ht="12.75">
      <c r="V70" s="139"/>
      <c r="W70" s="139"/>
      <c r="X70" s="139"/>
      <c r="Y70" s="139"/>
      <c r="Z70" s="139"/>
      <c r="AA70" s="139"/>
      <c r="AB70" s="139"/>
      <c r="AC70" s="139"/>
      <c r="AD70" s="139"/>
    </row>
    <row r="71" spans="22:30" ht="12.75">
      <c r="V71" s="139"/>
      <c r="W71" s="139"/>
      <c r="X71" s="139"/>
      <c r="Y71" s="139"/>
      <c r="Z71" s="139"/>
      <c r="AA71" s="139"/>
      <c r="AB71" s="139"/>
      <c r="AC71" s="139"/>
      <c r="AD71" s="139"/>
    </row>
    <row r="72" spans="22:30" ht="12.75">
      <c r="V72" s="139"/>
      <c r="W72" s="139"/>
      <c r="X72" s="139"/>
      <c r="Y72" s="139"/>
      <c r="Z72" s="139"/>
      <c r="AA72" s="139"/>
      <c r="AB72" s="139"/>
      <c r="AC72" s="139"/>
      <c r="AD72" s="139"/>
    </row>
    <row r="73" spans="22:27" ht="12.75">
      <c r="V73" s="139"/>
      <c r="Z73" s="139"/>
      <c r="AA73" s="139"/>
    </row>
    <row r="74" spans="22:27" ht="12.75">
      <c r="V74" s="139"/>
      <c r="W74" s="139"/>
      <c r="X74" s="139"/>
      <c r="Y74" s="139"/>
      <c r="Z74" s="139"/>
      <c r="AA74" s="139"/>
    </row>
  </sheetData>
  <mergeCells count="15">
    <mergeCell ref="S31:U31"/>
    <mergeCell ref="G31:I31"/>
    <mergeCell ref="J31:L31"/>
    <mergeCell ref="M31:O31"/>
    <mergeCell ref="P31:R31"/>
    <mergeCell ref="B28:AJ28"/>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Z41"/>
  <sheetViews>
    <sheetView zoomScale="75" zoomScaleNormal="75" zoomScaleSheetLayoutView="75" workbookViewId="0" topLeftCell="A1">
      <selection activeCell="A1" sqref="A1"/>
    </sheetView>
  </sheetViews>
  <sheetFormatPr defaultColWidth="11.421875" defaultRowHeight="12.75"/>
  <cols>
    <col min="1" max="1" width="2.7109375" style="168" customWidth="1"/>
    <col min="2" max="2" width="1.7109375" style="168" customWidth="1"/>
    <col min="3" max="6" width="1.7109375" style="180" customWidth="1"/>
    <col min="7" max="7" width="27.8515625" style="180" customWidth="1"/>
    <col min="8" max="8" width="7.28125" style="180" customWidth="1"/>
    <col min="9" max="9" width="6.57421875" style="180" customWidth="1"/>
    <col min="10" max="10" width="7.8515625" style="180" customWidth="1"/>
    <col min="11" max="11" width="1.7109375" style="180" customWidth="1"/>
    <col min="12" max="12" width="8.28125" style="168" customWidth="1"/>
    <col min="13" max="14" width="7.00390625" style="168" customWidth="1"/>
    <col min="15" max="15" width="1.7109375" style="168" customWidth="1"/>
    <col min="16" max="16" width="6.7109375" style="168" customWidth="1"/>
    <col min="17" max="17" width="8.57421875" style="168" customWidth="1"/>
    <col min="18" max="18" width="7.8515625" style="168" customWidth="1"/>
    <col min="19" max="19" width="1.7109375" style="168" customWidth="1"/>
    <col min="20" max="20" width="7.140625" style="180" customWidth="1"/>
    <col min="21" max="21" width="7.57421875" style="180" customWidth="1"/>
    <col min="22" max="22" width="7.140625" style="180" customWidth="1"/>
    <col min="23" max="23" width="1.7109375" style="180" customWidth="1"/>
    <col min="24" max="24" width="9.00390625" style="180" customWidth="1"/>
    <col min="25" max="26" width="9.140625" style="180" customWidth="1"/>
    <col min="27" max="16384" width="11.421875" style="25" customWidth="1"/>
  </cols>
  <sheetData>
    <row r="1" spans="3:26" s="168" customFormat="1" ht="12.75">
      <c r="C1" s="180"/>
      <c r="D1" s="180"/>
      <c r="E1" s="180"/>
      <c r="F1" s="180"/>
      <c r="G1" s="180"/>
      <c r="H1" s="180"/>
      <c r="I1" s="180"/>
      <c r="J1" s="180"/>
      <c r="K1" s="180"/>
      <c r="T1" s="180"/>
      <c r="U1" s="180"/>
      <c r="V1" s="180"/>
      <c r="W1" s="180"/>
      <c r="X1" s="180"/>
      <c r="Y1" s="180"/>
      <c r="Z1" s="180"/>
    </row>
    <row r="2" spans="2:26" s="168" customFormat="1" ht="12.75">
      <c r="B2" s="266" t="s">
        <v>675</v>
      </c>
      <c r="C2" s="232"/>
      <c r="D2" s="170"/>
      <c r="E2" s="170"/>
      <c r="F2" s="170"/>
      <c r="G2" s="170"/>
      <c r="H2" s="170"/>
      <c r="I2" s="170"/>
      <c r="J2" s="170"/>
      <c r="K2" s="170"/>
      <c r="L2" s="170"/>
      <c r="M2" s="170"/>
      <c r="N2" s="170"/>
      <c r="O2" s="170"/>
      <c r="P2" s="170"/>
      <c r="Q2" s="170"/>
      <c r="R2" s="170"/>
      <c r="S2" s="170"/>
      <c r="T2" s="170"/>
      <c r="U2" s="170"/>
      <c r="V2" s="170"/>
      <c r="W2" s="170"/>
      <c r="X2" s="170"/>
      <c r="Y2" s="170"/>
      <c r="Z2" s="170"/>
    </row>
    <row r="3" spans="2:26" s="168" customFormat="1" ht="12.75">
      <c r="B3" s="267" t="s">
        <v>0</v>
      </c>
      <c r="C3" s="232"/>
      <c r="D3" s="170"/>
      <c r="E3" s="170"/>
      <c r="F3" s="170"/>
      <c r="G3" s="170"/>
      <c r="H3" s="170"/>
      <c r="I3" s="170"/>
      <c r="J3" s="170"/>
      <c r="K3" s="170"/>
      <c r="L3" s="170"/>
      <c r="M3" s="170"/>
      <c r="N3" s="170"/>
      <c r="O3" s="170"/>
      <c r="P3" s="170"/>
      <c r="Q3" s="170"/>
      <c r="R3" s="170"/>
      <c r="S3" s="170"/>
      <c r="T3" s="170"/>
      <c r="U3" s="170"/>
      <c r="V3" s="170"/>
      <c r="W3" s="170"/>
      <c r="X3" s="170"/>
      <c r="Y3" s="170"/>
      <c r="Z3" s="170"/>
    </row>
    <row r="4" spans="3:26" s="168" customFormat="1" ht="12.75">
      <c r="C4" s="190"/>
      <c r="D4" s="190"/>
      <c r="E4" s="190"/>
      <c r="F4" s="190"/>
      <c r="G4" s="190"/>
      <c r="H4" s="180"/>
      <c r="I4" s="180"/>
      <c r="J4" s="180"/>
      <c r="K4" s="180"/>
      <c r="L4" s="180"/>
      <c r="M4" s="180"/>
      <c r="N4" s="180"/>
      <c r="O4" s="180"/>
      <c r="P4" s="180"/>
      <c r="Q4" s="180"/>
      <c r="R4" s="180"/>
      <c r="S4" s="180"/>
      <c r="T4" s="180"/>
      <c r="U4" s="180"/>
      <c r="V4" s="180"/>
      <c r="W4" s="180"/>
      <c r="X4" s="180"/>
      <c r="Y4" s="180"/>
      <c r="Z4" s="180"/>
    </row>
    <row r="5" spans="2:26" s="168" customFormat="1" ht="12.75">
      <c r="B5" s="172"/>
      <c r="C5" s="188"/>
      <c r="D5" s="188"/>
      <c r="E5" s="188"/>
      <c r="F5" s="188"/>
      <c r="G5" s="188"/>
      <c r="H5" s="373"/>
      <c r="I5" s="373"/>
      <c r="J5" s="373"/>
      <c r="K5" s="373"/>
      <c r="L5" s="373"/>
      <c r="M5" s="373"/>
      <c r="N5" s="373"/>
      <c r="O5" s="373"/>
      <c r="P5" s="373"/>
      <c r="Q5" s="373"/>
      <c r="R5" s="373"/>
      <c r="S5" s="373"/>
      <c r="T5" s="373"/>
      <c r="U5" s="373"/>
      <c r="V5" s="373"/>
      <c r="W5" s="189"/>
      <c r="X5" s="373"/>
      <c r="Y5" s="373"/>
      <c r="Z5" s="373"/>
    </row>
    <row r="6" spans="3:26" s="168" customFormat="1" ht="12.75">
      <c r="C6" s="192"/>
      <c r="D6" s="192"/>
      <c r="E6" s="192"/>
      <c r="F6" s="192"/>
      <c r="G6" s="192"/>
      <c r="H6" s="356" t="s">
        <v>460</v>
      </c>
      <c r="I6" s="356"/>
      <c r="J6" s="356"/>
      <c r="K6" s="356"/>
      <c r="L6" s="356"/>
      <c r="M6" s="356"/>
      <c r="N6" s="356"/>
      <c r="O6" s="356"/>
      <c r="P6" s="356"/>
      <c r="Q6" s="356"/>
      <c r="R6" s="356"/>
      <c r="S6" s="356"/>
      <c r="T6" s="356"/>
      <c r="U6" s="356"/>
      <c r="V6" s="356"/>
      <c r="W6" s="184"/>
      <c r="X6" s="374" t="s">
        <v>455</v>
      </c>
      <c r="Y6" s="374"/>
      <c r="Z6" s="374"/>
    </row>
    <row r="7" spans="2:26" s="168" customFormat="1" ht="12.75">
      <c r="B7" s="94" t="s">
        <v>1</v>
      </c>
      <c r="C7" s="190"/>
      <c r="D7" s="180"/>
      <c r="E7" s="190"/>
      <c r="F7" s="190"/>
      <c r="G7" s="190"/>
      <c r="H7" s="375" t="s">
        <v>456</v>
      </c>
      <c r="I7" s="375"/>
      <c r="J7" s="375"/>
      <c r="K7" s="178"/>
      <c r="L7" s="375" t="s">
        <v>351</v>
      </c>
      <c r="M7" s="375"/>
      <c r="N7" s="375"/>
      <c r="O7" s="178"/>
      <c r="P7" s="375" t="s">
        <v>461</v>
      </c>
      <c r="Q7" s="375"/>
      <c r="R7" s="375"/>
      <c r="S7" s="178"/>
      <c r="T7" s="375" t="s">
        <v>462</v>
      </c>
      <c r="U7" s="375"/>
      <c r="V7" s="375"/>
      <c r="W7" s="178"/>
      <c r="X7" s="194" t="s">
        <v>339</v>
      </c>
      <c r="Y7" s="194" t="s">
        <v>340</v>
      </c>
      <c r="Z7" s="194" t="s">
        <v>116</v>
      </c>
    </row>
    <row r="8" spans="3:26" s="168" customFormat="1" ht="12.75">
      <c r="C8" s="180"/>
      <c r="D8" s="180"/>
      <c r="E8" s="180"/>
      <c r="F8" s="180"/>
      <c r="G8" s="180"/>
      <c r="H8" s="195" t="s">
        <v>339</v>
      </c>
      <c r="I8" s="195" t="s">
        <v>340</v>
      </c>
      <c r="J8" s="195" t="s">
        <v>116</v>
      </c>
      <c r="K8" s="185"/>
      <c r="L8" s="195" t="s">
        <v>339</v>
      </c>
      <c r="M8" s="195" t="s">
        <v>340</v>
      </c>
      <c r="N8" s="195" t="s">
        <v>116</v>
      </c>
      <c r="O8" s="185"/>
      <c r="P8" s="195" t="s">
        <v>339</v>
      </c>
      <c r="Q8" s="195" t="s">
        <v>340</v>
      </c>
      <c r="R8" s="195" t="s">
        <v>116</v>
      </c>
      <c r="S8" s="185"/>
      <c r="T8" s="195" t="s">
        <v>339</v>
      </c>
      <c r="U8" s="195" t="s">
        <v>340</v>
      </c>
      <c r="V8" s="195" t="s">
        <v>116</v>
      </c>
      <c r="W8" s="185"/>
      <c r="X8" s="180"/>
      <c r="Y8" s="180"/>
      <c r="Z8" s="180"/>
    </row>
    <row r="9" spans="2:26" s="168" customFormat="1" ht="19.5" customHeight="1">
      <c r="B9" s="175"/>
      <c r="C9" s="196"/>
      <c r="D9" s="196"/>
      <c r="E9" s="196"/>
      <c r="F9" s="196"/>
      <c r="G9" s="196"/>
      <c r="H9" s="196"/>
      <c r="I9" s="196"/>
      <c r="J9" s="196"/>
      <c r="K9" s="196"/>
      <c r="L9" s="196"/>
      <c r="M9" s="196"/>
      <c r="N9" s="196"/>
      <c r="O9" s="196"/>
      <c r="P9" s="196"/>
      <c r="Q9" s="196"/>
      <c r="R9" s="196"/>
      <c r="S9" s="196"/>
      <c r="T9" s="196"/>
      <c r="U9" s="196"/>
      <c r="V9" s="196"/>
      <c r="W9" s="196"/>
      <c r="X9" s="196"/>
      <c r="Y9" s="196"/>
      <c r="Z9" s="196"/>
    </row>
    <row r="10" spans="3:26" s="168" customFormat="1" ht="12.75">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row>
    <row r="11" spans="2:26" ht="12.75">
      <c r="B11" s="178" t="s">
        <v>371</v>
      </c>
      <c r="C11" s="178" t="s">
        <v>635</v>
      </c>
      <c r="D11" s="178"/>
      <c r="H11" s="178">
        <v>1038.7336494090425</v>
      </c>
      <c r="I11" s="178">
        <v>982.3828371962903</v>
      </c>
      <c r="J11" s="178">
        <v>56.3508122127522</v>
      </c>
      <c r="K11" s="178"/>
      <c r="L11" s="178">
        <v>1042.4918023549212</v>
      </c>
      <c r="M11" s="178">
        <v>1022.4445956746002</v>
      </c>
      <c r="N11" s="178">
        <v>20.047206680320983</v>
      </c>
      <c r="O11" s="178"/>
      <c r="P11" s="178">
        <v>1074.5637380245164</v>
      </c>
      <c r="Q11" s="178">
        <v>1038.9953496380494</v>
      </c>
      <c r="R11" s="178">
        <v>35.56838838646695</v>
      </c>
      <c r="S11" s="178"/>
      <c r="T11" s="178">
        <v>1116.2436380232155</v>
      </c>
      <c r="U11" s="178">
        <v>1080.783595049036</v>
      </c>
      <c r="V11" s="178">
        <v>35.46004297417949</v>
      </c>
      <c r="W11" s="178"/>
      <c r="X11" s="178">
        <v>4272.032827811696</v>
      </c>
      <c r="Y11" s="178">
        <v>4124.606377557976</v>
      </c>
      <c r="Z11" s="178">
        <v>147.42645025371985</v>
      </c>
    </row>
    <row r="12" spans="1:26" s="156" customFormat="1" ht="12.75">
      <c r="A12" s="169"/>
      <c r="B12" s="169"/>
      <c r="C12" s="178"/>
      <c r="D12" s="233" t="s">
        <v>636</v>
      </c>
      <c r="E12" s="178"/>
      <c r="F12" s="169"/>
      <c r="G12" s="169"/>
      <c r="H12" s="180">
        <v>656.975031</v>
      </c>
      <c r="I12" s="180">
        <v>669.5345738399999</v>
      </c>
      <c r="J12" s="180">
        <v>-12.55954283999995</v>
      </c>
      <c r="K12" s="180"/>
      <c r="L12" s="180">
        <v>692.942547</v>
      </c>
      <c r="M12" s="180">
        <v>684.5922423999996</v>
      </c>
      <c r="N12" s="180">
        <v>8.350304600000413</v>
      </c>
      <c r="O12" s="180"/>
      <c r="P12" s="180">
        <v>720.303453</v>
      </c>
      <c r="Q12" s="180">
        <v>717.3345479800004</v>
      </c>
      <c r="R12" s="180">
        <v>2.9689050199996245</v>
      </c>
      <c r="S12" s="180"/>
      <c r="T12" s="180">
        <v>697.7667982359254</v>
      </c>
      <c r="U12" s="180">
        <v>751.8399999999992</v>
      </c>
      <c r="V12" s="180">
        <v>-54.073201764073815</v>
      </c>
      <c r="W12" s="180"/>
      <c r="X12" s="180">
        <v>2767.9878292359253</v>
      </c>
      <c r="Y12" s="180">
        <v>2823.301364219999</v>
      </c>
      <c r="Z12" s="180">
        <v>-55.31353498407361</v>
      </c>
    </row>
    <row r="13" spans="7:26" ht="12.75">
      <c r="G13" s="180" t="s">
        <v>52</v>
      </c>
      <c r="H13" s="180">
        <v>4.347727</v>
      </c>
      <c r="I13" s="180">
        <v>0</v>
      </c>
      <c r="J13" s="180">
        <v>4.347727</v>
      </c>
      <c r="L13" s="180">
        <v>0.677419</v>
      </c>
      <c r="M13" s="180">
        <v>0</v>
      </c>
      <c r="N13" s="180">
        <v>0.677419</v>
      </c>
      <c r="O13" s="180"/>
      <c r="P13" s="180">
        <v>0.129123</v>
      </c>
      <c r="Q13" s="180">
        <v>0</v>
      </c>
      <c r="R13" s="180">
        <v>0.129123</v>
      </c>
      <c r="S13" s="180"/>
      <c r="T13" s="180">
        <v>4.166798235925414</v>
      </c>
      <c r="U13" s="180">
        <v>0.2</v>
      </c>
      <c r="V13" s="180">
        <v>3.966798235925414</v>
      </c>
      <c r="X13" s="180">
        <v>9.321067235925414</v>
      </c>
      <c r="Y13" s="180">
        <v>0.2</v>
      </c>
      <c r="Z13" s="180">
        <v>9.121067235925414</v>
      </c>
    </row>
    <row r="14" spans="7:26" ht="12.75">
      <c r="G14" s="180" t="s">
        <v>94</v>
      </c>
      <c r="H14" s="180">
        <v>416.226065</v>
      </c>
      <c r="I14" s="180">
        <v>239.09004983999986</v>
      </c>
      <c r="J14" s="180">
        <v>177.13601516000014</v>
      </c>
      <c r="L14" s="180">
        <v>442.552052</v>
      </c>
      <c r="M14" s="180">
        <v>239.65021139999956</v>
      </c>
      <c r="N14" s="180">
        <v>202.90184060000044</v>
      </c>
      <c r="O14" s="180"/>
      <c r="P14" s="180">
        <v>465.969325</v>
      </c>
      <c r="Q14" s="180">
        <v>228.46572598000031</v>
      </c>
      <c r="R14" s="180">
        <v>237.5035990199997</v>
      </c>
      <c r="S14" s="180"/>
      <c r="T14" s="180">
        <v>447</v>
      </c>
      <c r="U14" s="180">
        <v>245.03999999999928</v>
      </c>
      <c r="V14" s="180">
        <v>201.96000000000072</v>
      </c>
      <c r="X14" s="180">
        <v>1771.747442</v>
      </c>
      <c r="Y14" s="180">
        <v>952.245987219999</v>
      </c>
      <c r="Z14" s="180">
        <v>819.501454780001</v>
      </c>
    </row>
    <row r="15" spans="7:26" ht="12.75">
      <c r="G15" s="180" t="s">
        <v>53</v>
      </c>
      <c r="H15" s="180">
        <v>236.40123899999998</v>
      </c>
      <c r="I15" s="180">
        <v>430.444524</v>
      </c>
      <c r="J15" s="180">
        <v>-194.04328500000003</v>
      </c>
      <c r="L15" s="180">
        <v>249.713076</v>
      </c>
      <c r="M15" s="180">
        <v>444.94203100000004</v>
      </c>
      <c r="N15" s="180">
        <v>-195.22895500000004</v>
      </c>
      <c r="O15" s="180"/>
      <c r="P15" s="180">
        <v>254.20500499999997</v>
      </c>
      <c r="Q15" s="180">
        <v>488.868822</v>
      </c>
      <c r="R15" s="180">
        <v>-234.66381700000005</v>
      </c>
      <c r="S15" s="180"/>
      <c r="T15" s="180">
        <v>246.6</v>
      </c>
      <c r="U15" s="180">
        <v>506.6</v>
      </c>
      <c r="V15" s="180">
        <v>-260</v>
      </c>
      <c r="X15" s="180">
        <v>986.91932</v>
      </c>
      <c r="Y15" s="180">
        <v>1870.8553769999999</v>
      </c>
      <c r="Z15" s="180">
        <v>-883.9360569999999</v>
      </c>
    </row>
    <row r="16" spans="1:26" s="156" customFormat="1" ht="12.75">
      <c r="A16" s="168"/>
      <c r="B16" s="168"/>
      <c r="C16" s="180"/>
      <c r="D16" s="233" t="s">
        <v>637</v>
      </c>
      <c r="E16" s="180"/>
      <c r="F16" s="168"/>
      <c r="G16" s="168"/>
      <c r="H16" s="180">
        <v>330.319676</v>
      </c>
      <c r="I16" s="180">
        <v>196.75087920277724</v>
      </c>
      <c r="J16" s="180">
        <v>133.56879679722277</v>
      </c>
      <c r="K16" s="180"/>
      <c r="L16" s="180">
        <v>301.823214</v>
      </c>
      <c r="M16" s="180">
        <v>216.73646858999984</v>
      </c>
      <c r="N16" s="180">
        <v>85.08674541000016</v>
      </c>
      <c r="O16" s="180"/>
      <c r="P16" s="180">
        <v>310.256122</v>
      </c>
      <c r="Q16" s="180">
        <v>222.11087982931383</v>
      </c>
      <c r="R16" s="180">
        <v>88.14524217068617</v>
      </c>
      <c r="S16" s="180"/>
      <c r="T16" s="180">
        <v>364.71204</v>
      </c>
      <c r="U16" s="180">
        <v>217.05715447909316</v>
      </c>
      <c r="V16" s="180">
        <v>147.65488552090684</v>
      </c>
      <c r="W16" s="180"/>
      <c r="X16" s="180">
        <v>1307.111052</v>
      </c>
      <c r="Y16" s="180">
        <v>852.6553821011842</v>
      </c>
      <c r="Z16" s="180">
        <v>454.4556698988158</v>
      </c>
    </row>
    <row r="17" spans="7:26" ht="12.75">
      <c r="G17" s="180" t="s">
        <v>52</v>
      </c>
      <c r="H17" s="180">
        <v>146.032638</v>
      </c>
      <c r="I17" s="180">
        <v>51.713083</v>
      </c>
      <c r="J17" s="180">
        <v>94.319555</v>
      </c>
      <c r="L17" s="180">
        <v>110.228835</v>
      </c>
      <c r="M17" s="180">
        <v>69.236602</v>
      </c>
      <c r="N17" s="180">
        <v>40.992233</v>
      </c>
      <c r="O17" s="180"/>
      <c r="P17" s="180">
        <v>123.72363</v>
      </c>
      <c r="Q17" s="180">
        <v>80.039435</v>
      </c>
      <c r="R17" s="180">
        <v>43.684195</v>
      </c>
      <c r="S17" s="180"/>
      <c r="T17" s="180">
        <v>142.7</v>
      </c>
      <c r="U17" s="180">
        <v>66.8</v>
      </c>
      <c r="V17" s="180">
        <v>75.9</v>
      </c>
      <c r="X17" s="180">
        <v>522.685103</v>
      </c>
      <c r="Y17" s="180">
        <v>267.78912</v>
      </c>
      <c r="Z17" s="180">
        <v>254.895983</v>
      </c>
    </row>
    <row r="18" spans="7:26" ht="12.75">
      <c r="G18" s="180" t="s">
        <v>94</v>
      </c>
      <c r="H18" s="180">
        <v>144.74428699999999</v>
      </c>
      <c r="I18" s="180">
        <v>83.99651744399995</v>
      </c>
      <c r="J18" s="180">
        <v>60.74776955600004</v>
      </c>
      <c r="L18" s="180">
        <v>153.150258</v>
      </c>
      <c r="M18" s="180">
        <v>84.08757398999985</v>
      </c>
      <c r="N18" s="180">
        <v>69.06268401000015</v>
      </c>
      <c r="O18" s="180"/>
      <c r="P18" s="180">
        <v>141.721769</v>
      </c>
      <c r="Q18" s="180">
        <v>79.92800409300011</v>
      </c>
      <c r="R18" s="180">
        <v>61.79376490699988</v>
      </c>
      <c r="S18" s="180"/>
      <c r="T18" s="180">
        <v>165.7</v>
      </c>
      <c r="U18" s="180">
        <v>86.28899999999976</v>
      </c>
      <c r="V18" s="180">
        <v>79.41100000000023</v>
      </c>
      <c r="X18" s="180">
        <v>605.3163139999999</v>
      </c>
      <c r="Y18" s="180">
        <v>334.3010955269997</v>
      </c>
      <c r="Z18" s="180">
        <v>271.01521847300023</v>
      </c>
    </row>
    <row r="19" spans="7:26" ht="12.75">
      <c r="G19" s="180" t="s">
        <v>53</v>
      </c>
      <c r="H19" s="180">
        <v>39.542750999999996</v>
      </c>
      <c r="I19" s="180">
        <v>61.041278758777295</v>
      </c>
      <c r="J19" s="180">
        <v>-21.4985277587773</v>
      </c>
      <c r="L19" s="180">
        <v>38.444120999999996</v>
      </c>
      <c r="M19" s="180">
        <v>63.4122926</v>
      </c>
      <c r="N19" s="180">
        <v>-24.968171600000005</v>
      </c>
      <c r="O19" s="180"/>
      <c r="P19" s="180">
        <v>44.810723</v>
      </c>
      <c r="Q19" s="180">
        <v>62.14344073631372</v>
      </c>
      <c r="R19" s="180">
        <v>-17.332717736313718</v>
      </c>
      <c r="S19" s="180"/>
      <c r="T19" s="180">
        <v>56.31204000000001</v>
      </c>
      <c r="U19" s="180">
        <v>63.968154479093386</v>
      </c>
      <c r="V19" s="180">
        <v>-7.656114479093375</v>
      </c>
      <c r="X19" s="180">
        <v>179.10963500000003</v>
      </c>
      <c r="Y19" s="180">
        <v>250.56516657418442</v>
      </c>
      <c r="Z19" s="180">
        <v>-71.45553157418439</v>
      </c>
    </row>
    <row r="20" spans="1:26" s="156" customFormat="1" ht="12.75">
      <c r="A20" s="168"/>
      <c r="B20" s="168"/>
      <c r="C20" s="180"/>
      <c r="D20" s="233" t="s">
        <v>638</v>
      </c>
      <c r="E20" s="180"/>
      <c r="F20" s="168"/>
      <c r="G20" s="168"/>
      <c r="H20" s="180">
        <v>51.43894240904248</v>
      </c>
      <c r="I20" s="180">
        <v>116.09738415351322</v>
      </c>
      <c r="J20" s="180">
        <v>-64.65844174447074</v>
      </c>
      <c r="K20" s="180"/>
      <c r="L20" s="180">
        <v>47.72604135492126</v>
      </c>
      <c r="M20" s="180">
        <v>121.11588468460081</v>
      </c>
      <c r="N20" s="180">
        <v>-73.38984332967956</v>
      </c>
      <c r="O20" s="180"/>
      <c r="P20" s="180">
        <v>44.004163024516444</v>
      </c>
      <c r="Q20" s="180">
        <v>99.5499218287352</v>
      </c>
      <c r="R20" s="180">
        <v>-55.54575880421875</v>
      </c>
      <c r="S20" s="180"/>
      <c r="T20" s="180">
        <v>53.76479978728996</v>
      </c>
      <c r="U20" s="180">
        <v>111.88644056994359</v>
      </c>
      <c r="V20" s="180">
        <v>-58.12164078265363</v>
      </c>
      <c r="W20" s="180"/>
      <c r="X20" s="180">
        <v>196.93394657577016</v>
      </c>
      <c r="Y20" s="180">
        <v>448.64963123679286</v>
      </c>
      <c r="Z20" s="180">
        <v>-251.7156846610227</v>
      </c>
    </row>
    <row r="21" spans="7:26" ht="12.75">
      <c r="G21" s="180" t="s">
        <v>52</v>
      </c>
      <c r="H21" s="180">
        <v>3.2</v>
      </c>
      <c r="I21" s="180">
        <v>8.1</v>
      </c>
      <c r="J21" s="180">
        <v>-4.9</v>
      </c>
      <c r="L21" s="180">
        <v>2.443488737081798</v>
      </c>
      <c r="M21" s="180">
        <v>6.544412629849036</v>
      </c>
      <c r="N21" s="180">
        <v>-4.100923892767238</v>
      </c>
      <c r="O21" s="180"/>
      <c r="P21" s="180">
        <v>2.484004229053504</v>
      </c>
      <c r="Q21" s="180">
        <v>7.696747733329333</v>
      </c>
      <c r="R21" s="180">
        <v>-5.212743504275829</v>
      </c>
      <c r="S21" s="180"/>
      <c r="T21" s="180">
        <v>3.152771784208006</v>
      </c>
      <c r="U21" s="180">
        <v>7.876725595522581</v>
      </c>
      <c r="V21" s="180">
        <v>-4.7239538113145745</v>
      </c>
      <c r="X21" s="180">
        <v>11.280264750343308</v>
      </c>
      <c r="Y21" s="180">
        <v>30.217885958700947</v>
      </c>
      <c r="Z21" s="180">
        <v>-18.93762120835764</v>
      </c>
    </row>
    <row r="22" spans="7:26" ht="12.75">
      <c r="G22" s="180" t="s">
        <v>94</v>
      </c>
      <c r="H22" s="180">
        <v>36.44277186116006</v>
      </c>
      <c r="I22" s="180">
        <v>75.99684911599996</v>
      </c>
      <c r="J22" s="180">
        <v>-39.5540772548399</v>
      </c>
      <c r="L22" s="180">
        <v>34.39700993309156</v>
      </c>
      <c r="M22" s="180">
        <v>76.07923360999987</v>
      </c>
      <c r="N22" s="180">
        <v>-41.682223676908315</v>
      </c>
      <c r="O22" s="180"/>
      <c r="P22" s="180">
        <v>30.779756982056885</v>
      </c>
      <c r="Q22" s="180">
        <v>72.3158132270001</v>
      </c>
      <c r="R22" s="180">
        <v>-41.536056244943225</v>
      </c>
      <c r="S22" s="180"/>
      <c r="T22" s="180">
        <v>33.935373042345276</v>
      </c>
      <c r="U22" s="180">
        <v>78.07099999999978</v>
      </c>
      <c r="V22" s="180">
        <v>-44.13562695765451</v>
      </c>
      <c r="X22" s="180">
        <v>135.55491181865378</v>
      </c>
      <c r="Y22" s="180">
        <v>302.46289595299976</v>
      </c>
      <c r="Z22" s="180">
        <v>-166.90798413434598</v>
      </c>
    </row>
    <row r="23" spans="1:26" s="157" customFormat="1" ht="12.75">
      <c r="A23" s="199"/>
      <c r="B23" s="199"/>
      <c r="C23" s="203"/>
      <c r="D23" s="203"/>
      <c r="E23" s="203"/>
      <c r="F23" s="180"/>
      <c r="G23" s="180" t="s">
        <v>53</v>
      </c>
      <c r="H23" s="180">
        <v>11.796170547882422</v>
      </c>
      <c r="I23" s="180">
        <v>32.000535037513266</v>
      </c>
      <c r="J23" s="203">
        <v>-20.204364489630844</v>
      </c>
      <c r="K23" s="203"/>
      <c r="L23" s="180">
        <v>10.885542684747895</v>
      </c>
      <c r="M23" s="180">
        <v>38.4922384447519</v>
      </c>
      <c r="N23" s="203">
        <v>-27.606695760004</v>
      </c>
      <c r="O23" s="203"/>
      <c r="P23" s="180">
        <v>10.74040181340605</v>
      </c>
      <c r="Q23" s="180">
        <v>19.537360868405756</v>
      </c>
      <c r="R23" s="203">
        <v>-8.796959054999705</v>
      </c>
      <c r="S23" s="203"/>
      <c r="T23" s="180">
        <v>16.67665496073668</v>
      </c>
      <c r="U23" s="180">
        <v>25.93871497442122</v>
      </c>
      <c r="V23" s="203">
        <v>-9.26206001368454</v>
      </c>
      <c r="W23" s="203"/>
      <c r="X23" s="180">
        <v>50.09877000677305</v>
      </c>
      <c r="Y23" s="180">
        <v>115.96884932509214</v>
      </c>
      <c r="Z23" s="203">
        <v>-65.87007931831909</v>
      </c>
    </row>
    <row r="24" spans="1:26" s="157" customFormat="1" ht="12.75">
      <c r="A24" s="199"/>
      <c r="B24" s="199"/>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row>
    <row r="25" spans="1:26" s="159" customFormat="1" ht="12.75">
      <c r="A25" s="234"/>
      <c r="B25" s="178" t="s">
        <v>639</v>
      </c>
      <c r="C25" s="178" t="s">
        <v>640</v>
      </c>
      <c r="D25" s="178"/>
      <c r="E25" s="234"/>
      <c r="F25" s="234"/>
      <c r="G25" s="234"/>
      <c r="H25" s="178">
        <v>364.75</v>
      </c>
      <c r="I25" s="178">
        <v>298.5</v>
      </c>
      <c r="J25" s="201">
        <v>66.25</v>
      </c>
      <c r="K25" s="201"/>
      <c r="L25" s="178">
        <v>178.459</v>
      </c>
      <c r="M25" s="178">
        <v>233.78</v>
      </c>
      <c r="N25" s="201">
        <v>-55.321</v>
      </c>
      <c r="O25" s="201"/>
      <c r="P25" s="201">
        <v>216.6</v>
      </c>
      <c r="Q25" s="201">
        <v>265.88</v>
      </c>
      <c r="R25" s="201">
        <v>-49.28</v>
      </c>
      <c r="S25" s="201"/>
      <c r="T25" s="201">
        <v>349.32</v>
      </c>
      <c r="U25" s="201">
        <v>252.5</v>
      </c>
      <c r="V25" s="201">
        <v>96.82</v>
      </c>
      <c r="W25" s="201"/>
      <c r="X25" s="201">
        <v>1109.1290000000001</v>
      </c>
      <c r="Y25" s="201">
        <v>1050.66</v>
      </c>
      <c r="Z25" s="201">
        <v>58.46900000000028</v>
      </c>
    </row>
    <row r="26" spans="1:26" s="157" customFormat="1" ht="13.5" customHeight="1">
      <c r="A26" s="199"/>
      <c r="B26" s="199"/>
      <c r="C26" s="203"/>
      <c r="D26" s="233" t="s">
        <v>136</v>
      </c>
      <c r="E26" s="180"/>
      <c r="F26" s="199"/>
      <c r="G26" s="199"/>
      <c r="H26" s="180">
        <v>35.64491298527443</v>
      </c>
      <c r="I26" s="180">
        <v>82.9</v>
      </c>
      <c r="J26" s="203">
        <v>-47.255087014725575</v>
      </c>
      <c r="K26" s="203"/>
      <c r="L26" s="180">
        <v>34.28340083073728</v>
      </c>
      <c r="M26" s="180">
        <v>107.04</v>
      </c>
      <c r="N26" s="203">
        <v>-72.75659916926273</v>
      </c>
      <c r="O26" s="203"/>
      <c r="P26" s="180">
        <v>31.2</v>
      </c>
      <c r="Q26" s="180">
        <v>91.34</v>
      </c>
      <c r="R26" s="203">
        <v>-60.14</v>
      </c>
      <c r="S26" s="203"/>
      <c r="T26" s="180">
        <v>49.61288682051057</v>
      </c>
      <c r="U26" s="180">
        <v>98</v>
      </c>
      <c r="V26" s="203">
        <v>-48.38711317948943</v>
      </c>
      <c r="W26" s="203"/>
      <c r="X26" s="180">
        <v>150.74120063652228</v>
      </c>
      <c r="Y26" s="180">
        <v>379.28</v>
      </c>
      <c r="Z26" s="203">
        <v>-228.5387993634777</v>
      </c>
    </row>
    <row r="27" spans="4:26" ht="12" customHeight="1">
      <c r="D27" s="233" t="s">
        <v>54</v>
      </c>
      <c r="H27" s="180">
        <v>329.10508701472554</v>
      </c>
      <c r="I27" s="180">
        <v>215.6</v>
      </c>
      <c r="J27" s="180">
        <v>113.50508701472555</v>
      </c>
      <c r="L27" s="180">
        <v>144.17559916926274</v>
      </c>
      <c r="M27" s="180">
        <v>126.74</v>
      </c>
      <c r="N27" s="180">
        <v>17.435599169262744</v>
      </c>
      <c r="O27" s="180"/>
      <c r="P27" s="180">
        <v>185.4</v>
      </c>
      <c r="Q27" s="180">
        <v>174.54</v>
      </c>
      <c r="R27" s="180">
        <v>10.86</v>
      </c>
      <c r="S27" s="180"/>
      <c r="T27" s="180">
        <v>299.7071131794894</v>
      </c>
      <c r="U27" s="180">
        <v>154.5</v>
      </c>
      <c r="V27" s="180">
        <v>145.2071131794894</v>
      </c>
      <c r="X27" s="180">
        <v>958.3877993634777</v>
      </c>
      <c r="Y27" s="180">
        <v>671.38</v>
      </c>
      <c r="Z27" s="180">
        <v>287.0077993634777</v>
      </c>
    </row>
    <row r="28" spans="5:19" ht="12.75">
      <c r="E28" s="168"/>
      <c r="F28" s="168"/>
      <c r="G28" s="168"/>
      <c r="L28" s="180"/>
      <c r="M28" s="180"/>
      <c r="N28" s="180"/>
      <c r="O28" s="180"/>
      <c r="P28" s="180"/>
      <c r="Q28" s="180"/>
      <c r="R28" s="180"/>
      <c r="S28" s="180"/>
    </row>
    <row r="29" spans="1:26" s="159" customFormat="1" ht="12.75">
      <c r="A29" s="234"/>
      <c r="B29" s="235" t="s">
        <v>391</v>
      </c>
      <c r="C29" s="235" t="s">
        <v>641</v>
      </c>
      <c r="D29" s="169"/>
      <c r="E29" s="234"/>
      <c r="F29" s="234"/>
      <c r="G29" s="234"/>
      <c r="H29" s="201">
        <v>379.64668764436715</v>
      </c>
      <c r="I29" s="201">
        <v>590.6906773452829</v>
      </c>
      <c r="J29" s="201">
        <v>-211.04398970091574</v>
      </c>
      <c r="K29" s="201"/>
      <c r="L29" s="201">
        <v>400.09033410003815</v>
      </c>
      <c r="M29" s="201">
        <v>665.0796380246821</v>
      </c>
      <c r="N29" s="201">
        <v>-264.989303924644</v>
      </c>
      <c r="O29" s="201"/>
      <c r="P29" s="201">
        <v>403.21319923319817</v>
      </c>
      <c r="Q29" s="201">
        <v>577.3919217162647</v>
      </c>
      <c r="R29" s="201">
        <v>-174.17872248306657</v>
      </c>
      <c r="S29" s="201"/>
      <c r="T29" s="201">
        <v>455.7274044747838</v>
      </c>
      <c r="U29" s="201">
        <v>647.5167441906214</v>
      </c>
      <c r="V29" s="201">
        <v>-191.78933971583757</v>
      </c>
      <c r="W29" s="201"/>
      <c r="X29" s="201">
        <v>1638.6776254523872</v>
      </c>
      <c r="Y29" s="201">
        <v>2480.6789812768507</v>
      </c>
      <c r="Z29" s="201">
        <v>-842.0013558244634</v>
      </c>
    </row>
    <row r="30" spans="4:26" ht="12.75">
      <c r="D30" s="236" t="s">
        <v>103</v>
      </c>
      <c r="E30" s="168"/>
      <c r="H30" s="180">
        <v>30.29</v>
      </c>
      <c r="I30" s="180">
        <v>31.71</v>
      </c>
      <c r="J30" s="180">
        <v>-1.42</v>
      </c>
      <c r="L30" s="180">
        <v>24.43</v>
      </c>
      <c r="M30" s="180">
        <v>27.11</v>
      </c>
      <c r="N30" s="180">
        <v>-2.68</v>
      </c>
      <c r="O30" s="180"/>
      <c r="P30" s="180">
        <v>20.37</v>
      </c>
      <c r="Q30" s="180">
        <v>33.62</v>
      </c>
      <c r="R30" s="180">
        <v>-13.25</v>
      </c>
      <c r="S30" s="180"/>
      <c r="T30" s="180">
        <v>19.66</v>
      </c>
      <c r="U30" s="180">
        <v>22.74</v>
      </c>
      <c r="V30" s="180">
        <v>-3.08</v>
      </c>
      <c r="X30" s="180">
        <v>94.75</v>
      </c>
      <c r="Y30" s="180">
        <v>115.18</v>
      </c>
      <c r="Z30" s="180">
        <v>-20.43</v>
      </c>
    </row>
    <row r="31" spans="4:26" ht="12.75">
      <c r="D31" s="236" t="s">
        <v>55</v>
      </c>
      <c r="E31" s="168"/>
      <c r="H31" s="180">
        <v>0</v>
      </c>
      <c r="I31" s="180">
        <v>0</v>
      </c>
      <c r="J31" s="180">
        <v>0</v>
      </c>
      <c r="L31" s="180">
        <v>0</v>
      </c>
      <c r="M31" s="180">
        <v>0</v>
      </c>
      <c r="N31" s="180">
        <v>0</v>
      </c>
      <c r="O31" s="180"/>
      <c r="P31" s="180">
        <v>0</v>
      </c>
      <c r="Q31" s="180">
        <v>0</v>
      </c>
      <c r="R31" s="180">
        <v>0</v>
      </c>
      <c r="S31" s="180"/>
      <c r="T31" s="180">
        <v>0</v>
      </c>
      <c r="U31" s="180">
        <v>0</v>
      </c>
      <c r="V31" s="180">
        <v>0</v>
      </c>
      <c r="X31" s="180">
        <v>0</v>
      </c>
      <c r="Y31" s="180">
        <v>0</v>
      </c>
      <c r="Z31" s="180">
        <v>0</v>
      </c>
    </row>
    <row r="32" spans="4:26" ht="12.75">
      <c r="D32" s="236" t="s">
        <v>56</v>
      </c>
      <c r="E32" s="168"/>
      <c r="H32" s="180">
        <v>34.283</v>
      </c>
      <c r="I32" s="180">
        <v>90.7</v>
      </c>
      <c r="J32" s="180">
        <v>-56.417</v>
      </c>
      <c r="L32" s="180">
        <v>33.6</v>
      </c>
      <c r="M32" s="180">
        <v>136</v>
      </c>
      <c r="N32" s="180">
        <v>-102.4</v>
      </c>
      <c r="O32" s="180"/>
      <c r="P32" s="180">
        <v>39.68</v>
      </c>
      <c r="Q32" s="180">
        <v>101.5</v>
      </c>
      <c r="R32" s="180">
        <v>-61.82</v>
      </c>
      <c r="S32" s="180"/>
      <c r="T32" s="180">
        <v>50.653999999999996</v>
      </c>
      <c r="U32" s="180">
        <v>139.3</v>
      </c>
      <c r="V32" s="180">
        <v>-88.64600000000002</v>
      </c>
      <c r="X32" s="180">
        <v>158.217</v>
      </c>
      <c r="Y32" s="180">
        <v>467.5</v>
      </c>
      <c r="Z32" s="180">
        <v>-309.283</v>
      </c>
    </row>
    <row r="33" spans="4:26" ht="12.75">
      <c r="D33" s="236" t="s">
        <v>104</v>
      </c>
      <c r="E33" s="168"/>
      <c r="H33" s="180">
        <v>5.949564872904167</v>
      </c>
      <c r="I33" s="180">
        <v>60.77129727819018</v>
      </c>
      <c r="J33" s="180">
        <v>-54.82173240528601</v>
      </c>
      <c r="L33" s="180">
        <v>10.564077655905171</v>
      </c>
      <c r="M33" s="180">
        <v>63.22028985507249</v>
      </c>
      <c r="N33" s="180">
        <v>-52.656212199167314</v>
      </c>
      <c r="O33" s="180"/>
      <c r="P33" s="180">
        <v>9.641764077561541</v>
      </c>
      <c r="Q33" s="180">
        <v>72.2906327324143</v>
      </c>
      <c r="R33" s="180">
        <v>-62.648868654852755</v>
      </c>
      <c r="S33" s="180"/>
      <c r="T33" s="180">
        <v>7.858473340220769</v>
      </c>
      <c r="U33" s="180">
        <v>60.22707670554968</v>
      </c>
      <c r="V33" s="180">
        <v>-52.36860336532891</v>
      </c>
      <c r="X33" s="180">
        <v>34.01387994659165</v>
      </c>
      <c r="Y33" s="180">
        <v>256.5092965712266</v>
      </c>
      <c r="Z33" s="180">
        <v>-222.49541662463497</v>
      </c>
    </row>
    <row r="34" spans="4:26" ht="12.75">
      <c r="D34" s="236" t="s">
        <v>137</v>
      </c>
      <c r="E34" s="168"/>
      <c r="H34" s="180">
        <v>9.9</v>
      </c>
      <c r="I34" s="180">
        <v>14.253</v>
      </c>
      <c r="J34" s="180">
        <v>-4.353</v>
      </c>
      <c r="L34" s="180">
        <v>15.5</v>
      </c>
      <c r="M34" s="180">
        <v>16.354</v>
      </c>
      <c r="N34" s="180">
        <v>-0.8539999999999992</v>
      </c>
      <c r="O34" s="180"/>
      <c r="P34" s="180">
        <v>20.9</v>
      </c>
      <c r="Q34" s="180">
        <v>17.4</v>
      </c>
      <c r="R34" s="180">
        <v>3.5</v>
      </c>
      <c r="S34" s="180"/>
      <c r="T34" s="180">
        <v>27.9</v>
      </c>
      <c r="U34" s="180">
        <v>23.2</v>
      </c>
      <c r="V34" s="180">
        <v>4.7</v>
      </c>
      <c r="X34" s="180">
        <v>74.2</v>
      </c>
      <c r="Y34" s="180">
        <v>71.207</v>
      </c>
      <c r="Z34" s="180">
        <v>2.992999999999995</v>
      </c>
    </row>
    <row r="35" spans="4:26" ht="12.75">
      <c r="D35" s="236" t="s">
        <v>57</v>
      </c>
      <c r="E35" s="168"/>
      <c r="H35" s="180">
        <v>12.5</v>
      </c>
      <c r="I35" s="180">
        <v>81.92</v>
      </c>
      <c r="J35" s="180">
        <v>-69.42</v>
      </c>
      <c r="L35" s="180">
        <v>14.547709949823822</v>
      </c>
      <c r="M35" s="180">
        <v>84.42</v>
      </c>
      <c r="N35" s="180">
        <v>-69.87229005017618</v>
      </c>
      <c r="O35" s="180"/>
      <c r="P35" s="180">
        <v>13.752158850144639</v>
      </c>
      <c r="Q35" s="180">
        <v>85.22</v>
      </c>
      <c r="R35" s="180">
        <v>-71.46784114985536</v>
      </c>
      <c r="S35" s="180"/>
      <c r="T35" s="180">
        <v>13.219338723764304</v>
      </c>
      <c r="U35" s="180">
        <v>96</v>
      </c>
      <c r="V35" s="180">
        <v>-82.78066127623569</v>
      </c>
      <c r="X35" s="180">
        <v>54.01920752373277</v>
      </c>
      <c r="Y35" s="180">
        <v>347.56</v>
      </c>
      <c r="Z35" s="180">
        <v>-293.54079247626726</v>
      </c>
    </row>
    <row r="36" spans="4:26" ht="12.75">
      <c r="D36" s="236" t="s">
        <v>58</v>
      </c>
      <c r="E36" s="168"/>
      <c r="H36" s="180">
        <v>245.024122771463</v>
      </c>
      <c r="I36" s="180">
        <v>268.86309700000004</v>
      </c>
      <c r="J36" s="180">
        <v>-23.83897422853704</v>
      </c>
      <c r="L36" s="180">
        <v>260.044173426747</v>
      </c>
      <c r="M36" s="180">
        <v>294.7753481696096</v>
      </c>
      <c r="N36" s="180">
        <v>-34.73117474286255</v>
      </c>
      <c r="O36" s="180"/>
      <c r="P36" s="180">
        <v>259.40927630549197</v>
      </c>
      <c r="Q36" s="180">
        <v>215.79951502218915</v>
      </c>
      <c r="R36" s="180">
        <v>43.60976128330282</v>
      </c>
      <c r="S36" s="180"/>
      <c r="T36" s="180">
        <v>295.61423743422404</v>
      </c>
      <c r="U36" s="180">
        <v>256.487304018618</v>
      </c>
      <c r="V36" s="180">
        <v>39.12693341560606</v>
      </c>
      <c r="X36" s="180">
        <v>1060.091809937926</v>
      </c>
      <c r="Y36" s="180">
        <v>1035.9252642104168</v>
      </c>
      <c r="Z36" s="180">
        <v>24.166545727509174</v>
      </c>
    </row>
    <row r="37" spans="4:26" ht="12.75">
      <c r="D37" s="236" t="s">
        <v>59</v>
      </c>
      <c r="E37" s="168"/>
      <c r="H37" s="180">
        <v>15</v>
      </c>
      <c r="I37" s="180">
        <v>10.2</v>
      </c>
      <c r="J37" s="180">
        <v>4.8</v>
      </c>
      <c r="L37" s="180">
        <v>17.9</v>
      </c>
      <c r="M37" s="180">
        <v>13</v>
      </c>
      <c r="N37" s="180">
        <v>4.9</v>
      </c>
      <c r="O37" s="180"/>
      <c r="P37" s="180">
        <v>18.9</v>
      </c>
      <c r="Q37" s="180">
        <v>14.5</v>
      </c>
      <c r="R37" s="180">
        <v>4.4</v>
      </c>
      <c r="S37" s="180"/>
      <c r="T37" s="180">
        <v>17.4</v>
      </c>
      <c r="U37" s="180">
        <v>15</v>
      </c>
      <c r="V37" s="180">
        <v>2.4</v>
      </c>
      <c r="X37" s="180">
        <v>69.2</v>
      </c>
      <c r="Y37" s="180">
        <v>52.7</v>
      </c>
      <c r="Z37" s="180">
        <v>16.5</v>
      </c>
    </row>
    <row r="38" spans="4:26" ht="12.75">
      <c r="D38" s="236" t="s">
        <v>60</v>
      </c>
      <c r="E38" s="168"/>
      <c r="H38" s="180">
        <v>26.7</v>
      </c>
      <c r="I38" s="180">
        <v>32.273283067092656</v>
      </c>
      <c r="J38" s="180">
        <v>-5.573283067092657</v>
      </c>
      <c r="L38" s="180">
        <v>23.50437306756215</v>
      </c>
      <c r="M38" s="180">
        <v>30.2</v>
      </c>
      <c r="N38" s="180">
        <v>-6.69562693243785</v>
      </c>
      <c r="O38" s="180"/>
      <c r="P38" s="180">
        <v>20.56</v>
      </c>
      <c r="Q38" s="180">
        <v>37.06177396166134</v>
      </c>
      <c r="R38" s="180">
        <v>-16.50177396166134</v>
      </c>
      <c r="S38" s="180"/>
      <c r="T38" s="180">
        <v>23.4213549765747</v>
      </c>
      <c r="U38" s="180">
        <v>34.56236346645368</v>
      </c>
      <c r="V38" s="180">
        <v>-11.141008489878981</v>
      </c>
      <c r="X38" s="180">
        <v>94.18572804413685</v>
      </c>
      <c r="Y38" s="180">
        <v>134.09742049520767</v>
      </c>
      <c r="Z38" s="180">
        <v>-39.91169245107082</v>
      </c>
    </row>
    <row r="39" spans="5:19" ht="12.75">
      <c r="E39" s="237"/>
      <c r="F39" s="236"/>
      <c r="G39" s="168"/>
      <c r="L39" s="180"/>
      <c r="M39" s="180"/>
      <c r="N39" s="180"/>
      <c r="O39" s="180"/>
      <c r="P39" s="180"/>
      <c r="Q39" s="180"/>
      <c r="R39" s="180"/>
      <c r="S39" s="180"/>
    </row>
    <row r="40" spans="2:26" ht="12.75">
      <c r="B40" s="238" t="s">
        <v>642</v>
      </c>
      <c r="C40" s="204"/>
      <c r="E40" s="168"/>
      <c r="H40" s="183">
        <v>1783.1303370534097</v>
      </c>
      <c r="I40" s="183">
        <v>1871.5735145415733</v>
      </c>
      <c r="J40" s="183">
        <v>-88.44317748816354</v>
      </c>
      <c r="K40" s="183"/>
      <c r="L40" s="183">
        <v>1621.0411364549593</v>
      </c>
      <c r="M40" s="183">
        <v>1921.3042336992823</v>
      </c>
      <c r="N40" s="183">
        <v>-300.26309724432303</v>
      </c>
      <c r="O40" s="183"/>
      <c r="P40" s="183">
        <v>1694.3769372577144</v>
      </c>
      <c r="Q40" s="183">
        <v>1882.2672713543143</v>
      </c>
      <c r="R40" s="183">
        <v>-187.89033409659962</v>
      </c>
      <c r="S40" s="183"/>
      <c r="T40" s="183">
        <v>1921.2910424979991</v>
      </c>
      <c r="U40" s="183">
        <v>1980.8003392396572</v>
      </c>
      <c r="V40" s="183">
        <v>-59.50929674165809</v>
      </c>
      <c r="W40" s="183"/>
      <c r="X40" s="183">
        <v>7019.839453264083</v>
      </c>
      <c r="Y40" s="183">
        <v>7655.945358834826</v>
      </c>
      <c r="Z40" s="183">
        <v>-636.1059055707433</v>
      </c>
    </row>
    <row r="41" spans="2:7" ht="12.75">
      <c r="B41" s="172"/>
      <c r="C41" s="189"/>
      <c r="D41" s="189"/>
      <c r="E41" s="189"/>
      <c r="F41" s="189"/>
      <c r="G41" s="189"/>
    </row>
  </sheetData>
  <mergeCells count="8">
    <mergeCell ref="X5:Z5"/>
    <mergeCell ref="H6:V6"/>
    <mergeCell ref="X6:Z6"/>
    <mergeCell ref="H7:J7"/>
    <mergeCell ref="L7:N7"/>
    <mergeCell ref="P7:R7"/>
    <mergeCell ref="T7:V7"/>
    <mergeCell ref="H5:V5"/>
  </mergeCells>
  <printOptions horizontalCentered="1"/>
  <pageMargins left="0.17" right="0.16" top="0.53" bottom="1" header="0" footer="0"/>
  <pageSetup fitToHeight="0" fitToWidth="1" horizontalDpi="300" verticalDpi="3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2007-06-13T22:35:29Z</cp:lastPrinted>
  <dcterms:created xsi:type="dcterms:W3CDTF">2002-06-04T19:14:13Z</dcterms:created>
  <dcterms:modified xsi:type="dcterms:W3CDTF">2007-06-19T22:25:46Z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