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60" yWindow="105" windowWidth="15600" windowHeight="6480" tabRatio="726"/>
  </bookViews>
  <sheets>
    <sheet name="por Pais (Activo y Pasivo)" sheetId="1" r:id="rId1"/>
    <sheet name="por Sector (Activo y Pasivo)" sheetId="2" r:id="rId2"/>
    <sheet name="por Pais (Direccional)" sheetId="3" r:id="rId3"/>
    <sheet name="por Sector (Direccional)" sheetId="7" r:id="rId4"/>
    <sheet name="Renta" sheetId="5" r:id="rId5"/>
    <sheet name="por Región" sheetId="6" r:id="rId6"/>
  </sheets>
  <definedNames>
    <definedName name="_xlnm._FilterDatabase" localSheetId="2" hidden="1">'por Pais (Direccional)'!$H$164:$H$176</definedName>
    <definedName name="_xlnm.Print_Area" localSheetId="0">'por Pais (Activo y Pasivo)'!$B$1:$L$207</definedName>
    <definedName name="_xlnm.Print_Area" localSheetId="2">'por Pais (Direccional)'!$C$1:$M$205</definedName>
    <definedName name="_xlnm.Print_Area" localSheetId="1">'por Sector (Activo y Pasivo)'!$B$1:$J$85</definedName>
    <definedName name="_xlnm.Print_Area" localSheetId="3">'por Sector (Direccional)'!$C$1:$K$82</definedName>
    <definedName name="_xlnm.Print_Area" localSheetId="4">Renta!$D$1:$M$65</definedName>
  </definedNames>
  <calcPr calcId="162913"/>
</workbook>
</file>

<file path=xl/calcChain.xml><?xml version="1.0" encoding="utf-8"?>
<calcChain xmlns="http://schemas.openxmlformats.org/spreadsheetml/2006/main">
  <c r="E21" i="6" l="1"/>
  <c r="I21" i="6"/>
  <c r="H21" i="6"/>
  <c r="G21" i="6"/>
  <c r="F21" i="6"/>
  <c r="J21" i="6"/>
  <c r="J85" i="2" l="1"/>
  <c r="H85" i="2"/>
  <c r="E20" i="5"/>
  <c r="J20" i="5"/>
  <c r="I20" i="5"/>
  <c r="C85" i="2"/>
  <c r="I85" i="2"/>
  <c r="L20" i="5"/>
  <c r="F85" i="2"/>
  <c r="K20" i="5"/>
  <c r="E85" i="2"/>
  <c r="G82" i="7"/>
  <c r="D85" i="2"/>
  <c r="F20" i="5"/>
  <c r="H43" i="2"/>
  <c r="H20" i="5"/>
  <c r="G43" i="2"/>
  <c r="G20" i="5"/>
  <c r="F43" i="2"/>
  <c r="E43" i="2"/>
  <c r="J43" i="2"/>
  <c r="D43" i="2"/>
  <c r="G85" i="2"/>
  <c r="C43" i="2"/>
  <c r="I43" i="2"/>
  <c r="G22" i="7"/>
  <c r="D41" i="7"/>
  <c r="I22" i="7"/>
  <c r="K41" i="7"/>
  <c r="I41" i="7"/>
  <c r="D63" i="7"/>
  <c r="K82" i="7"/>
  <c r="H41" i="7"/>
  <c r="G41" i="7"/>
  <c r="D82" i="7"/>
  <c r="J82" i="7"/>
  <c r="F82" i="7"/>
  <c r="H22" i="7"/>
  <c r="J41" i="7"/>
  <c r="F41" i="7"/>
  <c r="E41" i="7"/>
  <c r="E82" i="7"/>
  <c r="I82" i="7"/>
  <c r="H82" i="7"/>
  <c r="I63" i="7"/>
  <c r="K63" i="7"/>
  <c r="G63" i="7"/>
  <c r="F63" i="7"/>
  <c r="H63" i="7"/>
  <c r="E63" i="7"/>
  <c r="J63" i="7"/>
  <c r="C65" i="2"/>
  <c r="H65" i="2"/>
  <c r="I65" i="2"/>
  <c r="J65" i="2"/>
  <c r="G65" i="2"/>
  <c r="F65" i="2"/>
  <c r="E65" i="2"/>
  <c r="D65" i="2"/>
  <c r="G22" i="2"/>
  <c r="E22" i="2"/>
  <c r="F22" i="2"/>
  <c r="D22" i="2"/>
  <c r="J22" i="2"/>
  <c r="I22" i="2"/>
  <c r="C22" i="2"/>
  <c r="H22" i="2"/>
  <c r="F22" i="7"/>
  <c r="E22" i="7"/>
  <c r="J22" i="7"/>
  <c r="K22" i="7"/>
  <c r="D22" i="7"/>
  <c r="F60" i="5" l="1"/>
  <c r="K100" i="3"/>
  <c r="G100" i="3"/>
  <c r="E100" i="3"/>
  <c r="J44" i="3"/>
  <c r="E60" i="5" l="1"/>
  <c r="I100" i="3"/>
  <c r="H55" i="5"/>
  <c r="I55" i="5"/>
  <c r="G55" i="5"/>
  <c r="K60" i="5"/>
  <c r="L42" i="5"/>
  <c r="L60" i="5"/>
  <c r="H42" i="5"/>
  <c r="E42" i="5"/>
  <c r="F42" i="5"/>
  <c r="F55" i="5"/>
  <c r="K27" i="5"/>
  <c r="J55" i="5"/>
  <c r="K55" i="5"/>
  <c r="L55" i="5"/>
  <c r="J27" i="5"/>
  <c r="I27" i="5"/>
  <c r="H27" i="5"/>
  <c r="F27" i="5"/>
  <c r="F64" i="5" s="1"/>
  <c r="G27" i="5"/>
  <c r="G42" i="5"/>
  <c r="I42" i="5"/>
  <c r="J42" i="5"/>
  <c r="K42" i="5"/>
  <c r="J100" i="3"/>
  <c r="E27" i="5"/>
  <c r="G60" i="5"/>
  <c r="H60" i="5"/>
  <c r="I60" i="5"/>
  <c r="J60" i="5"/>
  <c r="E55" i="5"/>
  <c r="L27" i="5"/>
  <c r="G150" i="3"/>
  <c r="J200" i="3"/>
  <c r="F195" i="3"/>
  <c r="E49" i="3"/>
  <c r="J195" i="3"/>
  <c r="G128" i="3"/>
  <c r="H163" i="3"/>
  <c r="G145" i="3"/>
  <c r="F150" i="3"/>
  <c r="I145" i="3"/>
  <c r="L44" i="3"/>
  <c r="G60" i="3"/>
  <c r="J145" i="3"/>
  <c r="K145" i="3"/>
  <c r="F145" i="3"/>
  <c r="L145" i="3"/>
  <c r="K195" i="3"/>
  <c r="E145" i="3"/>
  <c r="I163" i="3"/>
  <c r="F28" i="3"/>
  <c r="K9" i="3"/>
  <c r="G178" i="3"/>
  <c r="K113" i="3"/>
  <c r="H178" i="3"/>
  <c r="I195" i="3"/>
  <c r="J49" i="3"/>
  <c r="J113" i="3"/>
  <c r="I178" i="3"/>
  <c r="H44" i="3"/>
  <c r="K49" i="3"/>
  <c r="F60" i="3"/>
  <c r="E79" i="3"/>
  <c r="K95" i="3"/>
  <c r="I113" i="3"/>
  <c r="J178" i="3"/>
  <c r="H28" i="3"/>
  <c r="I44" i="3"/>
  <c r="E95" i="3"/>
  <c r="H100" i="3"/>
  <c r="H113" i="3"/>
  <c r="K178" i="3"/>
  <c r="L113" i="3"/>
  <c r="J9" i="3"/>
  <c r="G163" i="3"/>
  <c r="H9" i="3"/>
  <c r="K44" i="3"/>
  <c r="F113" i="3"/>
  <c r="E44" i="3"/>
  <c r="E195" i="3"/>
  <c r="J60" i="3"/>
  <c r="I150" i="3"/>
  <c r="E200" i="3"/>
  <c r="G28" i="3"/>
  <c r="G195" i="3"/>
  <c r="E9" i="3"/>
  <c r="K79" i="3"/>
  <c r="G113" i="3"/>
  <c r="J28" i="3"/>
  <c r="J95" i="3"/>
  <c r="H150" i="3"/>
  <c r="J128" i="3"/>
  <c r="J150" i="3"/>
  <c r="F200" i="3"/>
  <c r="F128" i="3"/>
  <c r="G49" i="3"/>
  <c r="G9" i="3"/>
  <c r="E163" i="3"/>
  <c r="K200" i="3"/>
  <c r="I49" i="3"/>
  <c r="I28" i="3"/>
  <c r="I79" i="3"/>
  <c r="G95" i="3"/>
  <c r="K60" i="3"/>
  <c r="H95" i="3"/>
  <c r="I95" i="3"/>
  <c r="I60" i="3"/>
  <c r="G44" i="3"/>
  <c r="F79" i="3"/>
  <c r="K128" i="3"/>
  <c r="K150" i="3"/>
  <c r="F163" i="3"/>
  <c r="G200" i="3"/>
  <c r="I9" i="3"/>
  <c r="F178" i="3"/>
  <c r="H195" i="3"/>
  <c r="H79" i="3"/>
  <c r="F95" i="3"/>
  <c r="E178" i="3"/>
  <c r="J79" i="3"/>
  <c r="G79" i="3"/>
  <c r="L128" i="3"/>
  <c r="L150" i="3"/>
  <c r="K163" i="3"/>
  <c r="H200" i="3"/>
  <c r="H49" i="3"/>
  <c r="F9" i="3"/>
  <c r="E28" i="3"/>
  <c r="F44" i="3"/>
  <c r="L100" i="3"/>
  <c r="E60" i="3"/>
  <c r="K28" i="3"/>
  <c r="F100" i="3"/>
  <c r="H60" i="3"/>
  <c r="H128" i="3"/>
  <c r="H145" i="3"/>
  <c r="I128" i="3"/>
  <c r="F49" i="3"/>
  <c r="E113" i="3"/>
  <c r="E128" i="3"/>
  <c r="E150" i="3"/>
  <c r="J163" i="3"/>
  <c r="I200" i="3"/>
  <c r="L60" i="3"/>
  <c r="L28" i="3"/>
  <c r="L49" i="3"/>
  <c r="L195" i="3"/>
  <c r="L79" i="3"/>
  <c r="L9" i="3"/>
  <c r="L95" i="3"/>
  <c r="L200" i="3"/>
  <c r="L178" i="3"/>
  <c r="L163" i="3"/>
  <c r="H155" i="3" l="1"/>
  <c r="K64" i="5"/>
  <c r="H205" i="3"/>
  <c r="G104" i="3"/>
  <c r="L64" i="5"/>
  <c r="F155" i="3"/>
  <c r="L53" i="3"/>
  <c r="E64" i="5"/>
  <c r="J205" i="3"/>
  <c r="G64" i="5"/>
  <c r="H64" i="5"/>
  <c r="G155" i="3"/>
  <c r="I64" i="5"/>
  <c r="J64" i="5"/>
  <c r="K53" i="3"/>
  <c r="I205" i="3"/>
  <c r="I104" i="3"/>
  <c r="F53" i="3"/>
  <c r="L155" i="3"/>
  <c r="G205" i="3"/>
  <c r="K104" i="3"/>
  <c r="G53" i="3"/>
  <c r="E205" i="3"/>
  <c r="I155" i="3"/>
  <c r="K155" i="3"/>
  <c r="E53" i="3"/>
  <c r="F104" i="3"/>
  <c r="E104" i="3"/>
  <c r="J155" i="3"/>
  <c r="F205" i="3"/>
  <c r="L205" i="3"/>
  <c r="H104" i="3"/>
  <c r="E155" i="3"/>
  <c r="I53" i="3"/>
  <c r="L104" i="3"/>
  <c r="J104" i="3"/>
  <c r="K205" i="3"/>
  <c r="H53" i="3"/>
  <c r="J53" i="3"/>
  <c r="E202" i="1" l="1"/>
  <c r="D202" i="1"/>
  <c r="E180" i="1" l="1"/>
  <c r="D165" i="1"/>
  <c r="I202" i="1"/>
  <c r="J202" i="1"/>
  <c r="K202" i="1"/>
  <c r="D180" i="1"/>
  <c r="F202" i="1"/>
  <c r="H165" i="1"/>
  <c r="G202" i="1"/>
  <c r="F180" i="1"/>
  <c r="H202" i="1"/>
  <c r="I165" i="1"/>
  <c r="J197" i="1"/>
  <c r="E165" i="1"/>
  <c r="K197" i="1"/>
  <c r="G180" i="1"/>
  <c r="J180" i="1"/>
  <c r="D197" i="1"/>
  <c r="E197" i="1"/>
  <c r="J165" i="1"/>
  <c r="F197" i="1"/>
  <c r="G197" i="1"/>
  <c r="F165" i="1"/>
  <c r="F207" i="1" s="1"/>
  <c r="K180" i="1"/>
  <c r="H197" i="1"/>
  <c r="K165" i="1"/>
  <c r="H180" i="1"/>
  <c r="I197" i="1"/>
  <c r="G165" i="1"/>
  <c r="I180" i="1"/>
  <c r="J207" i="1" l="1"/>
  <c r="D207" i="1"/>
  <c r="I207" i="1"/>
  <c r="G207" i="1"/>
  <c r="H207" i="1"/>
  <c r="K207" i="1"/>
  <c r="E207" i="1"/>
  <c r="K44" i="1" l="1"/>
  <c r="J152" i="1"/>
  <c r="K152" i="1"/>
  <c r="I152" i="1"/>
  <c r="G147" i="1"/>
  <c r="I147" i="1"/>
  <c r="E147" i="1"/>
  <c r="F147" i="1"/>
  <c r="H147" i="1"/>
  <c r="J147" i="1"/>
  <c r="D147" i="1"/>
  <c r="K147" i="1"/>
  <c r="H152" i="1"/>
  <c r="G152" i="1"/>
  <c r="F115" i="1"/>
  <c r="D152" i="1"/>
  <c r="E115" i="1"/>
  <c r="E152" i="1"/>
  <c r="F152" i="1"/>
  <c r="D130" i="1"/>
  <c r="J115" i="1"/>
  <c r="E130" i="1"/>
  <c r="E157" i="1" s="1"/>
  <c r="F130" i="1"/>
  <c r="F157" i="1" s="1"/>
  <c r="G130" i="1"/>
  <c r="H130" i="1"/>
  <c r="K115" i="1"/>
  <c r="J130" i="1"/>
  <c r="E44" i="1"/>
  <c r="D115" i="1"/>
  <c r="K130" i="1"/>
  <c r="F44" i="1"/>
  <c r="G44" i="1"/>
  <c r="H44" i="1"/>
  <c r="I130" i="1"/>
  <c r="D44" i="1"/>
  <c r="I44" i="1"/>
  <c r="J44" i="1"/>
  <c r="I115" i="1"/>
  <c r="G115" i="1"/>
  <c r="H115" i="1"/>
  <c r="H157" i="1" l="1"/>
  <c r="J157" i="1"/>
  <c r="G157" i="1"/>
  <c r="K157" i="1"/>
  <c r="D157" i="1"/>
  <c r="I157" i="1"/>
  <c r="K101" i="1" l="1"/>
  <c r="J101" i="1"/>
  <c r="I101" i="1"/>
  <c r="H101" i="1"/>
  <c r="J61" i="1" l="1"/>
  <c r="F61" i="1"/>
  <c r="J96" i="1"/>
  <c r="F96" i="1"/>
  <c r="D61" i="1"/>
  <c r="D80" i="1"/>
  <c r="D96" i="1"/>
  <c r="G80" i="1"/>
  <c r="K96" i="1"/>
  <c r="E80" i="1"/>
  <c r="F80" i="1"/>
  <c r="I61" i="1"/>
  <c r="H80" i="1"/>
  <c r="G61" i="1"/>
  <c r="G105" i="1" s="1"/>
  <c r="I80" i="1"/>
  <c r="I96" i="1"/>
  <c r="J80" i="1"/>
  <c r="J105" i="1" s="1"/>
  <c r="E61" i="1"/>
  <c r="K80" i="1"/>
  <c r="D101" i="1"/>
  <c r="E101" i="1"/>
  <c r="F101" i="1"/>
  <c r="K61" i="1"/>
  <c r="K105" i="1" s="1"/>
  <c r="E96" i="1"/>
  <c r="G96" i="1"/>
  <c r="H61" i="1"/>
  <c r="H96" i="1"/>
  <c r="G101" i="1"/>
  <c r="E49" i="1"/>
  <c r="I105" i="1" l="1"/>
  <c r="E105" i="1"/>
  <c r="K49" i="1"/>
  <c r="I49" i="1"/>
  <c r="H105" i="1"/>
  <c r="F105" i="1"/>
  <c r="K9" i="1"/>
  <c r="D105" i="1"/>
  <c r="G49" i="1"/>
  <c r="J49" i="1"/>
  <c r="F49" i="1"/>
  <c r="E28" i="1"/>
  <c r="H49" i="1"/>
  <c r="J28" i="1"/>
  <c r="G9" i="1"/>
  <c r="J9" i="1"/>
  <c r="D49" i="1"/>
  <c r="D9" i="1"/>
  <c r="H9" i="1"/>
  <c r="E9" i="1"/>
  <c r="D28" i="1"/>
  <c r="K28" i="1"/>
  <c r="H28" i="1"/>
  <c r="G28" i="1"/>
  <c r="I28" i="1"/>
  <c r="F28" i="1"/>
  <c r="F9" i="1"/>
  <c r="I9" i="1"/>
  <c r="I53" i="1" l="1"/>
  <c r="F53" i="1"/>
  <c r="K53" i="1"/>
  <c r="J53" i="1"/>
  <c r="H53" i="1"/>
  <c r="E53" i="1"/>
  <c r="D53" i="1"/>
  <c r="G53" i="1"/>
</calcChain>
</file>

<file path=xl/sharedStrings.xml><?xml version="1.0" encoding="utf-8"?>
<sst xmlns="http://schemas.openxmlformats.org/spreadsheetml/2006/main" count="626" uniqueCount="130">
  <si>
    <t>INVERSIÓN DIRECTA ACTIVA (Criterio Direccional)</t>
  </si>
  <si>
    <t>FLUJOS DE INVERSIÓN  DIRECTA ACTIVA POR PAÍS (Criterio Direccional)</t>
  </si>
  <si>
    <t>(Millones de dólares)</t>
  </si>
  <si>
    <t>INVERSIÓN DIRECTA ACTIVA</t>
  </si>
  <si>
    <t>FLUJOS DE INVERSIÓN DIRECTA ACTIVA POR PAÍS</t>
  </si>
  <si>
    <t>América</t>
  </si>
  <si>
    <t>Argentina</t>
  </si>
  <si>
    <t>Bahamas</t>
  </si>
  <si>
    <t>Bermuda</t>
  </si>
  <si>
    <t>Brasil</t>
  </si>
  <si>
    <t>Canadá</t>
  </si>
  <si>
    <t>Colombia</t>
  </si>
  <si>
    <t>Costa Rica</t>
  </si>
  <si>
    <t>Ecuador</t>
  </si>
  <si>
    <t>Estados Unidos</t>
  </si>
  <si>
    <t>Islas Caimán</t>
  </si>
  <si>
    <t>Islas Vírgenes Británicas</t>
  </si>
  <si>
    <t>México</t>
  </si>
  <si>
    <t>Panamá</t>
  </si>
  <si>
    <t>Paraguay</t>
  </si>
  <si>
    <t>Perú</t>
  </si>
  <si>
    <t>Uruguay</t>
  </si>
  <si>
    <t>Venezuela</t>
  </si>
  <si>
    <t>Resto América</t>
  </si>
  <si>
    <t>Europa</t>
  </si>
  <si>
    <t>Alemania</t>
  </si>
  <si>
    <t>Bélgica</t>
  </si>
  <si>
    <t>Dinamarca</t>
  </si>
  <si>
    <t>España</t>
  </si>
  <si>
    <t>Francia</t>
  </si>
  <si>
    <t>Irlanda</t>
  </si>
  <si>
    <t>Liechtenstein</t>
  </si>
  <si>
    <t>Luxemburgo</t>
  </si>
  <si>
    <t>Noruega</t>
  </si>
  <si>
    <t>Países Bajos</t>
  </si>
  <si>
    <t>Reino Unido</t>
  </si>
  <si>
    <t>Suecia</t>
  </si>
  <si>
    <t>Suiza</t>
  </si>
  <si>
    <t>Resto Europa</t>
  </si>
  <si>
    <t>África</t>
  </si>
  <si>
    <t>Asia</t>
  </si>
  <si>
    <t>China</t>
  </si>
  <si>
    <t>Emiratos Árabes Unidos</t>
  </si>
  <si>
    <t>Japón</t>
  </si>
  <si>
    <t>Resto Asia</t>
  </si>
  <si>
    <t>Oceanía</t>
  </si>
  <si>
    <t>Australia</t>
  </si>
  <si>
    <t>Resto Oceanía</t>
  </si>
  <si>
    <t>No asignados</t>
  </si>
  <si>
    <t>TOTAL</t>
  </si>
  <si>
    <t>INVERSIÓN DIRECTA PASIVA</t>
  </si>
  <si>
    <t>FLUJOS DE INVERSIÓN  DIRECTA PASIVA POR PAIS</t>
  </si>
  <si>
    <t>Austria</t>
  </si>
  <si>
    <t>Italia</t>
  </si>
  <si>
    <t>Nueva Zelanda</t>
  </si>
  <si>
    <t>FLUJOS DE INVERSIÓN DIRECTA ACTIVA POR SECTOR ECONÓMICO</t>
  </si>
  <si>
    <t>Ítem</t>
  </si>
  <si>
    <t>Agricultura y pesca</t>
  </si>
  <si>
    <t>Minería</t>
  </si>
  <si>
    <t>Industria manufacturera</t>
  </si>
  <si>
    <t>Electricidad, gas y agua</t>
  </si>
  <si>
    <t>Construcción</t>
  </si>
  <si>
    <t>Comercio</t>
  </si>
  <si>
    <t>Hoteles y restaurantes</t>
  </si>
  <si>
    <t>Transporte y Almacenaje</t>
  </si>
  <si>
    <t>Comunicaciones</t>
  </si>
  <si>
    <t>Servicios financieros</t>
  </si>
  <si>
    <t>Inmobiliarios y servicios empresariales</t>
  </si>
  <si>
    <t>Otros servicios</t>
  </si>
  <si>
    <t>FLUJOS DE INVERSIÓN DIRECTA PASIVA POR SECTOR ECONÓMICO</t>
  </si>
  <si>
    <t>INVERSIÓN DIRECTA PASIVA (Criterio Direccional)</t>
  </si>
  <si>
    <t>FLUJOS DE INVERSIÓN  DIRECTA PASIVA POR PAÍS  (Criterio Direccional)</t>
  </si>
  <si>
    <t>FLUJOS DE INVERSIÓN  DIRECTA ACTIVA POR SECTOR ECONÓMICO (Criterio Direccional)</t>
  </si>
  <si>
    <t>FLUJOS DE INVERSIÓN  DIRECTA PASIVA POR SECTOR ECONÓMICO (Criterio Direccional)</t>
  </si>
  <si>
    <t xml:space="preserve">RENTA NETA DE LA INVERSION DIRECTA POR SECTOR ECONÓMICO </t>
  </si>
  <si>
    <t>RENTA NETA DE LA INVERSION DIRECTA POR PAÍS</t>
  </si>
  <si>
    <t>Hong-Kong</t>
  </si>
  <si>
    <t xml:space="preserve">América </t>
  </si>
  <si>
    <t>No asignado</t>
  </si>
  <si>
    <t>Antofagasta</t>
  </si>
  <si>
    <t>Atacama</t>
  </si>
  <si>
    <t>Coquimbo</t>
  </si>
  <si>
    <t>Valparaíso</t>
  </si>
  <si>
    <t>Metropolitana de Santiago</t>
  </si>
  <si>
    <t>Libertador Bernardo O’Higgins</t>
  </si>
  <si>
    <t>Maule</t>
  </si>
  <si>
    <t>Bío – Bío</t>
  </si>
  <si>
    <t>Araucanía</t>
  </si>
  <si>
    <t>De Aysén</t>
  </si>
  <si>
    <t>Magallanes y la Antártica Chilena</t>
  </si>
  <si>
    <t>CUADROS SEGÚN PRINCIPIO ACTIVO/PASIVO (1) (2) (3) (4)</t>
  </si>
  <si>
    <t>(1) El criterio activo/pasivo corresponde al método tradicional de presentación de la información (Manual de Balanza de Pagos del FMI versión 6, MBP6). En los activos, se consideran las inversiones de residentes chilenos en empresas receptoras ubicadas en el exterior. En los pasivos con el exterior, se consideran las inversiones de entidades no residentes (matriz u otras empresas relacionadas con ella) en entidades receptoras residentes en Chile.  Asimismo, los totales indicados por año corresponden a los publicados en la Cuenta Financiera y la Posición de Inversión Internacional</t>
  </si>
  <si>
    <t>(5) El stock final de un período se construye como la suma de los flujos del período más las variaciones, positivas o negativas,  asociadas a cambios de precio, tipo de cambio y otros cambios de volumen (reclasificaciones, revalorizaciones/desvalorizaciones, etc.), más el stock del período anterior.</t>
  </si>
  <si>
    <t>CUADROS SEGÚN PRINCIPIO DIRECCIONAL (1) (2) (3) (4)</t>
  </si>
  <si>
    <r>
      <t>1) Flujos y stocks construidos de acuerdo al principio direccional, según estándares internacionales. El principio direccional es una presentación de los datos relativos a la inversión directa ordenados de acuerdo al sentido de la relación de inversión. La metodología consiste en obtener un registro neto de activos y pasivos para empresas relacionadas.</t>
    </r>
    <r>
      <rPr>
        <strike/>
        <sz val="9"/>
        <color indexed="8"/>
        <rFont val="Times New Roman"/>
        <family val="1"/>
      </rPr>
      <t xml:space="preserve"> </t>
    </r>
    <r>
      <rPr>
        <sz val="9"/>
        <color indexed="8"/>
        <rFont val="Times New Roman"/>
        <family val="1"/>
      </rPr>
      <t>La IED en el exterior incluye los activos netos de las empresas residentes que ejercen control o influencia sobre empresas no residentes (activos netos de  inversores directos residentes  y activos netos en empresas hermanas en el exterior cuando la casa matriz es residente). La IED en Chile incluye los pasivos netos de las empresas residentes controladas o influidas por empresas no residentes (pasivos netos de la empresas de inversión directa residente frente a sus inversores directos y pasivos netos frente a empresas hermanas en el exterior cuando la casa matriz es no residente).  Dado lo anterior, los totales de activos y pasivos netos no coinciden con los activos y pasivos totales de la Cuenta Financiera y de la Posición de Inversión Internacional. Sin embargo, los saldos del principio activo/pasivo y principio direccional son los mismos. Para mayor información ver el manual "Definición Marco de Inversión Extranjera Directa" (OECD, 2008), definición coherente con el MBP6, marco de referencia para las estadísticas de Balanza de Pagos y Posición de Inversión Internacional.</t>
    </r>
  </si>
  <si>
    <r>
      <t>1) Flujos y stocks construidos de acuerdo al principio direccional, según estándares internacionales. El principio direccional es una presentación de los datos relativos a la inversión directa ordenados de acuerdo al sentido de la relación de inversión. La metodología consiste en obtener un registro neto de activos y pasivos para empresas relacionadas.</t>
    </r>
    <r>
      <rPr>
        <strike/>
        <sz val="9"/>
        <color indexed="8"/>
        <rFont val="Times New Roman"/>
        <family val="1"/>
      </rPr>
      <t xml:space="preserve"> </t>
    </r>
    <r>
      <rPr>
        <sz val="9"/>
        <color indexed="8"/>
        <rFont val="Times New Roman"/>
        <family val="1"/>
      </rPr>
      <t>La IED en el exterior incluye los activos netos de las empresas residentes que ejercen control o influencia sobre empresas no residentes (activos netos de inversores directos residentes y activos netos en empresas hermanas en el exterior cuando la casa matriz es residente). La IED en Chile incluye los pasivos netos de las empresas residentes controladas o influidas por empresas no residentes (pasivos netos de la empresas de inversión directa residente frente a sus inversores directos y pasivos netos frente a empresas hermanas en el exterior cuando la casa matriz es no residente).  Dado lo anterior, los totales de activos y pasivos netos no coinciden con los activos y pasivos totales de la Cuenta Financiera y de la Posición de Inversión Internacional. Sin embargo, los saldos del principio activo/pasivo y principio direccional son los mismos. Para mayor información ver el manual "Definición Marco de Inversión Extranjera Directa" (OECD, 2008), definición coherente con el MBP6, marco de referencia para las estadísticas de Balanza de Pagos y Posición de Inversión Internacional.</t>
    </r>
  </si>
  <si>
    <t>(1) La renta corresponde a los ingresos generados por la inversión extranjera directa debido a utilidades (dividendos y utilidades no distribuidas) asociadas al capital más los  intereses de la deuda. La renta neta que se presenta en este cuadro registra la diferencia entre la renta derivada de las inversiones de Chile en el exterior y la renta correspondiente a las inversiones de no residentes en Chile.</t>
  </si>
  <si>
    <t>(1) Estadísticas regionales de inversión Extranjera Directa en Chile. El cuadro presenta la distribución por región de los stocks de IED pasiva al cierre de cada año. El cálculo de estas cifras es consistente con los criterios del 6° Manual de Balanza de Pagos del FMI (MBP6).</t>
  </si>
  <si>
    <t>(2) La información utilizada proviene de la encuesta anual de Inversión Extranjera Directa en Chile, la que recolecta esencialmente información respecto de flujos, stocks y utilidades. Desde el año 2014, la encuesta pregunta por la región principal, dentro del territorio nacional, donde se registra la inversión.  La información de stocks es revisada, depurada e imputada estadísticamente para mejorar la coherencia y cobertura de la muestra. En tanto, la línea no asignados incluye la diferencia entre el total de stocks de la Posición de Inversión Internacional  (PII), a nivel agregado, y la información distribuida por región.</t>
  </si>
  <si>
    <t>(3) Respecto a la distribución geográfica: (i) Estados Unidos incluye a Puerto Rico; (ii) Antillas Holandesas se incluye en el grupo "No asignados" (iii) Francia incluye a la Guyana Francesa.</t>
  </si>
  <si>
    <t>(2) La estimación de los activos se basa en información directa de flujos, stocks y utilidades de aquellas empresas residentes que invierten en el exterior, la cual reportan al Banco Central de Chile (BCCh) en el marco del Compendio de Normas de Cambios Internacionales. En tanto, la estimación de los pasivos se basa en información, proveniente de la encuesta anual de Inversión Extranjera Directa en Chile levantada por el Banco Central. La información de transacciones y stocks, en ambos casos, es depurada e imputada estadísticamente para mejorar la coherencia y cobertura de la muestra.  Por su parte, la línea no asignados equivale a la diferencia entre el total de flujos (o stocks) de la cuenta financiera (o PII) a nivel agregado y la estimación realizada a nivel de país.</t>
  </si>
  <si>
    <t>CUADROS SEGÚN PRINCIPIO DIRECCIONAL (1) (2) (3) (4) (5)</t>
  </si>
  <si>
    <t>STOCK DE INVERSIÓN  DIRECTA PASIVA POR SECTOR ECONÓMICO (Criterio Direccional) (5)</t>
  </si>
  <si>
    <t>STOCK DE INVERSIÓN  DIRECTA ACTIVA POR SECTOR ECONÓMICO (Criterio Direccional) (5)</t>
  </si>
  <si>
    <t>STOCK DE INVERSIÓN  DIRECTA ACTIVA POR PAÍS  (Criterio Direccional) (6)</t>
  </si>
  <si>
    <t xml:space="preserve">STOCK DE INVERSIÓN  DIRECTA PASIVA POR PAÍS  (Criterio Direccional) (6)  </t>
  </si>
  <si>
    <t>(6) El stock final de un período se construye como la suma de los flujos del período más las variaciones, positivas o negativas,  asociadas a cambios de precio, tipo de cambio y otros cambios de volumen (reclasificaciones, revalorizaciones/desvalorizaciones, etc.), más el stock del período anterior.</t>
  </si>
  <si>
    <t>RENTA NETA DE LA INVERSION DIRECTA (1) (2) (3) (4)</t>
  </si>
  <si>
    <t>STOCK DE INVERSIÓN DIRECTA PASIVA POR SECTOR ECONÓMICO (5)</t>
  </si>
  <si>
    <t>STOCK DE INVERSIÓN DIRECTA ACTIVA POR SECTOR ECONÓMICO (5)</t>
  </si>
  <si>
    <t>CUADROS SEGÚN PRINCIPIO ACTIVO/PASIVO (1) (2) (3) (4) (5)</t>
  </si>
  <si>
    <t>STOCK DE INVERSIÓN DIRECTA ACTIVA POR PAÍS (6)</t>
  </si>
  <si>
    <t>STOCK DE INVERSIÓN  DIRECTA PASIVA POR PAÍS (6)</t>
  </si>
  <si>
    <t>CUADRO DE INVERSIÓN EXTRANJERA DIRECTA EN CHILE POR REGIÓN (1) (2) (3) (4) (5)</t>
  </si>
  <si>
    <t>Resto asia</t>
  </si>
  <si>
    <t>Control</t>
  </si>
  <si>
    <t>(3) El stock final de un período se construye como la suma de los flujos del período más las variaciones, positivas o negativas,  asociadas a cambios de precio, tipo de cambio y otros cambios de volumen (reclasificaciones, revalorizaciones/desvalorizaciones, etc.), más el stock del período anterior.</t>
  </si>
  <si>
    <t xml:space="preserve">STOCK DE INVERSIÓN DIRECTA PASIVA POR REGIÓN  </t>
  </si>
  <si>
    <t xml:space="preserve">(4) La información con la que se han realizado los cálculos está actualizada al 30 de octubre de 2020. </t>
  </si>
  <si>
    <t xml:space="preserve">(3) La información con la que se han realizado los cálculos está actualizada al 30 de octubre de 2020. </t>
  </si>
  <si>
    <r>
      <t>(2) La información se basa en reportes de empresas enviados al Banco Central de Chile. En el caso de los activos, se trata de antecedentes directos que las empresas residentes en Chile, que invierten en el exterior, realizan respectos de sus flujos, stocks y utilidades, en el marco del Compendio de Normas de Cambios Internacionales. En los pasivos, los datos provienen de la encuesta anual de Inversión Extranjera Directa en Chile levantada por el Banco Central de Chile. La información de transacciones y stocks es revisada, depurada e imputada estadísticamente para mejorar la coherencia y cobertura de la muestra</t>
    </r>
    <r>
      <rPr>
        <sz val="8.1"/>
        <rFont val="Times New Roman"/>
        <family val="1"/>
      </rPr>
      <t>.</t>
    </r>
    <r>
      <rPr>
        <sz val="9"/>
        <rFont val="Times New Roman"/>
        <family val="1"/>
      </rPr>
      <t xml:space="preserve"> En tanto, la línea no asignados incluye la diferencia entre el total de renta neta de la cuenta corriente de la Balanza de Pagos a nivel agregado y la información distribuida por país y sector.</t>
    </r>
  </si>
  <si>
    <t xml:space="preserve">(5) La serie histórica fue actualizada, por concepto de mejoras metodológicas y disponibilidad de fuentes de información. </t>
  </si>
  <si>
    <t>(4)  La serie histórica fue actualizada, por concepto de mejoras metodológicas y disponibilidad de fuentes de información.</t>
  </si>
  <si>
    <t>(4) La serie histórica fue actualizada desde el año 2012, por concepto de mejoras metodológicas y disponibilidad de fuentes de información.</t>
  </si>
  <si>
    <t xml:space="preserve">(5) La serie histórica fue actualizada desde el año 2012, por concepto de mejoras metodológicas y disponibilidad de fuentes de información. </t>
  </si>
  <si>
    <r>
      <t>(1) El criterio activo/pasivo corresponde al método tradicional de presentación de la información (Manual de Balanza de Pagos del FMI versión 6, MBP6). En los activos, se consideran las inversiones de residentes chilenos en empresas receptoras ubicadas en el exterior. En los pasivos con el exterior, se consideran las inversiones de entidades no residentes (matriz u otras empresas relacionadas con ella) en entidades receptoras residentes en Chile.  Asimismo, los totales indicados por año corresponden a los</t>
    </r>
    <r>
      <rPr>
        <sz val="7.2"/>
        <rFont val="Times New Roman"/>
        <family val="1"/>
      </rPr>
      <t xml:space="preserve"> </t>
    </r>
    <r>
      <rPr>
        <sz val="9"/>
        <rFont val="Times New Roman"/>
        <family val="1"/>
      </rPr>
      <t>publicados</t>
    </r>
    <r>
      <rPr>
        <sz val="7.2"/>
        <rFont val="Times New Roman"/>
        <family val="1"/>
      </rPr>
      <t xml:space="preserve"> </t>
    </r>
    <r>
      <rPr>
        <sz val="9"/>
        <rFont val="Times New Roman"/>
        <family val="1"/>
      </rPr>
      <t xml:space="preserve">en la Cuenta Financiera y la Posición de Inversión Internacional. </t>
    </r>
  </si>
  <si>
    <t xml:space="preserve">(4) La serie histórica fue actualizada desde el año 2012, por concepto de mejoras metodológicas y disponibilidad de fuentes de información. </t>
  </si>
  <si>
    <t>Tarapacá y Arica y Parinacota</t>
  </si>
  <si>
    <t>De los Lagos y De Los Ríos</t>
  </si>
  <si>
    <t xml:space="preserve">Región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</si>
</sst>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_-;\-* #,##0_-;_-* &quot;-&quot;_-;_-@_-"/>
    <numFmt numFmtId="165" formatCode="_-* #,##0.00_-;\-* #,##0.00_-;_-* &quot;-&quot;??_-;_-@_-"/>
    <numFmt numFmtId="166" formatCode="_-* #,##0_-;\-* #,##0_-;_-* &quot;-&quot;??_-;_-@_-"/>
    <numFmt numFmtId="167" formatCode="_-* #,##0.0000_-;\-* #,##0.0000_-;_-* &quot;-&quot;??_-;_-@_-"/>
    <numFmt numFmtId="168" formatCode="_-* #,##0.00000_-;\-* #,##0.00000_-;_-* &quot;-&quot;??_-;_-@_-"/>
    <numFmt numFmtId="169" formatCode="#,##0.000000"/>
    <numFmt numFmtId="170" formatCode="_-* #,##0.00000_-;\-* #,##0.00000_-;_-* &quot;-&quot;_-;_-@_-"/>
    <numFmt numFmtId="171" formatCode="#,##0_ ;\-#,##0\ "/>
  </numFmts>
  <fonts count="35" x14ac:knownFonts="1">
    <font>
      <sz val="11"/>
      <color theme="1"/>
      <name val="Calibri"/>
      <family val="2"/>
      <scheme val="minor"/>
    </font>
    <font>
      <b/>
      <u/>
      <sz val="14"/>
      <name val="Times New Roman"/>
      <family val="1"/>
    </font>
    <font>
      <b/>
      <u/>
      <sz val="12"/>
      <name val="Times New Roman"/>
      <family val="1"/>
    </font>
    <font>
      <sz val="9"/>
      <name val="Times New Roman"/>
      <family val="1"/>
    </font>
    <font>
      <sz val="11"/>
      <name val="Times New Roman"/>
      <family val="1"/>
    </font>
    <font>
      <sz val="10"/>
      <name val="Times New Roman"/>
      <family val="1"/>
    </font>
    <font>
      <b/>
      <sz val="9"/>
      <name val="Times New Roman"/>
      <family val="1"/>
    </font>
    <font>
      <b/>
      <u/>
      <sz val="14"/>
      <color indexed="8"/>
      <name val="Times New Roman"/>
      <family val="1"/>
    </font>
    <font>
      <b/>
      <u/>
      <sz val="12"/>
      <color indexed="8"/>
      <name val="Times New Roman"/>
      <family val="1"/>
    </font>
    <font>
      <sz val="9"/>
      <color indexed="8"/>
      <name val="Times New Roman"/>
      <family val="1"/>
    </font>
    <font>
      <sz val="11"/>
      <color indexed="8"/>
      <name val="Times New Roman"/>
      <family val="1"/>
    </font>
    <font>
      <sz val="10"/>
      <color indexed="8"/>
      <name val="Times New Roman"/>
      <family val="1"/>
    </font>
    <font>
      <b/>
      <sz val="9"/>
      <color indexed="8"/>
      <name val="Times New Roman"/>
      <family val="1"/>
    </font>
    <font>
      <b/>
      <sz val="11"/>
      <color indexed="8"/>
      <name val="Times New Roman"/>
      <family val="1"/>
    </font>
    <font>
      <b/>
      <sz val="11"/>
      <name val="Times New Roman"/>
      <family val="1"/>
    </font>
    <font>
      <strike/>
      <sz val="9"/>
      <color indexed="8"/>
      <name val="Times New Roman"/>
      <family val="1"/>
    </font>
    <font>
      <sz val="8.1"/>
      <name val="Times New Roman"/>
      <family val="1"/>
    </font>
    <font>
      <sz val="11"/>
      <color theme="1"/>
      <name val="Calibri"/>
      <family val="2"/>
      <scheme val="minor"/>
    </font>
    <font>
      <sz val="11"/>
      <color rgb="FFFF0000"/>
      <name val="Calibri"/>
      <family val="2"/>
      <scheme val="minor"/>
    </font>
    <font>
      <b/>
      <sz val="11"/>
      <color theme="1"/>
      <name val="Calibri"/>
      <family val="2"/>
      <scheme val="minor"/>
    </font>
    <font>
      <sz val="9"/>
      <color rgb="FF000000"/>
      <name val="Times New Roman"/>
      <family val="1"/>
    </font>
    <font>
      <b/>
      <sz val="9"/>
      <color rgb="FF000000"/>
      <name val="Times New Roman"/>
      <family val="1"/>
    </font>
    <font>
      <sz val="9"/>
      <color theme="1"/>
      <name val="Times New Roman"/>
      <family val="1"/>
    </font>
    <font>
      <sz val="10"/>
      <color theme="1"/>
      <name val="Calibri"/>
      <family val="2"/>
      <scheme val="minor"/>
    </font>
    <font>
      <sz val="11"/>
      <color theme="1"/>
      <name val="Times New Roman"/>
      <family val="1"/>
    </font>
    <font>
      <sz val="9"/>
      <color rgb="FFFF0000"/>
      <name val="Times New Roman"/>
      <family val="1"/>
    </font>
    <font>
      <sz val="10"/>
      <color rgb="FFFF0000"/>
      <name val="Calibri"/>
      <family val="2"/>
      <scheme val="minor"/>
    </font>
    <font>
      <sz val="9"/>
      <color rgb="FFFF0000"/>
      <name val="Calibri"/>
      <family val="2"/>
      <scheme val="minor"/>
    </font>
    <font>
      <b/>
      <sz val="9"/>
      <color rgb="FFFF0000"/>
      <name val="Times New Roman"/>
      <family val="1"/>
    </font>
    <font>
      <sz val="8"/>
      <color theme="1"/>
      <name val="Calibri"/>
      <family val="2"/>
      <scheme val="minor"/>
    </font>
    <font>
      <sz val="11"/>
      <color theme="0"/>
      <name val="Times New Roman"/>
      <family val="1"/>
    </font>
    <font>
      <b/>
      <sz val="11"/>
      <color theme="1"/>
      <name val="Times New Roman"/>
      <family val="1"/>
    </font>
    <font>
      <sz val="11"/>
      <color rgb="FFFF0000"/>
      <name val="Times New Roman"/>
      <family val="1"/>
    </font>
    <font>
      <sz val="9"/>
      <color theme="1"/>
      <name val="Calibri"/>
      <family val="2"/>
      <scheme val="minor"/>
    </font>
    <font>
      <sz val="7.2"/>
      <name val="Times New Roman"/>
      <family val="1"/>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rgb="FF000000"/>
      </patternFill>
    </fill>
    <fill>
      <patternFill patternType="solid">
        <fgColor rgb="FFFFFFFF"/>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165" fontId="17" fillId="0" borderId="0" applyFont="0" applyFill="0" applyBorder="0" applyAlignment="0" applyProtection="0"/>
    <xf numFmtId="164" fontId="17" fillId="0" borderId="0" applyFont="0" applyFill="0" applyBorder="0" applyAlignment="0" applyProtection="0"/>
    <xf numFmtId="9" fontId="17" fillId="0" borderId="0" applyFont="0" applyFill="0" applyBorder="0" applyAlignment="0" applyProtection="0"/>
  </cellStyleXfs>
  <cellXfs count="125">
    <xf numFmtId="0" fontId="0" fillId="0" borderId="0" xfId="0"/>
    <xf numFmtId="3" fontId="3" fillId="3" borderId="0" xfId="0" applyNumberFormat="1" applyFont="1" applyFill="1"/>
    <xf numFmtId="0" fontId="3" fillId="3" borderId="0" xfId="0" applyFont="1" applyFill="1"/>
    <xf numFmtId="0" fontId="6" fillId="3" borderId="0" xfId="0" applyFont="1" applyFill="1" applyAlignment="1">
      <alignment horizontal="center"/>
    </xf>
    <xf numFmtId="0" fontId="1" fillId="3" borderId="0" xfId="0" applyFont="1" applyFill="1" applyAlignment="1">
      <alignment horizontal="left"/>
    </xf>
    <xf numFmtId="0" fontId="0" fillId="3" borderId="0" xfId="0" applyFill="1"/>
    <xf numFmtId="0" fontId="2" fillId="3" borderId="0" xfId="0" applyFont="1" applyFill="1" applyAlignment="1">
      <alignment horizontal="left"/>
    </xf>
    <xf numFmtId="0" fontId="2" fillId="3" borderId="0" xfId="0" applyFont="1" applyFill="1" applyAlignment="1"/>
    <xf numFmtId="0" fontId="4" fillId="3" borderId="0" xfId="0" applyFont="1" applyFill="1"/>
    <xf numFmtId="0" fontId="5" fillId="3" borderId="0" xfId="0" applyFont="1" applyFill="1"/>
    <xf numFmtId="0" fontId="3" fillId="3" borderId="0" xfId="0" applyFont="1" applyFill="1" applyBorder="1"/>
    <xf numFmtId="0" fontId="6" fillId="3" borderId="0" xfId="0" applyFont="1" applyFill="1" applyBorder="1"/>
    <xf numFmtId="0" fontId="3" fillId="3" borderId="2" xfId="0" applyFont="1" applyFill="1" applyBorder="1"/>
    <xf numFmtId="0" fontId="6" fillId="3" borderId="2" xfId="0" applyFont="1" applyFill="1" applyBorder="1"/>
    <xf numFmtId="0" fontId="3" fillId="3" borderId="0" xfId="0" applyFont="1" applyFill="1" applyBorder="1" applyAlignment="1">
      <alignment horizontal="center"/>
    </xf>
    <xf numFmtId="0" fontId="3" fillId="4" borderId="0" xfId="0" applyFont="1" applyFill="1" applyBorder="1" applyAlignment="1">
      <alignment horizontal="left"/>
    </xf>
    <xf numFmtId="0" fontId="0" fillId="3" borderId="0" xfId="0" applyFill="1" applyBorder="1"/>
    <xf numFmtId="3" fontId="6" fillId="4" borderId="0" xfId="0" applyNumberFormat="1" applyFont="1" applyFill="1" applyBorder="1" applyAlignment="1">
      <alignment horizontal="right"/>
    </xf>
    <xf numFmtId="3" fontId="3" fillId="4" borderId="0" xfId="0" applyNumberFormat="1" applyFont="1" applyFill="1" applyBorder="1" applyAlignment="1">
      <alignment horizontal="right"/>
    </xf>
    <xf numFmtId="0" fontId="9" fillId="3" borderId="0" xfId="0" applyFont="1" applyFill="1" applyAlignment="1">
      <alignment horizontal="center"/>
    </xf>
    <xf numFmtId="0" fontId="7" fillId="3" borderId="0" xfId="0" applyFont="1" applyFill="1" applyAlignment="1">
      <alignment horizontal="left"/>
    </xf>
    <xf numFmtId="0" fontId="8" fillId="3" borderId="0" xfId="0" applyFont="1" applyFill="1" applyAlignment="1">
      <alignment horizontal="left"/>
    </xf>
    <xf numFmtId="0" fontId="9" fillId="3" borderId="0" xfId="0" applyFont="1" applyFill="1"/>
    <xf numFmtId="0" fontId="10" fillId="3" borderId="0" xfId="0" applyFont="1" applyFill="1"/>
    <xf numFmtId="0" fontId="11" fillId="3" borderId="0" xfId="0" applyFont="1" applyFill="1"/>
    <xf numFmtId="0" fontId="12" fillId="3" borderId="0" xfId="0" applyFont="1" applyFill="1" applyBorder="1" applyAlignment="1">
      <alignment wrapText="1"/>
    </xf>
    <xf numFmtId="0" fontId="9" fillId="3" borderId="2" xfId="0" applyFont="1" applyFill="1" applyBorder="1"/>
    <xf numFmtId="0" fontId="12" fillId="3" borderId="0" xfId="0" applyFont="1" applyFill="1" applyAlignment="1">
      <alignment horizontal="center"/>
    </xf>
    <xf numFmtId="0" fontId="12" fillId="3" borderId="2" xfId="0" applyFont="1" applyFill="1" applyBorder="1"/>
    <xf numFmtId="0" fontId="9" fillId="3" borderId="0" xfId="0" applyFont="1" applyFill="1" applyBorder="1" applyAlignment="1">
      <alignment horizontal="center"/>
    </xf>
    <xf numFmtId="0" fontId="9" fillId="3" borderId="0" xfId="0" applyFont="1" applyFill="1" applyBorder="1"/>
    <xf numFmtId="0" fontId="12" fillId="3" borderId="2" xfId="0" applyFont="1" applyFill="1" applyBorder="1" applyAlignment="1">
      <alignment wrapText="1"/>
    </xf>
    <xf numFmtId="0" fontId="10" fillId="3" borderId="0" xfId="0" applyFont="1" applyFill="1" applyBorder="1"/>
    <xf numFmtId="3" fontId="9" fillId="3" borderId="0" xfId="0" applyNumberFormat="1" applyFont="1" applyFill="1"/>
    <xf numFmtId="0" fontId="11" fillId="3" borderId="0" xfId="0" applyFont="1" applyFill="1" applyBorder="1"/>
    <xf numFmtId="0" fontId="8" fillId="3" borderId="0" xfId="0" applyFont="1" applyFill="1" applyBorder="1" applyAlignment="1">
      <alignment horizontal="left"/>
    </xf>
    <xf numFmtId="0" fontId="12" fillId="3" borderId="0" xfId="0" applyFont="1" applyFill="1" applyBorder="1" applyAlignment="1">
      <alignment horizontal="center"/>
    </xf>
    <xf numFmtId="3" fontId="9" fillId="3" borderId="0" xfId="0" applyNumberFormat="1" applyFont="1" applyFill="1" applyBorder="1" applyAlignment="1">
      <alignment horizontal="center"/>
    </xf>
    <xf numFmtId="0" fontId="12" fillId="3" borderId="0" xfId="0" applyFont="1" applyFill="1"/>
    <xf numFmtId="0" fontId="12" fillId="3" borderId="2" xfId="0" applyFont="1" applyFill="1" applyBorder="1" applyAlignment="1">
      <alignment horizontal="left"/>
    </xf>
    <xf numFmtId="0" fontId="12" fillId="3" borderId="0" xfId="0" applyFont="1" applyFill="1" applyBorder="1"/>
    <xf numFmtId="0" fontId="22" fillId="3" borderId="0" xfId="0" applyFont="1" applyFill="1"/>
    <xf numFmtId="0" fontId="19" fillId="3" borderId="0" xfId="0" applyFont="1" applyFill="1"/>
    <xf numFmtId="9" fontId="17" fillId="3" borderId="0" xfId="3" applyFont="1" applyFill="1"/>
    <xf numFmtId="0" fontId="23" fillId="3" borderId="0" xfId="0" applyFont="1" applyFill="1"/>
    <xf numFmtId="3" fontId="3" fillId="5" borderId="0" xfId="0" applyNumberFormat="1" applyFont="1" applyFill="1" applyBorder="1" applyAlignment="1">
      <alignment horizontal="right"/>
    </xf>
    <xf numFmtId="3" fontId="9" fillId="3" borderId="0" xfId="0" applyNumberFormat="1" applyFont="1" applyFill="1" applyAlignment="1">
      <alignment horizontal="center"/>
    </xf>
    <xf numFmtId="3" fontId="0" fillId="3" borderId="0" xfId="0" applyNumberFormat="1" applyFill="1"/>
    <xf numFmtId="0" fontId="13" fillId="3" borderId="0" xfId="0" applyFont="1" applyFill="1" applyBorder="1"/>
    <xf numFmtId="165" fontId="18" fillId="3" borderId="0" xfId="1" applyFont="1" applyFill="1"/>
    <xf numFmtId="164" fontId="26" fillId="3" borderId="0" xfId="2" applyFont="1" applyFill="1"/>
    <xf numFmtId="166" fontId="27" fillId="3" borderId="0" xfId="1" applyNumberFormat="1" applyFont="1" applyFill="1"/>
    <xf numFmtId="3" fontId="28" fillId="3" borderId="0" xfId="0" applyNumberFormat="1" applyFont="1" applyFill="1" applyAlignment="1">
      <alignment horizontal="left"/>
    </xf>
    <xf numFmtId="0" fontId="25" fillId="3" borderId="0" xfId="0" applyFont="1" applyFill="1"/>
    <xf numFmtId="165" fontId="27" fillId="3" borderId="0" xfId="1" applyFont="1" applyFill="1"/>
    <xf numFmtId="164" fontId="17" fillId="3" borderId="0" xfId="2" applyFont="1" applyFill="1"/>
    <xf numFmtId="0" fontId="24" fillId="3" borderId="0" xfId="0" applyFont="1" applyFill="1"/>
    <xf numFmtId="0" fontId="30" fillId="3" borderId="0" xfId="0" applyFont="1" applyFill="1"/>
    <xf numFmtId="0" fontId="31" fillId="3" borderId="0" xfId="0" applyFont="1" applyFill="1"/>
    <xf numFmtId="0" fontId="24" fillId="3" borderId="0" xfId="0" applyFont="1" applyFill="1" applyBorder="1"/>
    <xf numFmtId="0" fontId="14" fillId="3" borderId="2" xfId="0" applyFont="1" applyFill="1" applyBorder="1"/>
    <xf numFmtId="167" fontId="25" fillId="3" borderId="0" xfId="1" applyNumberFormat="1" applyFont="1" applyFill="1"/>
    <xf numFmtId="169" fontId="25" fillId="3" borderId="0" xfId="0" applyNumberFormat="1" applyFont="1" applyFill="1"/>
    <xf numFmtId="168" fontId="25" fillId="3" borderId="0" xfId="1" applyNumberFormat="1" applyFont="1" applyFill="1"/>
    <xf numFmtId="166" fontId="25" fillId="3" borderId="0" xfId="1" applyNumberFormat="1" applyFont="1" applyFill="1"/>
    <xf numFmtId="167" fontId="25" fillId="3" borderId="0" xfId="0" applyNumberFormat="1" applyFont="1" applyFill="1"/>
    <xf numFmtId="166" fontId="25" fillId="3" borderId="0" xfId="0" applyNumberFormat="1" applyFont="1" applyFill="1"/>
    <xf numFmtId="0" fontId="14" fillId="3" borderId="0" xfId="0" applyFont="1" applyFill="1"/>
    <xf numFmtId="166" fontId="32" fillId="3" borderId="0" xfId="1" applyNumberFormat="1" applyFont="1" applyFill="1"/>
    <xf numFmtId="0" fontId="24" fillId="0" borderId="0" xfId="0" applyFont="1"/>
    <xf numFmtId="166" fontId="24" fillId="0" borderId="0" xfId="0" applyNumberFormat="1" applyFont="1"/>
    <xf numFmtId="164" fontId="22" fillId="3" borderId="0" xfId="2" applyFont="1" applyFill="1"/>
    <xf numFmtId="3" fontId="24" fillId="3" borderId="0" xfId="0" applyNumberFormat="1" applyFont="1" applyFill="1"/>
    <xf numFmtId="164" fontId="24" fillId="3" borderId="0" xfId="2" applyFont="1" applyFill="1"/>
    <xf numFmtId="0" fontId="3" fillId="2" borderId="0" xfId="0" applyFont="1" applyFill="1" applyAlignment="1">
      <alignment vertical="top" wrapText="1"/>
    </xf>
    <xf numFmtId="0" fontId="3" fillId="3" borderId="0" xfId="0" applyFont="1" applyFill="1" applyAlignment="1">
      <alignment vertical="top" wrapText="1"/>
    </xf>
    <xf numFmtId="0" fontId="22" fillId="3" borderId="0" xfId="0" applyFont="1" applyFill="1" applyAlignment="1">
      <alignment vertical="top" wrapText="1"/>
    </xf>
    <xf numFmtId="0" fontId="24" fillId="3" borderId="0" xfId="0" applyFont="1" applyFill="1" applyAlignment="1">
      <alignment horizontal="justify" vertical="top"/>
    </xf>
    <xf numFmtId="0" fontId="22" fillId="0" borderId="0" xfId="0" applyFont="1" applyFill="1" applyAlignment="1">
      <alignment vertical="top" wrapText="1"/>
    </xf>
    <xf numFmtId="0" fontId="29" fillId="3" borderId="0" xfId="0" applyFont="1" applyFill="1"/>
    <xf numFmtId="0" fontId="29" fillId="3" borderId="0" xfId="0" applyFont="1" applyFill="1" applyBorder="1"/>
    <xf numFmtId="0" fontId="32" fillId="3" borderId="0" xfId="0" applyFont="1" applyFill="1"/>
    <xf numFmtId="164" fontId="32" fillId="3" borderId="0" xfId="2" applyFont="1" applyFill="1"/>
    <xf numFmtId="0" fontId="33" fillId="3" borderId="0" xfId="0" applyFont="1" applyFill="1"/>
    <xf numFmtId="0" fontId="25" fillId="3" borderId="0" xfId="0" applyFont="1" applyFill="1" applyBorder="1"/>
    <xf numFmtId="164" fontId="25" fillId="3" borderId="0" xfId="2" applyFont="1" applyFill="1"/>
    <xf numFmtId="170" fontId="32" fillId="3" borderId="0" xfId="2" applyNumberFormat="1" applyFont="1" applyFill="1"/>
    <xf numFmtId="164" fontId="18" fillId="3" borderId="0" xfId="2" applyFont="1" applyFill="1"/>
    <xf numFmtId="0" fontId="18" fillId="3" borderId="0" xfId="0" applyFont="1" applyFill="1"/>
    <xf numFmtId="164" fontId="27" fillId="3" borderId="0" xfId="2" applyFont="1" applyFill="1"/>
    <xf numFmtId="170" fontId="27" fillId="3" borderId="0" xfId="2" applyNumberFormat="1" applyFont="1" applyFill="1"/>
    <xf numFmtId="0" fontId="32" fillId="3" borderId="0" xfId="0" applyFont="1" applyFill="1" applyBorder="1"/>
    <xf numFmtId="164" fontId="32" fillId="0" borderId="0" xfId="2" applyFont="1"/>
    <xf numFmtId="0" fontId="13" fillId="3" borderId="0" xfId="0" applyFont="1" applyFill="1"/>
    <xf numFmtId="0" fontId="20" fillId="4" borderId="1" xfId="0" applyFont="1" applyFill="1" applyBorder="1" applyAlignment="1">
      <alignment horizontal="center"/>
    </xf>
    <xf numFmtId="3" fontId="3" fillId="4" borderId="3" xfId="0" applyNumberFormat="1" applyFont="1" applyFill="1" applyBorder="1" applyAlignment="1">
      <alignment horizontal="center"/>
    </xf>
    <xf numFmtId="3" fontId="6" fillId="4" borderId="4" xfId="0" applyNumberFormat="1" applyFont="1" applyFill="1" applyBorder="1" applyAlignment="1">
      <alignment horizontal="center"/>
    </xf>
    <xf numFmtId="0" fontId="21" fillId="4" borderId="1" xfId="0" applyFont="1" applyFill="1" applyBorder="1" applyAlignment="1">
      <alignment horizontal="center"/>
    </xf>
    <xf numFmtId="3" fontId="6" fillId="4" borderId="3" xfId="0" applyNumberFormat="1" applyFont="1" applyFill="1" applyBorder="1" applyAlignment="1">
      <alignment horizontal="center"/>
    </xf>
    <xf numFmtId="3" fontId="6" fillId="4" borderId="1" xfId="0" applyNumberFormat="1" applyFont="1" applyFill="1" applyBorder="1" applyAlignment="1">
      <alignment horizontal="center"/>
    </xf>
    <xf numFmtId="0" fontId="6" fillId="4" borderId="1" xfId="0" applyFont="1" applyFill="1" applyBorder="1" applyAlignment="1">
      <alignment horizontal="center"/>
    </xf>
    <xf numFmtId="171" fontId="6" fillId="4" borderId="3" xfId="0" applyNumberFormat="1" applyFont="1" applyFill="1" applyBorder="1" applyAlignment="1">
      <alignment horizontal="center"/>
    </xf>
    <xf numFmtId="171" fontId="3" fillId="4" borderId="3" xfId="2" applyNumberFormat="1" applyFont="1" applyFill="1" applyBorder="1" applyAlignment="1">
      <alignment horizontal="center"/>
    </xf>
    <xf numFmtId="171" fontId="6" fillId="4" borderId="1" xfId="0" applyNumberFormat="1" applyFont="1" applyFill="1" applyBorder="1" applyAlignment="1">
      <alignment horizontal="center"/>
    </xf>
    <xf numFmtId="0" fontId="6" fillId="3" borderId="1" xfId="0" applyFont="1" applyFill="1" applyBorder="1" applyAlignment="1">
      <alignment horizontal="center"/>
    </xf>
    <xf numFmtId="164" fontId="3" fillId="4" borderId="3" xfId="2" applyFont="1" applyFill="1" applyBorder="1" applyAlignment="1">
      <alignment horizontal="center"/>
    </xf>
    <xf numFmtId="3" fontId="21" fillId="4" borderId="1" xfId="0" applyNumberFormat="1" applyFont="1" applyFill="1" applyBorder="1" applyAlignment="1">
      <alignment horizontal="center"/>
    </xf>
    <xf numFmtId="3" fontId="3" fillId="3" borderId="3" xfId="0" applyNumberFormat="1" applyFont="1" applyFill="1" applyBorder="1" applyAlignment="1">
      <alignment horizontal="center"/>
    </xf>
    <xf numFmtId="3" fontId="6" fillId="3" borderId="1" xfId="0" applyNumberFormat="1" applyFont="1" applyFill="1" applyBorder="1" applyAlignment="1">
      <alignment horizontal="center"/>
    </xf>
    <xf numFmtId="0" fontId="20" fillId="4" borderId="1" xfId="0" applyFont="1" applyFill="1" applyBorder="1" applyAlignment="1">
      <alignment horizontal="center" wrapText="1"/>
    </xf>
    <xf numFmtId="3" fontId="21" fillId="4" borderId="3" xfId="0" applyNumberFormat="1" applyFont="1" applyFill="1" applyBorder="1" applyAlignment="1">
      <alignment horizontal="center"/>
    </xf>
    <xf numFmtId="3" fontId="20" fillId="4" borderId="3" xfId="0" applyNumberFormat="1" applyFont="1" applyFill="1" applyBorder="1" applyAlignment="1">
      <alignment horizontal="center"/>
    </xf>
    <xf numFmtId="171" fontId="31" fillId="3" borderId="1" xfId="1" applyNumberFormat="1" applyFont="1" applyFill="1" applyBorder="1" applyAlignment="1">
      <alignment horizontal="center"/>
    </xf>
    <xf numFmtId="171" fontId="24" fillId="3" borderId="5" xfId="1" applyNumberFormat="1" applyFont="1" applyFill="1" applyBorder="1" applyAlignment="1">
      <alignment horizontal="center"/>
    </xf>
    <xf numFmtId="171" fontId="24" fillId="3" borderId="6" xfId="1" applyNumberFormat="1" applyFont="1" applyFill="1" applyBorder="1" applyAlignment="1">
      <alignment horizontal="center"/>
    </xf>
    <xf numFmtId="171" fontId="24" fillId="3" borderId="3" xfId="1" applyNumberFormat="1" applyFont="1" applyFill="1" applyBorder="1" applyAlignment="1">
      <alignment horizontal="center"/>
    </xf>
    <xf numFmtId="171" fontId="24" fillId="3" borderId="7" xfId="1" applyNumberFormat="1" applyFont="1" applyFill="1" applyBorder="1" applyAlignment="1">
      <alignment horizontal="center"/>
    </xf>
    <xf numFmtId="171" fontId="24" fillId="3" borderId="1" xfId="1" applyNumberFormat="1" applyFont="1" applyFill="1" applyBorder="1" applyAlignment="1">
      <alignment horizontal="center"/>
    </xf>
    <xf numFmtId="0" fontId="3" fillId="3" borderId="0" xfId="0" applyFont="1" applyFill="1" applyAlignment="1">
      <alignment horizontal="justify" vertical="top" wrapText="1"/>
    </xf>
    <xf numFmtId="0" fontId="22" fillId="2" borderId="0" xfId="0" applyFont="1" applyFill="1" applyBorder="1" applyAlignment="1">
      <alignment horizontal="justify" vertical="top" wrapText="1"/>
    </xf>
    <xf numFmtId="0" fontId="22" fillId="3" borderId="0" xfId="0" applyFont="1" applyFill="1" applyAlignment="1">
      <alignment horizontal="justify" vertical="top" wrapText="1"/>
    </xf>
    <xf numFmtId="0" fontId="22" fillId="0" borderId="0" xfId="0" applyFont="1" applyFill="1" applyAlignment="1">
      <alignment horizontal="justify" vertical="top" wrapText="1"/>
    </xf>
    <xf numFmtId="0" fontId="22" fillId="0" borderId="0" xfId="0" applyFont="1" applyFill="1" applyBorder="1" applyAlignment="1">
      <alignment horizontal="justify" vertical="top" wrapText="1"/>
    </xf>
    <xf numFmtId="0" fontId="3" fillId="0" borderId="0" xfId="0" applyFont="1" applyFill="1" applyBorder="1" applyAlignment="1">
      <alignment horizontal="justify" vertical="top" wrapText="1"/>
    </xf>
    <xf numFmtId="0" fontId="3" fillId="3" borderId="0" xfId="0" applyFont="1" applyFill="1" applyBorder="1" applyAlignment="1">
      <alignment horizontal="justify" vertical="top" wrapText="1"/>
    </xf>
  </cellXfs>
  <cellStyles count="4">
    <cellStyle name="Millares" xfId="1" builtinId="3"/>
    <cellStyle name="Millares [0]" xfId="2" builtinId="6"/>
    <cellStyle name="Normal" xfId="0" builtinId="0"/>
    <cellStyle name="Porcentaje" xfId="3" builtinId="5"/>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AG216"/>
  <sheetViews>
    <sheetView showGridLines="0" tabSelected="1" zoomScaleNormal="100" workbookViewId="0">
      <selection activeCell="O10" sqref="O10"/>
    </sheetView>
  </sheetViews>
  <sheetFormatPr baseColWidth="10" defaultColWidth="11.42578125" defaultRowHeight="15" x14ac:dyDescent="0.25"/>
  <cols>
    <col min="1" max="1" width="3.140625" style="79" customWidth="1"/>
    <col min="2" max="2" width="3.7109375" style="56" customWidth="1"/>
    <col min="3" max="3" width="28.85546875" style="56" bestFit="1" customWidth="1"/>
    <col min="4" max="4" width="11.7109375" style="56" customWidth="1"/>
    <col min="5" max="5" width="11.5703125" style="56" bestFit="1" customWidth="1"/>
    <col min="6" max="12" width="9" style="56" customWidth="1"/>
    <col min="13" max="16384" width="11.42578125" style="56"/>
  </cols>
  <sheetData>
    <row r="1" spans="2:11" ht="18.75" x14ac:dyDescent="0.3">
      <c r="B1" s="4" t="s">
        <v>110</v>
      </c>
    </row>
    <row r="2" spans="2:11" ht="15.75" x14ac:dyDescent="0.25">
      <c r="B2" s="6"/>
    </row>
    <row r="3" spans="2:11" ht="15.75" x14ac:dyDescent="0.25">
      <c r="B3" s="7" t="s">
        <v>3</v>
      </c>
    </row>
    <row r="4" spans="2:11" x14ac:dyDescent="0.25">
      <c r="B4" s="2"/>
    </row>
    <row r="5" spans="2:11" x14ac:dyDescent="0.25">
      <c r="B5" s="8" t="s">
        <v>4</v>
      </c>
    </row>
    <row r="6" spans="2:11" x14ac:dyDescent="0.25">
      <c r="B6" s="9" t="s">
        <v>2</v>
      </c>
      <c r="D6" s="57">
        <v>5</v>
      </c>
    </row>
    <row r="7" spans="2:11" x14ac:dyDescent="0.25">
      <c r="D7" s="58"/>
    </row>
    <row r="8" spans="2:11" ht="12" customHeight="1" x14ac:dyDescent="0.25">
      <c r="C8" s="10"/>
      <c r="D8" s="100">
        <v>2012</v>
      </c>
      <c r="E8" s="100">
        <v>2013</v>
      </c>
      <c r="F8" s="100">
        <v>2014</v>
      </c>
      <c r="G8" s="100">
        <v>2015</v>
      </c>
      <c r="H8" s="100">
        <v>2016</v>
      </c>
      <c r="I8" s="100">
        <v>2017</v>
      </c>
      <c r="J8" s="100">
        <v>2018</v>
      </c>
      <c r="K8" s="100">
        <v>2019</v>
      </c>
    </row>
    <row r="9" spans="2:11" ht="12" customHeight="1" x14ac:dyDescent="0.25">
      <c r="B9" s="11" t="s">
        <v>77</v>
      </c>
      <c r="D9" s="98">
        <f>SUM(D10:D27)</f>
        <v>18922.088032494736</v>
      </c>
      <c r="E9" s="98">
        <f t="shared" ref="E9:K9" si="0">SUM(E10:E27)</f>
        <v>13732.125479321023</v>
      </c>
      <c r="F9" s="98">
        <f t="shared" si="0"/>
        <v>5858.8501696954054</v>
      </c>
      <c r="G9" s="98">
        <f t="shared" si="0"/>
        <v>16829.079787488918</v>
      </c>
      <c r="H9" s="98">
        <f t="shared" si="0"/>
        <v>3006.8286040043586</v>
      </c>
      <c r="I9" s="98">
        <f t="shared" si="0"/>
        <v>3947.0103468634911</v>
      </c>
      <c r="J9" s="98">
        <f t="shared" si="0"/>
        <v>2582.6291187916627</v>
      </c>
      <c r="K9" s="98">
        <f t="shared" si="0"/>
        <v>3934.1022711446562</v>
      </c>
    </row>
    <row r="10" spans="2:11" ht="12" customHeight="1" x14ac:dyDescent="0.25">
      <c r="B10" s="59"/>
      <c r="C10" s="12" t="s">
        <v>6</v>
      </c>
      <c r="D10" s="95">
        <v>977.63301412180317</v>
      </c>
      <c r="E10" s="95">
        <v>424.104566757116</v>
      </c>
      <c r="F10" s="95">
        <v>716.00859276088408</v>
      </c>
      <c r="G10" s="95">
        <v>2079.0452223580983</v>
      </c>
      <c r="H10" s="95">
        <v>500.76702523358045</v>
      </c>
      <c r="I10" s="95">
        <v>1888.9143775765936</v>
      </c>
      <c r="J10" s="95">
        <v>1009.6004514926931</v>
      </c>
      <c r="K10" s="95">
        <v>-338.29174989198623</v>
      </c>
    </row>
    <row r="11" spans="2:11" ht="12" customHeight="1" x14ac:dyDescent="0.25">
      <c r="B11" s="59"/>
      <c r="C11" s="12" t="s">
        <v>7</v>
      </c>
      <c r="D11" s="95">
        <v>-260.58189900599007</v>
      </c>
      <c r="E11" s="95">
        <v>167.34121335735972</v>
      </c>
      <c r="F11" s="95">
        <v>121.59256227252997</v>
      </c>
      <c r="G11" s="95">
        <v>45.986102743885645</v>
      </c>
      <c r="H11" s="95">
        <v>-12.189930560160814</v>
      </c>
      <c r="I11" s="95">
        <v>-228.6482689155857</v>
      </c>
      <c r="J11" s="95">
        <v>-18.820717472723192</v>
      </c>
      <c r="K11" s="95">
        <v>-24.187190426834039</v>
      </c>
    </row>
    <row r="12" spans="2:11" ht="12" customHeight="1" x14ac:dyDescent="0.25">
      <c r="B12" s="59"/>
      <c r="C12" s="12" t="s">
        <v>8</v>
      </c>
      <c r="D12" s="95">
        <v>496.96713662070516</v>
      </c>
      <c r="E12" s="95">
        <v>243.14555251209501</v>
      </c>
      <c r="F12" s="95">
        <v>1135.8631158963453</v>
      </c>
      <c r="G12" s="95">
        <v>8078.5853284370651</v>
      </c>
      <c r="H12" s="95">
        <v>-8752.5286326440437</v>
      </c>
      <c r="I12" s="95">
        <v>-341.04273430317733</v>
      </c>
      <c r="J12" s="95">
        <v>19.775540426415212</v>
      </c>
      <c r="K12" s="95">
        <v>112.5625563616085</v>
      </c>
    </row>
    <row r="13" spans="2:11" ht="12" customHeight="1" x14ac:dyDescent="0.25">
      <c r="B13" s="59"/>
      <c r="C13" s="12" t="s">
        <v>9</v>
      </c>
      <c r="D13" s="95">
        <v>4524.7364479461239</v>
      </c>
      <c r="E13" s="95">
        <v>3401.9121975363005</v>
      </c>
      <c r="F13" s="95">
        <v>1555.037371273301</v>
      </c>
      <c r="G13" s="95">
        <v>-177.04543010638454</v>
      </c>
      <c r="H13" s="95">
        <v>585.38452275149689</v>
      </c>
      <c r="I13" s="95">
        <v>1303.9694874284801</v>
      </c>
      <c r="J13" s="95">
        <v>843.26655188636209</v>
      </c>
      <c r="K13" s="95">
        <v>3776.4304571826506</v>
      </c>
    </row>
    <row r="14" spans="2:11" ht="12" customHeight="1" x14ac:dyDescent="0.25">
      <c r="B14" s="59"/>
      <c r="C14" s="12" t="s">
        <v>10</v>
      </c>
      <c r="D14" s="95">
        <v>419.60279498696133</v>
      </c>
      <c r="E14" s="95">
        <v>-625.93669720877199</v>
      </c>
      <c r="F14" s="95">
        <v>1237.0561975063088</v>
      </c>
      <c r="G14" s="95">
        <v>-649.99740858409996</v>
      </c>
      <c r="H14" s="95">
        <v>410.48378334766198</v>
      </c>
      <c r="I14" s="95">
        <v>91.590797437956127</v>
      </c>
      <c r="J14" s="95">
        <v>-440.58840376119343</v>
      </c>
      <c r="K14" s="95">
        <v>955.7684621731521</v>
      </c>
    </row>
    <row r="15" spans="2:11" ht="12" customHeight="1" x14ac:dyDescent="0.25">
      <c r="B15" s="59"/>
      <c r="C15" s="12" t="s">
        <v>11</v>
      </c>
      <c r="D15" s="95">
        <v>4576.3573983308797</v>
      </c>
      <c r="E15" s="95">
        <v>2819.944906863197</v>
      </c>
      <c r="F15" s="95">
        <v>-86.588328392086964</v>
      </c>
      <c r="G15" s="95">
        <v>925.01340894161092</v>
      </c>
      <c r="H15" s="95">
        <v>318.14947954973803</v>
      </c>
      <c r="I15" s="95">
        <v>805.71234293968769</v>
      </c>
      <c r="J15" s="95">
        <v>69.649602056841616</v>
      </c>
      <c r="K15" s="95">
        <v>314.6431228324484</v>
      </c>
    </row>
    <row r="16" spans="2:11" ht="12" customHeight="1" x14ac:dyDescent="0.25">
      <c r="B16" s="59"/>
      <c r="C16" s="12" t="s">
        <v>12</v>
      </c>
      <c r="D16" s="95">
        <v>35.407059289461579</v>
      </c>
      <c r="E16" s="95">
        <v>36.417561445325966</v>
      </c>
      <c r="F16" s="95">
        <v>38.003289987038762</v>
      </c>
      <c r="G16" s="95">
        <v>-22.676824660744675</v>
      </c>
      <c r="H16" s="95">
        <v>5.1860543623796307</v>
      </c>
      <c r="I16" s="95">
        <v>-34.224621455289551</v>
      </c>
      <c r="J16" s="95">
        <v>8.2481262898686509</v>
      </c>
      <c r="K16" s="95">
        <v>1.7024438505207899</v>
      </c>
    </row>
    <row r="17" spans="2:11" ht="12" customHeight="1" x14ac:dyDescent="0.25">
      <c r="B17" s="59"/>
      <c r="C17" s="12" t="s">
        <v>13</v>
      </c>
      <c r="D17" s="95">
        <v>190.13967022793378</v>
      </c>
      <c r="E17" s="95">
        <v>218.44882354528551</v>
      </c>
      <c r="F17" s="95">
        <v>108.09626984703297</v>
      </c>
      <c r="G17" s="95">
        <v>27.696029148801141</v>
      </c>
      <c r="H17" s="95">
        <v>-35.944512250202706</v>
      </c>
      <c r="I17" s="95">
        <v>-82.704668511486602</v>
      </c>
      <c r="J17" s="95">
        <v>63.778015984560383</v>
      </c>
      <c r="K17" s="95">
        <v>-122.16363791217799</v>
      </c>
    </row>
    <row r="18" spans="2:11" ht="12" customHeight="1" x14ac:dyDescent="0.25">
      <c r="B18" s="59"/>
      <c r="C18" s="12" t="s">
        <v>14</v>
      </c>
      <c r="D18" s="95">
        <v>1147.6812748918217</v>
      </c>
      <c r="E18" s="95">
        <v>2813.3816726197201</v>
      </c>
      <c r="F18" s="95">
        <v>17.420154138367593</v>
      </c>
      <c r="G18" s="95">
        <v>5631.7566658473816</v>
      </c>
      <c r="H18" s="95">
        <v>1143.5070741853658</v>
      </c>
      <c r="I18" s="95">
        <v>-1199.5419666856444</v>
      </c>
      <c r="J18" s="95">
        <v>906.67870568619253</v>
      </c>
      <c r="K18" s="95">
        <v>-180.56265639343098</v>
      </c>
    </row>
    <row r="19" spans="2:11" ht="12" customHeight="1" x14ac:dyDescent="0.25">
      <c r="B19" s="59"/>
      <c r="C19" s="12" t="s">
        <v>15</v>
      </c>
      <c r="D19" s="95">
        <v>744.77648661196019</v>
      </c>
      <c r="E19" s="95">
        <v>-583.77250428123909</v>
      </c>
      <c r="F19" s="95">
        <v>134.31604923353208</v>
      </c>
      <c r="G19" s="95">
        <v>319.3604189681098</v>
      </c>
      <c r="H19" s="95">
        <v>-227.40161332765308</v>
      </c>
      <c r="I19" s="95">
        <v>640.15152826595579</v>
      </c>
      <c r="J19" s="95">
        <v>-175.57835721885579</v>
      </c>
      <c r="K19" s="95">
        <v>151.34247288538265</v>
      </c>
    </row>
    <row r="20" spans="2:11" ht="12" customHeight="1" x14ac:dyDescent="0.25">
      <c r="B20" s="59"/>
      <c r="C20" s="12" t="s">
        <v>16</v>
      </c>
      <c r="D20" s="95">
        <v>206.34546091468599</v>
      </c>
      <c r="E20" s="95">
        <v>1391.5295215508172</v>
      </c>
      <c r="F20" s="95">
        <v>2010.2518829971305</v>
      </c>
      <c r="G20" s="95">
        <v>424.16088378926696</v>
      </c>
      <c r="H20" s="95">
        <v>-164.14698847815004</v>
      </c>
      <c r="I20" s="95">
        <v>-105.22177519838493</v>
      </c>
      <c r="J20" s="95">
        <v>267.95614395351635</v>
      </c>
      <c r="K20" s="95">
        <v>36.311122488615865</v>
      </c>
    </row>
    <row r="21" spans="2:11" ht="12" customHeight="1" x14ac:dyDescent="0.25">
      <c r="B21" s="59"/>
      <c r="C21" s="12" t="s">
        <v>17</v>
      </c>
      <c r="D21" s="95">
        <v>269.82756278937495</v>
      </c>
      <c r="E21" s="95">
        <v>116.78533438359722</v>
      </c>
      <c r="F21" s="95">
        <v>104.1143195925907</v>
      </c>
      <c r="G21" s="95">
        <v>265.55968685195057</v>
      </c>
      <c r="H21" s="95">
        <v>232.27472851935275</v>
      </c>
      <c r="I21" s="95">
        <v>-11.56323888131894</v>
      </c>
      <c r="J21" s="95">
        <v>-48.125772232518685</v>
      </c>
      <c r="K21" s="95">
        <v>-96.467486067251585</v>
      </c>
    </row>
    <row r="22" spans="2:11" ht="12" customHeight="1" x14ac:dyDescent="0.25">
      <c r="B22" s="59"/>
      <c r="C22" s="12" t="s">
        <v>18</v>
      </c>
      <c r="D22" s="95">
        <v>1582.2245156080173</v>
      </c>
      <c r="E22" s="95">
        <v>877.49732366291209</v>
      </c>
      <c r="F22" s="95">
        <v>-182.83908696968194</v>
      </c>
      <c r="G22" s="95">
        <v>692.83767234662491</v>
      </c>
      <c r="H22" s="95">
        <v>7497.7051237439218</v>
      </c>
      <c r="I22" s="95">
        <v>-580.02384069752236</v>
      </c>
      <c r="J22" s="95">
        <v>-452.53636731197287</v>
      </c>
      <c r="K22" s="95">
        <v>-573.25056748582188</v>
      </c>
    </row>
    <row r="23" spans="2:11" ht="12" customHeight="1" x14ac:dyDescent="0.25">
      <c r="B23" s="59"/>
      <c r="C23" s="12" t="s">
        <v>19</v>
      </c>
      <c r="D23" s="95">
        <v>3.3899349407028598</v>
      </c>
      <c r="E23" s="95">
        <v>53.517809093561539</v>
      </c>
      <c r="F23" s="95">
        <v>65.031776024631128</v>
      </c>
      <c r="G23" s="95">
        <v>438.3822297575062</v>
      </c>
      <c r="H23" s="95">
        <v>-63.600876015993606</v>
      </c>
      <c r="I23" s="95">
        <v>81.938544180739328</v>
      </c>
      <c r="J23" s="95">
        <v>-5.9014206696503688</v>
      </c>
      <c r="K23" s="95">
        <v>107.60644856322578</v>
      </c>
    </row>
    <row r="24" spans="2:11" ht="12" customHeight="1" x14ac:dyDescent="0.25">
      <c r="B24" s="59"/>
      <c r="C24" s="12" t="s">
        <v>20</v>
      </c>
      <c r="D24" s="95">
        <v>3008.963943925306</v>
      </c>
      <c r="E24" s="95">
        <v>3286.2109141595292</v>
      </c>
      <c r="F24" s="95">
        <v>-1728.4120600198912</v>
      </c>
      <c r="G24" s="95">
        <v>-335.38600770453604</v>
      </c>
      <c r="H24" s="95">
        <v>1408.4783351538431</v>
      </c>
      <c r="I24" s="95">
        <v>914.25918796514611</v>
      </c>
      <c r="J24" s="95">
        <v>804.96551193171285</v>
      </c>
      <c r="K24" s="95">
        <v>885.26181413212862</v>
      </c>
    </row>
    <row r="25" spans="2:11" ht="12" customHeight="1" x14ac:dyDescent="0.25">
      <c r="B25" s="59"/>
      <c r="C25" s="12" t="s">
        <v>21</v>
      </c>
      <c r="D25" s="95">
        <v>95.471774914866955</v>
      </c>
      <c r="E25" s="95">
        <v>-1249.9575187840439</v>
      </c>
      <c r="F25" s="95">
        <v>621.72377158440884</v>
      </c>
      <c r="G25" s="95">
        <v>133.64012318137705</v>
      </c>
      <c r="H25" s="95">
        <v>143.62895481090644</v>
      </c>
      <c r="I25" s="95">
        <v>540.91721333282339</v>
      </c>
      <c r="J25" s="95">
        <v>-147.19722474253246</v>
      </c>
      <c r="K25" s="95">
        <v>-779.96649425581541</v>
      </c>
    </row>
    <row r="26" spans="2:11" ht="12" customHeight="1" x14ac:dyDescent="0.25">
      <c r="B26" s="59"/>
      <c r="C26" s="12" t="s">
        <v>22</v>
      </c>
      <c r="D26" s="95">
        <v>-4.15587291001638</v>
      </c>
      <c r="E26" s="95">
        <v>14.220240904064937</v>
      </c>
      <c r="F26" s="95">
        <v>-14.94424888510215</v>
      </c>
      <c r="G26" s="95">
        <v>11.2706317437928</v>
      </c>
      <c r="H26" s="95">
        <v>-0.39364444788578012</v>
      </c>
      <c r="I26" s="95">
        <v>0.62587305778682167</v>
      </c>
      <c r="J26" s="95">
        <v>-102.59815021451135</v>
      </c>
      <c r="K26" s="95">
        <v>-4.860373708584933</v>
      </c>
    </row>
    <row r="27" spans="2:11" ht="12" customHeight="1" x14ac:dyDescent="0.25">
      <c r="B27" s="59"/>
      <c r="C27" s="12" t="s">
        <v>23</v>
      </c>
      <c r="D27" s="95">
        <v>907.30132829013928</v>
      </c>
      <c r="E27" s="95">
        <v>327.33456120419225</v>
      </c>
      <c r="F27" s="95">
        <v>7.1185408480681645</v>
      </c>
      <c r="G27" s="95">
        <v>-1059.1089455707861</v>
      </c>
      <c r="H27" s="95">
        <v>17.469720070200864</v>
      </c>
      <c r="I27" s="95">
        <v>261.90210932673142</v>
      </c>
      <c r="J27" s="95">
        <v>-19.94311729254219</v>
      </c>
      <c r="K27" s="95">
        <v>-287.7764731831727</v>
      </c>
    </row>
    <row r="28" spans="2:11" ht="12" customHeight="1" x14ac:dyDescent="0.25">
      <c r="B28" s="11" t="s">
        <v>24</v>
      </c>
      <c r="D28" s="98">
        <f>SUM(D29:D42)</f>
        <v>1786.7626974089524</v>
      </c>
      <c r="E28" s="98">
        <f>SUM(E29:E42)</f>
        <v>-5060.8503384040023</v>
      </c>
      <c r="F28" s="98">
        <f t="shared" ref="F28:K28" si="1">SUM(F29:F42)</f>
        <v>5103.7237993458066</v>
      </c>
      <c r="G28" s="98">
        <f t="shared" si="1"/>
        <v>-3542.1372527776957</v>
      </c>
      <c r="H28" s="98">
        <f t="shared" si="1"/>
        <v>3829.0395118531833</v>
      </c>
      <c r="I28" s="98">
        <f t="shared" si="1"/>
        <v>-1813.1855352714831</v>
      </c>
      <c r="J28" s="98">
        <f t="shared" si="1"/>
        <v>-71.669064966564605</v>
      </c>
      <c r="K28" s="98">
        <f t="shared" si="1"/>
        <v>-1112.2827485927041</v>
      </c>
    </row>
    <row r="29" spans="2:11" ht="12" customHeight="1" x14ac:dyDescent="0.25">
      <c r="B29" s="59"/>
      <c r="C29" s="12" t="s">
        <v>25</v>
      </c>
      <c r="D29" s="95">
        <v>-15.364141800660601</v>
      </c>
      <c r="E29" s="95">
        <v>-16.300748293911397</v>
      </c>
      <c r="F29" s="95">
        <v>812.91394208066356</v>
      </c>
      <c r="G29" s="95">
        <v>1575.4836388553836</v>
      </c>
      <c r="H29" s="95">
        <v>-100.75132277875672</v>
      </c>
      <c r="I29" s="95">
        <v>-494.70104348234048</v>
      </c>
      <c r="J29" s="95">
        <v>75.84862225671921</v>
      </c>
      <c r="K29" s="95">
        <v>259.29903298801639</v>
      </c>
    </row>
    <row r="30" spans="2:11" ht="12" customHeight="1" x14ac:dyDescent="0.25">
      <c r="B30" s="59"/>
      <c r="C30" s="12" t="s">
        <v>26</v>
      </c>
      <c r="D30" s="95">
        <v>544.13339711561184</v>
      </c>
      <c r="E30" s="95">
        <v>35.620566792459442</v>
      </c>
      <c r="F30" s="95">
        <v>598.92780328272124</v>
      </c>
      <c r="G30" s="95">
        <v>75.592103275290398</v>
      </c>
      <c r="H30" s="95">
        <v>52.2651494219635</v>
      </c>
      <c r="I30" s="95">
        <v>60.717061641115443</v>
      </c>
      <c r="J30" s="95">
        <v>47.628799536622303</v>
      </c>
      <c r="K30" s="95">
        <v>122.74766650102683</v>
      </c>
    </row>
    <row r="31" spans="2:11" ht="12" customHeight="1" x14ac:dyDescent="0.25">
      <c r="B31" s="59"/>
      <c r="C31" s="12" t="s">
        <v>27</v>
      </c>
      <c r="D31" s="95">
        <v>-629.20887657510457</v>
      </c>
      <c r="E31" s="95">
        <v>-34.274461318972499</v>
      </c>
      <c r="F31" s="95">
        <v>-17.9999525881613</v>
      </c>
      <c r="G31" s="95">
        <v>31.630433768999403</v>
      </c>
      <c r="H31" s="95">
        <v>-7.2440661891619005</v>
      </c>
      <c r="I31" s="95">
        <v>76.85407374447918</v>
      </c>
      <c r="J31" s="95">
        <v>-6.7029619673906602</v>
      </c>
      <c r="K31" s="95">
        <v>-6.7453480377258304</v>
      </c>
    </row>
    <row r="32" spans="2:11" ht="12" customHeight="1" x14ac:dyDescent="0.25">
      <c r="B32" s="59"/>
      <c r="C32" s="12" t="s">
        <v>28</v>
      </c>
      <c r="D32" s="95">
        <v>1264.3463774593838</v>
      </c>
      <c r="E32" s="95">
        <v>-554.6404142392405</v>
      </c>
      <c r="F32" s="95">
        <v>-168.58949928924434</v>
      </c>
      <c r="G32" s="95">
        <v>-3714.8685666163969</v>
      </c>
      <c r="H32" s="95">
        <v>214.11395193872093</v>
      </c>
      <c r="I32" s="95">
        <v>-26.715186661656389</v>
      </c>
      <c r="J32" s="95">
        <v>37.746962525959972</v>
      </c>
      <c r="K32" s="95">
        <v>14.241379457775636</v>
      </c>
    </row>
    <row r="33" spans="2:11" ht="12" customHeight="1" x14ac:dyDescent="0.25">
      <c r="B33" s="59"/>
      <c r="C33" s="12" t="s">
        <v>29</v>
      </c>
      <c r="D33" s="95">
        <v>219.58785261833606</v>
      </c>
      <c r="E33" s="95">
        <v>68.990078207261604</v>
      </c>
      <c r="F33" s="95">
        <v>-99.725497317027404</v>
      </c>
      <c r="G33" s="95">
        <v>34.433885037940804</v>
      </c>
      <c r="H33" s="95">
        <v>109.61127825948395</v>
      </c>
      <c r="I33" s="95">
        <v>143.49298736531762</v>
      </c>
      <c r="J33" s="95">
        <v>-511.82437384150552</v>
      </c>
      <c r="K33" s="95">
        <v>16.970448338460709</v>
      </c>
    </row>
    <row r="34" spans="2:11" ht="12" customHeight="1" x14ac:dyDescent="0.25">
      <c r="B34" s="59"/>
      <c r="C34" s="12" t="s">
        <v>30</v>
      </c>
      <c r="D34" s="95">
        <v>-18.20499328</v>
      </c>
      <c r="E34" s="95">
        <v>0</v>
      </c>
      <c r="F34" s="95">
        <v>0</v>
      </c>
      <c r="G34" s="95">
        <v>0</v>
      </c>
      <c r="H34" s="95">
        <v>11.820384238136</v>
      </c>
      <c r="I34" s="95">
        <v>0</v>
      </c>
      <c r="J34" s="95">
        <v>105.69593093754</v>
      </c>
      <c r="K34" s="95">
        <v>48.889484002378026</v>
      </c>
    </row>
    <row r="35" spans="2:11" ht="12" customHeight="1" x14ac:dyDescent="0.25">
      <c r="B35" s="59"/>
      <c r="C35" s="12" t="s">
        <v>31</v>
      </c>
      <c r="D35" s="95">
        <v>-15.220299115475195</v>
      </c>
      <c r="E35" s="95">
        <v>48.7795584815117</v>
      </c>
      <c r="F35" s="95">
        <v>81.269950136457595</v>
      </c>
      <c r="G35" s="95">
        <v>-55.597244567893782</v>
      </c>
      <c r="H35" s="95">
        <v>44.017105866256017</v>
      </c>
      <c r="I35" s="95">
        <v>-95.61419469655057</v>
      </c>
      <c r="J35" s="95">
        <v>108.22859157300783</v>
      </c>
      <c r="K35" s="95">
        <v>111.99055521664269</v>
      </c>
    </row>
    <row r="36" spans="2:11" ht="12" customHeight="1" x14ac:dyDescent="0.25">
      <c r="B36" s="59"/>
      <c r="C36" s="12" t="s">
        <v>32</v>
      </c>
      <c r="D36" s="95">
        <v>5419.3044444493898</v>
      </c>
      <c r="E36" s="95">
        <v>-3724.677066239175</v>
      </c>
      <c r="F36" s="95">
        <v>1681.3939824548825</v>
      </c>
      <c r="G36" s="95">
        <v>251.99141907494629</v>
      </c>
      <c r="H36" s="95">
        <v>-28.231659743548448</v>
      </c>
      <c r="I36" s="95">
        <v>117.86314178609862</v>
      </c>
      <c r="J36" s="95">
        <v>-532.41359001445323</v>
      </c>
      <c r="K36" s="95">
        <v>-1675.4105167787627</v>
      </c>
    </row>
    <row r="37" spans="2:11" ht="12" customHeight="1" x14ac:dyDescent="0.25">
      <c r="B37" s="59"/>
      <c r="C37" s="12" t="s">
        <v>33</v>
      </c>
      <c r="D37" s="95">
        <v>0.22603836758663301</v>
      </c>
      <c r="E37" s="95">
        <v>0.44875677091701099</v>
      </c>
      <c r="F37" s="95">
        <v>545.22240134265144</v>
      </c>
      <c r="G37" s="95">
        <v>-85.524324580935655</v>
      </c>
      <c r="H37" s="95">
        <v>-64.846064660125862</v>
      </c>
      <c r="I37" s="95">
        <v>-414.33236186784052</v>
      </c>
      <c r="J37" s="95">
        <v>-74.394933273223614</v>
      </c>
      <c r="K37" s="95">
        <v>-4.5168700133522721</v>
      </c>
    </row>
    <row r="38" spans="2:11" ht="12" customHeight="1" x14ac:dyDescent="0.25">
      <c r="B38" s="59"/>
      <c r="C38" s="12" t="s">
        <v>34</v>
      </c>
      <c r="D38" s="95">
        <v>-281.50576987380606</v>
      </c>
      <c r="E38" s="95">
        <v>154.86688876416753</v>
      </c>
      <c r="F38" s="95">
        <v>459.3375095264492</v>
      </c>
      <c r="G38" s="95">
        <v>84.963409342600301</v>
      </c>
      <c r="H38" s="95">
        <v>62.366381281171698</v>
      </c>
      <c r="I38" s="95">
        <v>97.144517495032602</v>
      </c>
      <c r="J38" s="95">
        <v>101.9540078745913</v>
      </c>
      <c r="K38" s="95">
        <v>223.40459454299321</v>
      </c>
    </row>
    <row r="39" spans="2:11" ht="12" customHeight="1" x14ac:dyDescent="0.25">
      <c r="B39" s="59"/>
      <c r="C39" s="12" t="s">
        <v>35</v>
      </c>
      <c r="D39" s="95">
        <v>-4632.9365396343419</v>
      </c>
      <c r="E39" s="95">
        <v>-1053.1777875017974</v>
      </c>
      <c r="F39" s="95">
        <v>538.9768281517778</v>
      </c>
      <c r="G39" s="95">
        <v>-4664.6935241999981</v>
      </c>
      <c r="H39" s="95">
        <v>1917.1140135238506</v>
      </c>
      <c r="I39" s="95">
        <v>-1843.8841041436353</v>
      </c>
      <c r="J39" s="95">
        <v>584.16865535856255</v>
      </c>
      <c r="K39" s="95">
        <v>-159.59554674338978</v>
      </c>
    </row>
    <row r="40" spans="2:11" ht="12" customHeight="1" x14ac:dyDescent="0.25">
      <c r="B40" s="59"/>
      <c r="C40" s="12" t="s">
        <v>36</v>
      </c>
      <c r="D40" s="95">
        <v>39.964462423062812</v>
      </c>
      <c r="E40" s="95">
        <v>12.12967246466703</v>
      </c>
      <c r="F40" s="95">
        <v>-10.837719610711531</v>
      </c>
      <c r="G40" s="95">
        <v>5.4059620839578999</v>
      </c>
      <c r="H40" s="95">
        <v>0.96033224552656049</v>
      </c>
      <c r="I40" s="95">
        <v>1.6521035204765859</v>
      </c>
      <c r="J40" s="95">
        <v>2.1964099943637199</v>
      </c>
      <c r="K40" s="95">
        <v>1.6740099809201059</v>
      </c>
    </row>
    <row r="41" spans="2:11" ht="12" customHeight="1" x14ac:dyDescent="0.25">
      <c r="B41" s="59"/>
      <c r="C41" s="12" t="s">
        <v>37</v>
      </c>
      <c r="D41" s="95">
        <v>-128.62521993380952</v>
      </c>
      <c r="E41" s="95">
        <v>0.56947629069769279</v>
      </c>
      <c r="F41" s="95">
        <v>683.53861670439642</v>
      </c>
      <c r="G41" s="95">
        <v>2919.7322823949712</v>
      </c>
      <c r="H41" s="95">
        <v>1646.1018954519639</v>
      </c>
      <c r="I41" s="95">
        <v>605.63778883358805</v>
      </c>
      <c r="J41" s="95">
        <v>-11.620053790402018</v>
      </c>
      <c r="K41" s="95">
        <v>-61.103939470713129</v>
      </c>
    </row>
    <row r="42" spans="2:11" ht="12" customHeight="1" x14ac:dyDescent="0.25">
      <c r="B42" s="59"/>
      <c r="C42" s="12" t="s">
        <v>38</v>
      </c>
      <c r="D42" s="95">
        <v>20.265965188780001</v>
      </c>
      <c r="E42" s="95">
        <v>0.81514141741290302</v>
      </c>
      <c r="F42" s="95">
        <v>-0.70456552904890479</v>
      </c>
      <c r="G42" s="95">
        <v>-0.68672664656087057</v>
      </c>
      <c r="H42" s="95">
        <v>-28.257867002296756</v>
      </c>
      <c r="I42" s="95">
        <v>-41.300318805567628</v>
      </c>
      <c r="J42" s="95">
        <v>1.8188678630435233</v>
      </c>
      <c r="K42" s="95">
        <v>-4.1276985769738923</v>
      </c>
    </row>
    <row r="43" spans="2:11" ht="12" customHeight="1" x14ac:dyDescent="0.25">
      <c r="B43" s="11" t="s">
        <v>39</v>
      </c>
      <c r="D43" s="98">
        <v>64.85812678865868</v>
      </c>
      <c r="E43" s="98">
        <v>139.38844967010243</v>
      </c>
      <c r="F43" s="98">
        <v>-8.714219979753528</v>
      </c>
      <c r="G43" s="98">
        <v>-15.694078374585805</v>
      </c>
      <c r="H43" s="98">
        <v>31.06615542758113</v>
      </c>
      <c r="I43" s="98">
        <v>-4.3776140107099337</v>
      </c>
      <c r="J43" s="98">
        <v>-170.86778422158412</v>
      </c>
      <c r="K43" s="98">
        <v>-18.854574702672689</v>
      </c>
    </row>
    <row r="44" spans="2:11" ht="12" customHeight="1" x14ac:dyDescent="0.25">
      <c r="B44" s="11" t="s">
        <v>40</v>
      </c>
      <c r="D44" s="98">
        <f>SUM(D45:D48)</f>
        <v>-2026.584406160885</v>
      </c>
      <c r="E44" s="98">
        <f t="shared" ref="E44:K44" si="2">SUM(E45:E48)</f>
        <v>-517.61769953850569</v>
      </c>
      <c r="F44" s="98">
        <f t="shared" si="2"/>
        <v>-73.708101460529662</v>
      </c>
      <c r="G44" s="98">
        <f t="shared" si="2"/>
        <v>79.310546504205362</v>
      </c>
      <c r="H44" s="98">
        <f t="shared" si="2"/>
        <v>43.581856348012494</v>
      </c>
      <c r="I44" s="98">
        <f t="shared" si="2"/>
        <v>-13.700505160325683</v>
      </c>
      <c r="J44" s="98">
        <f t="shared" si="2"/>
        <v>-14.691517856635507</v>
      </c>
      <c r="K44" s="98">
        <f t="shared" si="2"/>
        <v>9.6566710094485337</v>
      </c>
    </row>
    <row r="45" spans="2:11" ht="12" customHeight="1" x14ac:dyDescent="0.25">
      <c r="B45" s="59"/>
      <c r="C45" s="12" t="s">
        <v>41</v>
      </c>
      <c r="D45" s="95">
        <v>7.4325414289799898</v>
      </c>
      <c r="E45" s="95">
        <v>3.2008353743284301</v>
      </c>
      <c r="F45" s="95">
        <v>3.2300696903355401</v>
      </c>
      <c r="G45" s="95">
        <v>73.282163140176607</v>
      </c>
      <c r="H45" s="95">
        <v>-0.41062690736414897</v>
      </c>
      <c r="I45" s="95">
        <v>8.6331511192848005</v>
      </c>
      <c r="J45" s="95">
        <v>-1.2042767075493297</v>
      </c>
      <c r="K45" s="95">
        <v>25.527559417686099</v>
      </c>
    </row>
    <row r="46" spans="2:11" ht="12" customHeight="1" x14ac:dyDescent="0.25">
      <c r="B46" s="59"/>
      <c r="C46" s="12" t="s">
        <v>42</v>
      </c>
      <c r="D46" s="95">
        <v>-2041.9250512999902</v>
      </c>
      <c r="E46" s="95">
        <v>-641.81395547149839</v>
      </c>
      <c r="F46" s="95">
        <v>-54.615390626071822</v>
      </c>
      <c r="G46" s="95">
        <v>1.0918111412788922</v>
      </c>
      <c r="H46" s="95">
        <v>5.3625420663505743</v>
      </c>
      <c r="I46" s="95">
        <v>0.26880684038304309</v>
      </c>
      <c r="J46" s="95">
        <v>0.18854585041015293</v>
      </c>
      <c r="K46" s="95">
        <v>-3.7973277516979329</v>
      </c>
    </row>
    <row r="47" spans="2:11" ht="12" customHeight="1" x14ac:dyDescent="0.25">
      <c r="B47" s="59"/>
      <c r="C47" s="12" t="s">
        <v>43</v>
      </c>
      <c r="D47" s="95">
        <v>1.4385601678057918E-2</v>
      </c>
      <c r="E47" s="95">
        <v>80.132771243727319</v>
      </c>
      <c r="F47" s="95">
        <v>6.95067715489711</v>
      </c>
      <c r="G47" s="95">
        <v>3.2340372138015399</v>
      </c>
      <c r="H47" s="95">
        <v>8.4454775265914801</v>
      </c>
      <c r="I47" s="95">
        <v>4.2106004425630195</v>
      </c>
      <c r="J47" s="95">
        <v>-11.640673786973313</v>
      </c>
      <c r="K47" s="95">
        <v>-0.1813249211985847</v>
      </c>
    </row>
    <row r="48" spans="2:11" ht="12" customHeight="1" x14ac:dyDescent="0.25">
      <c r="B48" s="59"/>
      <c r="C48" s="12" t="s">
        <v>44</v>
      </c>
      <c r="D48" s="95">
        <v>7.8937181084471737</v>
      </c>
      <c r="E48" s="95">
        <v>40.862649314936938</v>
      </c>
      <c r="F48" s="95">
        <v>-29.273457679690495</v>
      </c>
      <c r="G48" s="95">
        <v>1.7025350089483235</v>
      </c>
      <c r="H48" s="95">
        <v>30.184463662434592</v>
      </c>
      <c r="I48" s="95">
        <v>-26.813063562556547</v>
      </c>
      <c r="J48" s="95">
        <v>-2.035113212523016</v>
      </c>
      <c r="K48" s="95">
        <v>-11.89223573534105</v>
      </c>
    </row>
    <row r="49" spans="2:12" ht="12" customHeight="1" x14ac:dyDescent="0.25">
      <c r="B49" s="11" t="s">
        <v>45</v>
      </c>
      <c r="D49" s="98">
        <f>SUM(D50:D51)</f>
        <v>-28.975056999999996</v>
      </c>
      <c r="E49" s="98">
        <f t="shared" ref="E49:K49" si="3">SUM(E50:E51)</f>
        <v>3.3824899999999989</v>
      </c>
      <c r="F49" s="98">
        <f t="shared" si="3"/>
        <v>195.28890222069001</v>
      </c>
      <c r="G49" s="98">
        <f t="shared" si="3"/>
        <v>42.423769652804303</v>
      </c>
      <c r="H49" s="98">
        <f t="shared" si="3"/>
        <v>53.990292790148537</v>
      </c>
      <c r="I49" s="98">
        <f t="shared" si="3"/>
        <v>305.92618058995561</v>
      </c>
      <c r="J49" s="98">
        <f t="shared" si="3"/>
        <v>178.78787763051417</v>
      </c>
      <c r="K49" s="98">
        <f t="shared" si="3"/>
        <v>-7.1524728194437017</v>
      </c>
    </row>
    <row r="50" spans="2:12" ht="12" customHeight="1" x14ac:dyDescent="0.25">
      <c r="B50" s="59"/>
      <c r="C50" s="12" t="s">
        <v>46</v>
      </c>
      <c r="D50" s="95">
        <v>-31.178552999999997</v>
      </c>
      <c r="E50" s="95">
        <v>0.25648799999999916</v>
      </c>
      <c r="F50" s="95">
        <v>2.9805909999999995</v>
      </c>
      <c r="G50" s="95">
        <v>4.6922628892397071</v>
      </c>
      <c r="H50" s="95">
        <v>-7.2579351681359796</v>
      </c>
      <c r="I50" s="95">
        <v>30.190056507324414</v>
      </c>
      <c r="J50" s="95">
        <v>177.26196277168404</v>
      </c>
      <c r="K50" s="95">
        <v>-91.756555452934819</v>
      </c>
    </row>
    <row r="51" spans="2:12" ht="12" customHeight="1" x14ac:dyDescent="0.25">
      <c r="B51" s="59"/>
      <c r="C51" s="12" t="s">
        <v>47</v>
      </c>
      <c r="D51" s="95">
        <v>2.2034959999999999</v>
      </c>
      <c r="E51" s="95">
        <v>3.1260019999999997</v>
      </c>
      <c r="F51" s="95">
        <v>192.30831122069</v>
      </c>
      <c r="G51" s="95">
        <v>37.731506763564596</v>
      </c>
      <c r="H51" s="95">
        <v>61.248227958284517</v>
      </c>
      <c r="I51" s="95">
        <v>275.73612408263119</v>
      </c>
      <c r="J51" s="95">
        <v>1.525914858830141</v>
      </c>
      <c r="K51" s="95">
        <v>84.604082633491117</v>
      </c>
    </row>
    <row r="52" spans="2:12" ht="12" customHeight="1" x14ac:dyDescent="0.25">
      <c r="B52" s="11" t="s">
        <v>48</v>
      </c>
      <c r="D52" s="98">
        <v>1837.9678204419088</v>
      </c>
      <c r="E52" s="98">
        <v>1591.9111263659047</v>
      </c>
      <c r="F52" s="98">
        <v>1724.8482512014807</v>
      </c>
      <c r="G52" s="98">
        <v>2538.089084977134</v>
      </c>
      <c r="H52" s="98">
        <v>29.983383154464775</v>
      </c>
      <c r="I52" s="98">
        <v>2712.6627819211621</v>
      </c>
      <c r="J52" s="98">
        <v>-1924.075502220333</v>
      </c>
      <c r="K52" s="98">
        <v>5622.9541726806128</v>
      </c>
    </row>
    <row r="53" spans="2:12" ht="12" customHeight="1" x14ac:dyDescent="0.25">
      <c r="B53" s="60" t="s">
        <v>49</v>
      </c>
      <c r="D53" s="99">
        <f>+D9+D28+D43+D44+D49+D52</f>
        <v>20556.117213973368</v>
      </c>
      <c r="E53" s="99">
        <f t="shared" ref="E53:K53" si="4">+E9+E28+E43+E44+E49+E52</f>
        <v>9888.3395074145228</v>
      </c>
      <c r="F53" s="99">
        <f t="shared" si="4"/>
        <v>12800.2888010231</v>
      </c>
      <c r="G53" s="99">
        <f t="shared" si="4"/>
        <v>15931.071857470779</v>
      </c>
      <c r="H53" s="99">
        <f t="shared" si="4"/>
        <v>6994.4898035777487</v>
      </c>
      <c r="I53" s="99">
        <f t="shared" si="4"/>
        <v>5134.3356549320906</v>
      </c>
      <c r="J53" s="99">
        <f t="shared" si="4"/>
        <v>580.11312715705935</v>
      </c>
      <c r="K53" s="99">
        <f t="shared" si="4"/>
        <v>8428.423318719897</v>
      </c>
    </row>
    <row r="54" spans="2:12" x14ac:dyDescent="0.25">
      <c r="C54" s="81"/>
      <c r="D54" s="82"/>
      <c r="E54" s="82"/>
      <c r="F54" s="82"/>
      <c r="G54" s="82"/>
      <c r="H54" s="82"/>
      <c r="I54" s="82"/>
      <c r="J54" s="82"/>
      <c r="K54" s="82"/>
    </row>
    <row r="55" spans="2:12" x14ac:dyDescent="0.25">
      <c r="C55" s="81"/>
      <c r="D55" s="86"/>
      <c r="E55" s="86"/>
      <c r="F55" s="86"/>
      <c r="G55" s="86"/>
      <c r="H55" s="86"/>
      <c r="I55" s="86"/>
      <c r="J55" s="86"/>
      <c r="K55" s="86"/>
      <c r="L55" s="61"/>
    </row>
    <row r="56" spans="2:12" x14ac:dyDescent="0.25">
      <c r="D56" s="62"/>
      <c r="E56" s="62"/>
      <c r="F56" s="62"/>
      <c r="G56" s="62"/>
      <c r="H56" s="62"/>
      <c r="I56" s="62"/>
      <c r="J56" s="62"/>
      <c r="K56" s="62"/>
      <c r="L56" s="62"/>
    </row>
    <row r="57" spans="2:12" x14ac:dyDescent="0.25">
      <c r="B57" s="8" t="s">
        <v>111</v>
      </c>
      <c r="D57" s="14"/>
      <c r="E57" s="14"/>
      <c r="F57" s="14"/>
      <c r="G57" s="10"/>
      <c r="H57" s="10"/>
      <c r="I57" s="10"/>
      <c r="J57" s="1"/>
      <c r="K57" s="1"/>
      <c r="L57" s="1"/>
    </row>
    <row r="58" spans="2:12" x14ac:dyDescent="0.25">
      <c r="B58" s="9" t="s">
        <v>2</v>
      </c>
      <c r="D58" s="14"/>
      <c r="E58" s="14"/>
      <c r="F58" s="14"/>
      <c r="G58" s="14"/>
      <c r="H58" s="14"/>
      <c r="I58" s="14"/>
      <c r="J58" s="14"/>
      <c r="K58" s="14"/>
      <c r="L58" s="14"/>
    </row>
    <row r="59" spans="2:12" x14ac:dyDescent="0.25">
      <c r="C59" s="10"/>
      <c r="D59" s="3"/>
      <c r="E59" s="14"/>
      <c r="F59" s="14"/>
      <c r="G59" s="10"/>
      <c r="H59" s="10"/>
      <c r="I59" s="10"/>
      <c r="J59" s="2"/>
      <c r="K59" s="2"/>
      <c r="L59" s="2"/>
    </row>
    <row r="60" spans="2:12" ht="12" customHeight="1" x14ac:dyDescent="0.25">
      <c r="C60" s="10"/>
      <c r="D60" s="100">
        <v>2012</v>
      </c>
      <c r="E60" s="100">
        <v>2013</v>
      </c>
      <c r="F60" s="100">
        <v>2014</v>
      </c>
      <c r="G60" s="100">
        <v>2015</v>
      </c>
      <c r="H60" s="100">
        <v>2016</v>
      </c>
      <c r="I60" s="100">
        <v>2017</v>
      </c>
      <c r="J60" s="100">
        <v>2018</v>
      </c>
      <c r="K60" s="100">
        <v>2019</v>
      </c>
    </row>
    <row r="61" spans="2:12" ht="12" customHeight="1" x14ac:dyDescent="0.25">
      <c r="B61" s="11" t="s">
        <v>77</v>
      </c>
      <c r="D61" s="98">
        <f>SUM(D62:D79)</f>
        <v>61925.994939228091</v>
      </c>
      <c r="E61" s="98">
        <f t="shared" ref="E61:K61" si="5">SUM(E62:E79)</f>
        <v>75763.885397078557</v>
      </c>
      <c r="F61" s="98">
        <f t="shared" si="5"/>
        <v>79569.018165449947</v>
      </c>
      <c r="G61" s="98">
        <f t="shared" si="5"/>
        <v>91127.132636395487</v>
      </c>
      <c r="H61" s="98">
        <f t="shared" si="5"/>
        <v>92051.2772098594</v>
      </c>
      <c r="I61" s="98">
        <f t="shared" si="5"/>
        <v>96749.773556168555</v>
      </c>
      <c r="J61" s="98">
        <f t="shared" si="5"/>
        <v>90673.757403843309</v>
      </c>
      <c r="K61" s="98">
        <f t="shared" si="5"/>
        <v>91959.715595081623</v>
      </c>
      <c r="L61" s="73"/>
    </row>
    <row r="62" spans="2:12" ht="12" customHeight="1" x14ac:dyDescent="0.25">
      <c r="C62" s="12" t="s">
        <v>6</v>
      </c>
      <c r="D62" s="95">
        <v>8571.8815467301392</v>
      </c>
      <c r="E62" s="95">
        <v>8916.3419338283202</v>
      </c>
      <c r="F62" s="95">
        <v>9388.0581067083585</v>
      </c>
      <c r="G62" s="95">
        <v>9525.0649282611303</v>
      </c>
      <c r="H62" s="95">
        <v>7521.3865495555192</v>
      </c>
      <c r="I62" s="95">
        <v>9516.6895531918854</v>
      </c>
      <c r="J62" s="95">
        <v>10558.6018965045</v>
      </c>
      <c r="K62" s="95">
        <v>9255.7399954418233</v>
      </c>
      <c r="L62" s="73"/>
    </row>
    <row r="63" spans="2:12" ht="12" customHeight="1" x14ac:dyDescent="0.25">
      <c r="C63" s="12" t="s">
        <v>7</v>
      </c>
      <c r="D63" s="95">
        <v>961.757486205237</v>
      </c>
      <c r="E63" s="95">
        <v>1062.8014422897199</v>
      </c>
      <c r="F63" s="95">
        <v>1171.5413131824098</v>
      </c>
      <c r="G63" s="95">
        <v>1218.1911920374901</v>
      </c>
      <c r="H63" s="95">
        <v>1245.9824759589299</v>
      </c>
      <c r="I63" s="95">
        <v>926.07704725519307</v>
      </c>
      <c r="J63" s="95">
        <v>864.32024816405101</v>
      </c>
      <c r="K63" s="95">
        <v>843.62557105069902</v>
      </c>
      <c r="L63" s="73"/>
    </row>
    <row r="64" spans="2:12" ht="12" customHeight="1" x14ac:dyDescent="0.25">
      <c r="C64" s="12" t="s">
        <v>8</v>
      </c>
      <c r="D64" s="95">
        <v>565.03127067988305</v>
      </c>
      <c r="E64" s="95">
        <v>652.68182319197501</v>
      </c>
      <c r="F64" s="95">
        <v>1652.2539390883201</v>
      </c>
      <c r="G64" s="95">
        <v>9732.1180115254392</v>
      </c>
      <c r="H64" s="95">
        <v>866.228444065605</v>
      </c>
      <c r="I64" s="95">
        <v>511.098021912533</v>
      </c>
      <c r="J64" s="95">
        <v>530.66386757051498</v>
      </c>
      <c r="K64" s="95">
        <v>647.14150793388501</v>
      </c>
      <c r="L64" s="73"/>
    </row>
    <row r="65" spans="2:12" ht="12" customHeight="1" x14ac:dyDescent="0.25">
      <c r="C65" s="12" t="s">
        <v>9</v>
      </c>
      <c r="D65" s="95">
        <v>11721.4797322338</v>
      </c>
      <c r="E65" s="95">
        <v>15125.645445095301</v>
      </c>
      <c r="F65" s="95">
        <v>16427.145819900201</v>
      </c>
      <c r="G65" s="95">
        <v>15247.9577842134</v>
      </c>
      <c r="H65" s="95">
        <v>16154.271685422909</v>
      </c>
      <c r="I65" s="95">
        <v>18011.666042348712</v>
      </c>
      <c r="J65" s="95">
        <v>19039.594856870703</v>
      </c>
      <c r="K65" s="95">
        <v>22123.662370189479</v>
      </c>
      <c r="L65" s="73"/>
    </row>
    <row r="66" spans="2:12" ht="12" customHeight="1" x14ac:dyDescent="0.25">
      <c r="C66" s="12" t="s">
        <v>10</v>
      </c>
      <c r="D66" s="95">
        <v>1162.2417139599411</v>
      </c>
      <c r="E66" s="95">
        <v>536.97294383246503</v>
      </c>
      <c r="F66" s="95">
        <v>1722.0277633834521</v>
      </c>
      <c r="G66" s="95">
        <v>1053.813307279697</v>
      </c>
      <c r="H66" s="95">
        <v>1538.393322736734</v>
      </c>
      <c r="I66" s="95">
        <v>1682.7967516732001</v>
      </c>
      <c r="J66" s="95">
        <v>1242.3985376064061</v>
      </c>
      <c r="K66" s="95">
        <v>2197.3344237936399</v>
      </c>
      <c r="L66" s="73"/>
    </row>
    <row r="67" spans="2:12" ht="12" customHeight="1" x14ac:dyDescent="0.25">
      <c r="C67" s="12" t="s">
        <v>11</v>
      </c>
      <c r="D67" s="95">
        <v>5675.0128058809296</v>
      </c>
      <c r="E67" s="95">
        <v>8458.5939060909186</v>
      </c>
      <c r="F67" s="95">
        <v>7799.8009938958203</v>
      </c>
      <c r="G67" s="95">
        <v>7646.7263535745205</v>
      </c>
      <c r="H67" s="95">
        <v>8010.6089526220603</v>
      </c>
      <c r="I67" s="95">
        <v>9124.1192295847104</v>
      </c>
      <c r="J67" s="95">
        <v>9064.7158100915603</v>
      </c>
      <c r="K67" s="95">
        <v>9170.6652220446867</v>
      </c>
      <c r="L67" s="73"/>
    </row>
    <row r="68" spans="2:12" ht="12" customHeight="1" x14ac:dyDescent="0.25">
      <c r="C68" s="12" t="s">
        <v>12</v>
      </c>
      <c r="D68" s="95">
        <v>86.875786193520099</v>
      </c>
      <c r="E68" s="95">
        <v>125.042001814627</v>
      </c>
      <c r="F68" s="95">
        <v>159.02837251712</v>
      </c>
      <c r="G68" s="95">
        <v>127.59224997523999</v>
      </c>
      <c r="H68" s="95">
        <v>130.68556261625099</v>
      </c>
      <c r="I68" s="95">
        <v>96.460941160961298</v>
      </c>
      <c r="J68" s="95">
        <v>104.70955377185611</v>
      </c>
      <c r="K68" s="95">
        <v>106.41123136406401</v>
      </c>
      <c r="L68" s="73"/>
    </row>
    <row r="69" spans="2:12" ht="12" customHeight="1" x14ac:dyDescent="0.25">
      <c r="C69" s="12" t="s">
        <v>13</v>
      </c>
      <c r="D69" s="95">
        <v>415.38280700230598</v>
      </c>
      <c r="E69" s="95">
        <v>632.78410736009209</v>
      </c>
      <c r="F69" s="95">
        <v>736.467933875428</v>
      </c>
      <c r="G69" s="95">
        <v>766.97031018037706</v>
      </c>
      <c r="H69" s="95">
        <v>732.12703843740996</v>
      </c>
      <c r="I69" s="95">
        <v>617.516143132048</v>
      </c>
      <c r="J69" s="95">
        <v>676.61579320877297</v>
      </c>
      <c r="K69" s="95">
        <v>434.9133128865335</v>
      </c>
      <c r="L69" s="73"/>
    </row>
    <row r="70" spans="2:12" ht="12" customHeight="1" x14ac:dyDescent="0.25">
      <c r="C70" s="12" t="s">
        <v>14</v>
      </c>
      <c r="D70" s="95">
        <v>3184.4547152502237</v>
      </c>
      <c r="E70" s="95">
        <v>6447.7791982912859</v>
      </c>
      <c r="F70" s="95">
        <v>6344.5212253983609</v>
      </c>
      <c r="G70" s="95">
        <v>11964.53426178524</v>
      </c>
      <c r="H70" s="95">
        <v>13515.447910185763</v>
      </c>
      <c r="I70" s="95">
        <v>12349.9898067998</v>
      </c>
      <c r="J70" s="95">
        <v>13332.75601287371</v>
      </c>
      <c r="K70" s="95">
        <v>13194.933688527701</v>
      </c>
      <c r="L70" s="73"/>
    </row>
    <row r="71" spans="2:12" ht="12" customHeight="1" x14ac:dyDescent="0.25">
      <c r="C71" s="12" t="s">
        <v>15</v>
      </c>
      <c r="D71" s="95">
        <v>3237.0821332782002</v>
      </c>
      <c r="E71" s="95">
        <v>2930.7974386257902</v>
      </c>
      <c r="F71" s="95">
        <v>2713.9241052695502</v>
      </c>
      <c r="G71" s="95">
        <v>2954.79750792184</v>
      </c>
      <c r="H71" s="95">
        <v>2780.8249769250101</v>
      </c>
      <c r="I71" s="95">
        <v>3391.9539913895301</v>
      </c>
      <c r="J71" s="95">
        <v>3212.3914499324401</v>
      </c>
      <c r="K71" s="95">
        <v>3269.1077998442088</v>
      </c>
      <c r="L71" s="73"/>
    </row>
    <row r="72" spans="2:12" ht="12" customHeight="1" x14ac:dyDescent="0.25">
      <c r="C72" s="12" t="s">
        <v>16</v>
      </c>
      <c r="D72" s="95">
        <v>4904.18092323357</v>
      </c>
      <c r="E72" s="95">
        <v>6280.1443732141897</v>
      </c>
      <c r="F72" s="95">
        <v>8389.9458351977901</v>
      </c>
      <c r="G72" s="95">
        <v>8685.0612851772894</v>
      </c>
      <c r="H72" s="95">
        <v>8487.2380270637896</v>
      </c>
      <c r="I72" s="95">
        <v>8347.7784068909605</v>
      </c>
      <c r="J72" s="95">
        <v>8256.0670379060903</v>
      </c>
      <c r="K72" s="95">
        <v>8248.1981828368407</v>
      </c>
      <c r="L72" s="73"/>
    </row>
    <row r="73" spans="2:12" ht="12" customHeight="1" x14ac:dyDescent="0.25">
      <c r="C73" s="12" t="s">
        <v>17</v>
      </c>
      <c r="D73" s="95">
        <v>895.44465419768801</v>
      </c>
      <c r="E73" s="95">
        <v>1024.8900217568871</v>
      </c>
      <c r="F73" s="95">
        <v>1080.595250929023</v>
      </c>
      <c r="G73" s="95">
        <v>1344.7557845020501</v>
      </c>
      <c r="H73" s="95">
        <v>1538.9143019708799</v>
      </c>
      <c r="I73" s="95">
        <v>1521.3581916275202</v>
      </c>
      <c r="J73" s="95">
        <v>1439.31338369832</v>
      </c>
      <c r="K73" s="95">
        <v>1322.7821765052429</v>
      </c>
      <c r="L73" s="73"/>
    </row>
    <row r="74" spans="2:12" ht="12" customHeight="1" x14ac:dyDescent="0.25">
      <c r="C74" s="12" t="s">
        <v>18</v>
      </c>
      <c r="D74" s="95">
        <v>5758.9541668953407</v>
      </c>
      <c r="E74" s="95">
        <v>6622.78771349816</v>
      </c>
      <c r="F74" s="95">
        <v>6393.2229486953001</v>
      </c>
      <c r="G74" s="95">
        <v>6960.5919426542196</v>
      </c>
      <c r="H74" s="95">
        <v>14425.473381077762</v>
      </c>
      <c r="I74" s="95">
        <v>13589.614328853178</v>
      </c>
      <c r="J74" s="95">
        <v>4841.1432516115174</v>
      </c>
      <c r="K74" s="95">
        <v>4249.0672206840782</v>
      </c>
      <c r="L74" s="73"/>
    </row>
    <row r="75" spans="2:12" ht="12" customHeight="1" x14ac:dyDescent="0.25">
      <c r="C75" s="12" t="s">
        <v>19</v>
      </c>
      <c r="D75" s="95">
        <v>66.584952151312592</v>
      </c>
      <c r="E75" s="95">
        <v>89.659537244874102</v>
      </c>
      <c r="F75" s="95">
        <v>575.67084026950499</v>
      </c>
      <c r="G75" s="95">
        <v>490.30577402701095</v>
      </c>
      <c r="H75" s="95">
        <v>534.226921646493</v>
      </c>
      <c r="I75" s="95">
        <v>612.01813401320703</v>
      </c>
      <c r="J75" s="95">
        <v>603.99623615286498</v>
      </c>
      <c r="K75" s="95">
        <v>530.14915807941918</v>
      </c>
      <c r="L75" s="73"/>
    </row>
    <row r="76" spans="2:12" ht="12" customHeight="1" x14ac:dyDescent="0.25">
      <c r="C76" s="12" t="s">
        <v>20</v>
      </c>
      <c r="D76" s="95">
        <v>8414.7379574268507</v>
      </c>
      <c r="E76" s="95">
        <v>11532.343259638561</v>
      </c>
      <c r="F76" s="95">
        <v>9476.7105075542804</v>
      </c>
      <c r="G76" s="95">
        <v>8852.4576429409099</v>
      </c>
      <c r="H76" s="95">
        <v>10392.640750481509</v>
      </c>
      <c r="I76" s="95">
        <v>11468.461414935198</v>
      </c>
      <c r="J76" s="95">
        <v>12252.646355598699</v>
      </c>
      <c r="K76" s="95">
        <v>13033.101540543041</v>
      </c>
      <c r="L76" s="73"/>
    </row>
    <row r="77" spans="2:12" ht="12" customHeight="1" x14ac:dyDescent="0.25">
      <c r="C77" s="12" t="s">
        <v>21</v>
      </c>
      <c r="D77" s="95">
        <v>4764.6218675337605</v>
      </c>
      <c r="E77" s="95">
        <v>3468.4087318161201</v>
      </c>
      <c r="F77" s="95">
        <v>3710.2976082169398</v>
      </c>
      <c r="G77" s="95">
        <v>3790.9772193601002</v>
      </c>
      <c r="H77" s="95">
        <v>3482.7710767640601</v>
      </c>
      <c r="I77" s="95">
        <v>4025.5316276867002</v>
      </c>
      <c r="J77" s="95">
        <v>3832.3222431635099</v>
      </c>
      <c r="K77" s="95">
        <v>2807.0580847410911</v>
      </c>
      <c r="L77" s="73"/>
    </row>
    <row r="78" spans="2:12" ht="12" customHeight="1" x14ac:dyDescent="0.25">
      <c r="C78" s="12" t="s">
        <v>22</v>
      </c>
      <c r="D78" s="95">
        <v>194.174626786445</v>
      </c>
      <c r="E78" s="95">
        <v>183.027886337387</v>
      </c>
      <c r="F78" s="95">
        <v>152.023150462285</v>
      </c>
      <c r="G78" s="95">
        <v>160.516377556077</v>
      </c>
      <c r="H78" s="95">
        <v>160.634079538192</v>
      </c>
      <c r="I78" s="95">
        <v>161.25995259597801</v>
      </c>
      <c r="J78" s="95">
        <v>57.219276345399592</v>
      </c>
      <c r="K78" s="95">
        <v>52.984419028557397</v>
      </c>
      <c r="L78" s="73"/>
    </row>
    <row r="79" spans="2:12" ht="12" customHeight="1" x14ac:dyDescent="0.25">
      <c r="C79" s="12" t="s">
        <v>23</v>
      </c>
      <c r="D79" s="95">
        <v>1346.0957935889442</v>
      </c>
      <c r="E79" s="95">
        <v>1673.1836331518866</v>
      </c>
      <c r="F79" s="95">
        <v>1675.7824509058169</v>
      </c>
      <c r="G79" s="95">
        <v>604.70070342344923</v>
      </c>
      <c r="H79" s="95">
        <v>533.42175279051776</v>
      </c>
      <c r="I79" s="95">
        <v>795.38397111724885</v>
      </c>
      <c r="J79" s="95">
        <v>764.28159277241195</v>
      </c>
      <c r="K79" s="95">
        <v>472.83968958663638</v>
      </c>
      <c r="L79" s="73"/>
    </row>
    <row r="80" spans="2:12" ht="12" customHeight="1" x14ac:dyDescent="0.25">
      <c r="B80" s="11" t="s">
        <v>24</v>
      </c>
      <c r="D80" s="98">
        <f>SUM(D81:D94)</f>
        <v>19649.997745947039</v>
      </c>
      <c r="E80" s="98">
        <f t="shared" ref="E80:K80" si="6">SUM(E81:E94)</f>
        <v>14517.152707448182</v>
      </c>
      <c r="F80" s="98">
        <f t="shared" si="6"/>
        <v>19004.789034633206</v>
      </c>
      <c r="G80" s="98">
        <f t="shared" si="6"/>
        <v>15829.671529262712</v>
      </c>
      <c r="H80" s="98">
        <f t="shared" si="6"/>
        <v>19673.633614975159</v>
      </c>
      <c r="I80" s="98">
        <f t="shared" si="6"/>
        <v>17521.444310525665</v>
      </c>
      <c r="J80" s="98">
        <f t="shared" si="6"/>
        <v>11749.426329190115</v>
      </c>
      <c r="K80" s="98">
        <f t="shared" si="6"/>
        <v>10930.135213063309</v>
      </c>
      <c r="L80" s="73"/>
    </row>
    <row r="81" spans="2:12" ht="12" customHeight="1" x14ac:dyDescent="0.25">
      <c r="C81" s="12" t="s">
        <v>25</v>
      </c>
      <c r="D81" s="95">
        <v>99.38383422089251</v>
      </c>
      <c r="E81" s="95">
        <v>83.083085926981482</v>
      </c>
      <c r="F81" s="95">
        <v>889.16991858764595</v>
      </c>
      <c r="G81" s="95">
        <v>2723.2504664579601</v>
      </c>
      <c r="H81" s="95">
        <v>2616.1568428914902</v>
      </c>
      <c r="I81" s="95">
        <v>1860.0065711592079</v>
      </c>
      <c r="J81" s="95">
        <v>1933.7503809707921</v>
      </c>
      <c r="K81" s="95">
        <v>2275.0717332349168</v>
      </c>
      <c r="L81" s="73"/>
    </row>
    <row r="82" spans="2:12" ht="12" customHeight="1" x14ac:dyDescent="0.25">
      <c r="C82" s="12" t="s">
        <v>26</v>
      </c>
      <c r="D82" s="95">
        <v>544.20679034655302</v>
      </c>
      <c r="E82" s="95">
        <v>579.82734686257606</v>
      </c>
      <c r="F82" s="95">
        <v>1178.7551508710001</v>
      </c>
      <c r="G82" s="95">
        <v>1255.5627611462901</v>
      </c>
      <c r="H82" s="95">
        <v>1306.6124035682599</v>
      </c>
      <c r="I82" s="95">
        <v>1367.32965790403</v>
      </c>
      <c r="J82" s="95">
        <v>1414.5012365760399</v>
      </c>
      <c r="K82" s="95">
        <v>1536.0657705753499</v>
      </c>
      <c r="L82" s="73"/>
    </row>
    <row r="83" spans="2:12" ht="12" customHeight="1" x14ac:dyDescent="0.25">
      <c r="C83" s="12" t="s">
        <v>27</v>
      </c>
      <c r="D83" s="95">
        <v>284.75172127611398</v>
      </c>
      <c r="E83" s="95">
        <v>167.421982909234</v>
      </c>
      <c r="F83" s="95">
        <v>149.42203032107199</v>
      </c>
      <c r="G83" s="95">
        <v>181.05246409007199</v>
      </c>
      <c r="H83" s="95">
        <v>173.80839790090999</v>
      </c>
      <c r="I83" s="95">
        <v>250.66247164538899</v>
      </c>
      <c r="J83" s="95">
        <v>243.959509677998</v>
      </c>
      <c r="K83" s="95">
        <v>234.00373351088101</v>
      </c>
      <c r="L83" s="73"/>
    </row>
    <row r="84" spans="2:12" ht="12" customHeight="1" x14ac:dyDescent="0.25">
      <c r="C84" s="12" t="s">
        <v>28</v>
      </c>
      <c r="D84" s="95">
        <v>5293.8811956935424</v>
      </c>
      <c r="E84" s="95">
        <v>4837.599515673709</v>
      </c>
      <c r="F84" s="95">
        <v>4030.94487631422</v>
      </c>
      <c r="G84" s="95">
        <v>378.69329766184001</v>
      </c>
      <c r="H84" s="95">
        <v>514.84535924396698</v>
      </c>
      <c r="I84" s="95">
        <v>444.02683353968501</v>
      </c>
      <c r="J84" s="95">
        <v>486.82515688197697</v>
      </c>
      <c r="K84" s="95">
        <v>567.82126980818907</v>
      </c>
      <c r="L84" s="73"/>
    </row>
    <row r="85" spans="2:12" ht="12" customHeight="1" x14ac:dyDescent="0.25">
      <c r="C85" s="12" t="s">
        <v>29</v>
      </c>
      <c r="D85" s="95">
        <v>574.29837371470001</v>
      </c>
      <c r="E85" s="95">
        <v>643.276383046717</v>
      </c>
      <c r="F85" s="95">
        <v>543.55487624551301</v>
      </c>
      <c r="G85" s="95">
        <v>577.97578007642301</v>
      </c>
      <c r="H85" s="95">
        <v>687.612120423688</v>
      </c>
      <c r="I85" s="95">
        <v>832.15364195450297</v>
      </c>
      <c r="J85" s="95">
        <v>147.587435725945</v>
      </c>
      <c r="K85" s="95">
        <v>164.570775403076</v>
      </c>
      <c r="L85" s="73"/>
    </row>
    <row r="86" spans="2:12" ht="12" customHeight="1" x14ac:dyDescent="0.25">
      <c r="C86" s="12" t="s">
        <v>30</v>
      </c>
      <c r="D86" s="95">
        <v>8.7094000000000005E-2</v>
      </c>
      <c r="E86" s="95">
        <v>8.7094000000000005E-2</v>
      </c>
      <c r="F86" s="95">
        <v>8.7094000000000005E-2</v>
      </c>
      <c r="G86" s="95">
        <v>8.7094000000000005E-2</v>
      </c>
      <c r="H86" s="95">
        <v>15.2635062</v>
      </c>
      <c r="I86" s="95">
        <v>15.2635062</v>
      </c>
      <c r="J86" s="95">
        <v>145.80809920000002</v>
      </c>
      <c r="K86" s="95">
        <v>241.19465940000001</v>
      </c>
      <c r="L86" s="73"/>
    </row>
    <row r="87" spans="2:12" ht="12" customHeight="1" x14ac:dyDescent="0.25">
      <c r="C87" s="12" t="s">
        <v>31</v>
      </c>
      <c r="D87" s="95">
        <v>394.96132993697398</v>
      </c>
      <c r="E87" s="95">
        <v>440.75677841848596</v>
      </c>
      <c r="F87" s="95">
        <v>521.34545205335303</v>
      </c>
      <c r="G87" s="95">
        <v>465.77638848545899</v>
      </c>
      <c r="H87" s="95">
        <v>505.31893045204498</v>
      </c>
      <c r="I87" s="95">
        <v>360.19160965738303</v>
      </c>
      <c r="J87" s="95">
        <v>458.03235384616102</v>
      </c>
      <c r="K87" s="95">
        <v>571.900032162804</v>
      </c>
      <c r="L87" s="73"/>
    </row>
    <row r="88" spans="2:12" ht="12" customHeight="1" x14ac:dyDescent="0.25">
      <c r="C88" s="12" t="s">
        <v>32</v>
      </c>
      <c r="D88" s="95">
        <v>5869.5856347918698</v>
      </c>
      <c r="E88" s="95">
        <v>2144.8326275525951</v>
      </c>
      <c r="F88" s="95">
        <v>3826.2177140074768</v>
      </c>
      <c r="G88" s="95">
        <v>4073.9430667487941</v>
      </c>
      <c r="H88" s="95">
        <v>4049.5251746443691</v>
      </c>
      <c r="I88" s="95">
        <v>4167.388316430468</v>
      </c>
      <c r="J88" s="95">
        <v>3454.7760825863911</v>
      </c>
      <c r="K88" s="95">
        <v>1888.5363467962088</v>
      </c>
      <c r="L88" s="73"/>
    </row>
    <row r="89" spans="2:12" ht="12" customHeight="1" x14ac:dyDescent="0.25">
      <c r="C89" s="12" t="s">
        <v>33</v>
      </c>
      <c r="D89" s="95">
        <v>59.144633436708055</v>
      </c>
      <c r="E89" s="95">
        <v>59.614894800687573</v>
      </c>
      <c r="F89" s="95">
        <v>600.66316735962812</v>
      </c>
      <c r="G89" s="95">
        <v>563.60716344900482</v>
      </c>
      <c r="H89" s="95">
        <v>499.067786257629</v>
      </c>
      <c r="I89" s="95">
        <v>84.735424389787553</v>
      </c>
      <c r="J89" s="95">
        <v>10.44138631105562</v>
      </c>
      <c r="K89" s="95">
        <v>5.51323818615686</v>
      </c>
      <c r="L89" s="73"/>
    </row>
    <row r="90" spans="2:12" ht="12" customHeight="1" x14ac:dyDescent="0.25">
      <c r="C90" s="12" t="s">
        <v>34</v>
      </c>
      <c r="D90" s="95">
        <v>682.948961890021</v>
      </c>
      <c r="E90" s="95">
        <v>781.85433779135099</v>
      </c>
      <c r="F90" s="95">
        <v>1246.2832983778001</v>
      </c>
      <c r="G90" s="95">
        <v>1331.8225310791802</v>
      </c>
      <c r="H90" s="95">
        <v>1403.8603720915698</v>
      </c>
      <c r="I90" s="95">
        <v>1499.9154289856901</v>
      </c>
      <c r="J90" s="95">
        <v>1603.2685216141099</v>
      </c>
      <c r="K90" s="95">
        <v>1825.12394621059</v>
      </c>
      <c r="L90" s="73"/>
    </row>
    <row r="91" spans="2:12" ht="12" customHeight="1" x14ac:dyDescent="0.25">
      <c r="C91" s="12" t="s">
        <v>35</v>
      </c>
      <c r="D91" s="95">
        <v>5513.6006120107486</v>
      </c>
      <c r="E91" s="95">
        <v>4461.5058485089512</v>
      </c>
      <c r="F91" s="95">
        <v>5000.0084626607286</v>
      </c>
      <c r="G91" s="95">
        <v>336.60000086492897</v>
      </c>
      <c r="H91" s="95">
        <v>2256.4663158574822</v>
      </c>
      <c r="I91" s="95">
        <v>413.53702005904199</v>
      </c>
      <c r="J91" s="95">
        <v>956.30431802150099</v>
      </c>
      <c r="K91" s="95">
        <v>807.43445958284406</v>
      </c>
      <c r="L91" s="73"/>
    </row>
    <row r="92" spans="2:12" ht="12" customHeight="1" x14ac:dyDescent="0.25">
      <c r="C92" s="12" t="s">
        <v>36</v>
      </c>
      <c r="D92" s="95">
        <v>77.6578074710593</v>
      </c>
      <c r="E92" s="95">
        <v>60.526374352826409</v>
      </c>
      <c r="F92" s="95">
        <v>78.734583908999198</v>
      </c>
      <c r="G92" s="95">
        <v>82.892443705248795</v>
      </c>
      <c r="H92" s="95">
        <v>84.720548075775298</v>
      </c>
      <c r="I92" s="95">
        <v>86.372651596251899</v>
      </c>
      <c r="J92" s="95">
        <v>88.898366494260102</v>
      </c>
      <c r="K92" s="95">
        <v>90.818411060769492</v>
      </c>
      <c r="L92" s="73"/>
    </row>
    <row r="93" spans="2:12" ht="12" customHeight="1" x14ac:dyDescent="0.25">
      <c r="C93" s="12" t="s">
        <v>37</v>
      </c>
      <c r="D93" s="95">
        <v>171.52807813728799</v>
      </c>
      <c r="E93" s="95">
        <v>172.09755442798559</v>
      </c>
      <c r="F93" s="95">
        <v>855.62880981682497</v>
      </c>
      <c r="G93" s="95">
        <v>3775.2987115224405</v>
      </c>
      <c r="H93" s="95">
        <v>5478.8524569078854</v>
      </c>
      <c r="I93" s="95">
        <v>6100.1395456477812</v>
      </c>
      <c r="J93" s="95">
        <v>763.73298206439802</v>
      </c>
      <c r="K93" s="95">
        <v>684.77876871639398</v>
      </c>
      <c r="L93" s="73"/>
    </row>
    <row r="94" spans="2:12" ht="12" customHeight="1" x14ac:dyDescent="0.25">
      <c r="C94" s="12" t="s">
        <v>38</v>
      </c>
      <c r="D94" s="95">
        <v>83.961679020568681</v>
      </c>
      <c r="E94" s="95">
        <v>84.66888317607976</v>
      </c>
      <c r="F94" s="95">
        <v>83.973600108944922</v>
      </c>
      <c r="G94" s="95">
        <v>83.109359975070049</v>
      </c>
      <c r="H94" s="95">
        <v>81.523400460087345</v>
      </c>
      <c r="I94" s="95">
        <v>39.721631356444078</v>
      </c>
      <c r="J94" s="95">
        <v>41.540499219487998</v>
      </c>
      <c r="K94" s="95">
        <v>37.30206841512841</v>
      </c>
      <c r="L94" s="73"/>
    </row>
    <row r="95" spans="2:12" ht="12" customHeight="1" x14ac:dyDescent="0.25">
      <c r="B95" s="11" t="s">
        <v>39</v>
      </c>
      <c r="D95" s="98">
        <v>135.12026349917815</v>
      </c>
      <c r="E95" s="98">
        <v>274.47167322299146</v>
      </c>
      <c r="F95" s="98">
        <v>265.75579905158799</v>
      </c>
      <c r="G95" s="98">
        <v>250.04293481958035</v>
      </c>
      <c r="H95" s="98">
        <v>281.15319676278563</v>
      </c>
      <c r="I95" s="98">
        <v>276.77558275207605</v>
      </c>
      <c r="J95" s="98">
        <v>51.895105314395678</v>
      </c>
      <c r="K95" s="98">
        <v>31.656032556952741</v>
      </c>
      <c r="L95" s="73"/>
    </row>
    <row r="96" spans="2:12" ht="12" customHeight="1" x14ac:dyDescent="0.25">
      <c r="B96" s="11" t="s">
        <v>40</v>
      </c>
      <c r="D96" s="98">
        <f>SUM(D97:D100)</f>
        <v>1509.559350131243</v>
      </c>
      <c r="E96" s="98">
        <f t="shared" ref="E96:J96" si="7">SUM(E97:E100)</f>
        <v>528.24582297411177</v>
      </c>
      <c r="F96" s="98">
        <f t="shared" si="7"/>
        <v>333.96374190354868</v>
      </c>
      <c r="G96" s="98">
        <f t="shared" si="7"/>
        <v>412.76546879418856</v>
      </c>
      <c r="H96" s="98">
        <f t="shared" si="7"/>
        <v>456.97215689102285</v>
      </c>
      <c r="I96" s="98">
        <f t="shared" si="7"/>
        <v>425.50768037141825</v>
      </c>
      <c r="J96" s="98">
        <f t="shared" si="7"/>
        <v>413.98087531278514</v>
      </c>
      <c r="K96" s="98">
        <f>SUM(K97:K100)</f>
        <v>424.71374713113863</v>
      </c>
      <c r="L96" s="73"/>
    </row>
    <row r="97" spans="1:33" ht="12" customHeight="1" x14ac:dyDescent="0.25">
      <c r="C97" s="12" t="s">
        <v>41</v>
      </c>
      <c r="D97" s="95">
        <v>23.0985560773935</v>
      </c>
      <c r="E97" s="95">
        <v>26.367624921692602</v>
      </c>
      <c r="F97" s="95">
        <v>29.590415986402601</v>
      </c>
      <c r="G97" s="95">
        <v>102.6462863568017</v>
      </c>
      <c r="H97" s="95">
        <v>101.9683984494376</v>
      </c>
      <c r="I97" s="95">
        <v>110.59657521100139</v>
      </c>
      <c r="J97" s="95">
        <v>117.72743764374329</v>
      </c>
      <c r="K97" s="95">
        <v>147.91736675215759</v>
      </c>
      <c r="L97" s="73"/>
    </row>
    <row r="98" spans="1:33" ht="12" customHeight="1" x14ac:dyDescent="0.25">
      <c r="C98" s="12" t="s">
        <v>42</v>
      </c>
      <c r="D98" s="95">
        <v>1419.3507051029601</v>
      </c>
      <c r="E98" s="95">
        <v>313.452364628986</v>
      </c>
      <c r="F98" s="95">
        <v>138.54352416276299</v>
      </c>
      <c r="G98" s="95">
        <v>139.63533530400301</v>
      </c>
      <c r="H98" s="95">
        <v>145.214608370354</v>
      </c>
      <c r="I98" s="95">
        <v>145.48341521073701</v>
      </c>
      <c r="J98" s="95">
        <v>145.67365243648501</v>
      </c>
      <c r="K98" s="95">
        <v>141.88560009506099</v>
      </c>
      <c r="L98" s="73"/>
    </row>
    <row r="99" spans="1:33" ht="12" customHeight="1" x14ac:dyDescent="0.25">
      <c r="C99" s="12" t="s">
        <v>43</v>
      </c>
      <c r="D99" s="95">
        <v>0.41011764876596402</v>
      </c>
      <c r="E99" s="95">
        <v>80.542888892493295</v>
      </c>
      <c r="F99" s="95">
        <v>87.493566047390402</v>
      </c>
      <c r="G99" s="95">
        <v>90.727603261191902</v>
      </c>
      <c r="H99" s="95">
        <v>99.173080787783405</v>
      </c>
      <c r="I99" s="95">
        <v>103.383681230346</v>
      </c>
      <c r="J99" s="95">
        <v>91.745022073809494</v>
      </c>
      <c r="K99" s="95">
        <v>91.563697149827902</v>
      </c>
      <c r="L99" s="73"/>
    </row>
    <row r="100" spans="1:33" ht="12" customHeight="1" x14ac:dyDescent="0.25">
      <c r="C100" s="12" t="s">
        <v>44</v>
      </c>
      <c r="D100" s="95">
        <v>66.699971302123473</v>
      </c>
      <c r="E100" s="95">
        <v>107.88294453093985</v>
      </c>
      <c r="F100" s="95">
        <v>78.336235706992667</v>
      </c>
      <c r="G100" s="95">
        <v>79.756243872191931</v>
      </c>
      <c r="H100" s="95">
        <v>110.61606928344783</v>
      </c>
      <c r="I100" s="95">
        <v>66.04400871933386</v>
      </c>
      <c r="J100" s="95">
        <v>58.834763158747343</v>
      </c>
      <c r="K100" s="95">
        <v>43.347083134092102</v>
      </c>
      <c r="L100" s="73"/>
    </row>
    <row r="101" spans="1:33" ht="12" customHeight="1" x14ac:dyDescent="0.25">
      <c r="B101" s="11" t="s">
        <v>45</v>
      </c>
      <c r="D101" s="98">
        <f>SUM(D102:D103)</f>
        <v>18.128615</v>
      </c>
      <c r="E101" s="98">
        <f t="shared" ref="E101:K101" si="8">SUM(E102:E103)</f>
        <v>21.512025999999999</v>
      </c>
      <c r="F101" s="98">
        <f t="shared" si="8"/>
        <v>216.73631999999998</v>
      </c>
      <c r="G101" s="98">
        <f t="shared" si="8"/>
        <v>255.94263535690069</v>
      </c>
      <c r="H101" s="98">
        <f t="shared" si="8"/>
        <v>309.30158443214469</v>
      </c>
      <c r="I101" s="98">
        <f t="shared" si="8"/>
        <v>666.76116024054022</v>
      </c>
      <c r="J101" s="98">
        <f t="shared" si="8"/>
        <v>804.81973777867006</v>
      </c>
      <c r="K101" s="98">
        <f t="shared" si="8"/>
        <v>854.71847945772288</v>
      </c>
      <c r="L101" s="73"/>
    </row>
    <row r="102" spans="1:33" ht="12" customHeight="1" x14ac:dyDescent="0.25">
      <c r="C102" s="12" t="s">
        <v>46</v>
      </c>
      <c r="D102" s="95">
        <v>4.3064429999999998</v>
      </c>
      <c r="E102" s="95">
        <v>4.5638519999999998</v>
      </c>
      <c r="F102" s="95">
        <v>7.5486130000000005</v>
      </c>
      <c r="G102" s="95">
        <v>12.215787889239699</v>
      </c>
      <c r="H102" s="95">
        <v>3.9606087211037302</v>
      </c>
      <c r="I102" s="95">
        <v>38.0582515106721</v>
      </c>
      <c r="J102" s="95">
        <v>233.928585087296</v>
      </c>
      <c r="K102" s="95">
        <v>149.95718927510899</v>
      </c>
      <c r="L102" s="73"/>
    </row>
    <row r="103" spans="1:33" ht="12" customHeight="1" x14ac:dyDescent="0.25">
      <c r="C103" s="12" t="s">
        <v>47</v>
      </c>
      <c r="D103" s="95">
        <v>13.822172</v>
      </c>
      <c r="E103" s="95">
        <v>16.948173999999998</v>
      </c>
      <c r="F103" s="95">
        <v>209.18770699999999</v>
      </c>
      <c r="G103" s="95">
        <v>243.726847467661</v>
      </c>
      <c r="H103" s="95">
        <v>305.34097571104098</v>
      </c>
      <c r="I103" s="95">
        <v>628.70290872986811</v>
      </c>
      <c r="J103" s="95">
        <v>570.89115269137403</v>
      </c>
      <c r="K103" s="95">
        <v>704.76129018261395</v>
      </c>
      <c r="L103" s="73"/>
    </row>
    <row r="104" spans="1:33" ht="12" customHeight="1" x14ac:dyDescent="0.25">
      <c r="B104" s="11" t="s">
        <v>48</v>
      </c>
      <c r="D104" s="98">
        <v>21540.849787872103</v>
      </c>
      <c r="E104" s="98">
        <v>18978.167675162029</v>
      </c>
      <c r="F104" s="98">
        <v>16588.122979188989</v>
      </c>
      <c r="G104" s="98">
        <v>8627.4712683348534</v>
      </c>
      <c r="H104" s="98">
        <v>13026.954990359811</v>
      </c>
      <c r="I104" s="98">
        <v>15890.441124663101</v>
      </c>
      <c r="J104" s="98">
        <v>26056.078004430434</v>
      </c>
      <c r="K104" s="98">
        <v>32570.870328069406</v>
      </c>
      <c r="L104" s="73"/>
      <c r="M104" s="73"/>
      <c r="N104" s="73"/>
      <c r="O104" s="73"/>
      <c r="P104" s="73"/>
      <c r="Q104" s="73"/>
      <c r="R104" s="73"/>
      <c r="S104" s="73"/>
      <c r="T104" s="73"/>
      <c r="U104" s="73"/>
      <c r="V104" s="73"/>
      <c r="W104" s="73"/>
      <c r="X104" s="73"/>
      <c r="Y104" s="73"/>
      <c r="Z104" s="73"/>
      <c r="AA104" s="73"/>
      <c r="AB104" s="73"/>
      <c r="AC104" s="73"/>
      <c r="AD104" s="73"/>
      <c r="AE104" s="73"/>
      <c r="AF104" s="73"/>
      <c r="AG104" s="73"/>
    </row>
    <row r="105" spans="1:33" ht="12" customHeight="1" x14ac:dyDescent="0.25">
      <c r="B105" s="60" t="s">
        <v>49</v>
      </c>
      <c r="D105" s="99">
        <f>+D61+D80+D95+D96+D101+D104</f>
        <v>104779.65070167763</v>
      </c>
      <c r="E105" s="99">
        <f t="shared" ref="E105:K105" si="9">+E61+E80+E95+E96+E101+E104</f>
        <v>110083.43530188587</v>
      </c>
      <c r="F105" s="99">
        <f t="shared" si="9"/>
        <v>115978.38604022728</v>
      </c>
      <c r="G105" s="99">
        <f t="shared" si="9"/>
        <v>116503.0264729637</v>
      </c>
      <c r="H105" s="99">
        <f t="shared" si="9"/>
        <v>125799.29275328032</v>
      </c>
      <c r="I105" s="99">
        <f t="shared" si="9"/>
        <v>131530.70341472136</v>
      </c>
      <c r="J105" s="99">
        <f t="shared" si="9"/>
        <v>129749.95745586971</v>
      </c>
      <c r="K105" s="99">
        <f t="shared" si="9"/>
        <v>136771.80939536015</v>
      </c>
      <c r="L105" s="73"/>
      <c r="M105" s="73"/>
      <c r="N105" s="73"/>
      <c r="O105" s="73"/>
      <c r="P105" s="73"/>
      <c r="Q105" s="73"/>
      <c r="R105" s="73"/>
      <c r="S105" s="73"/>
      <c r="T105" s="73"/>
      <c r="U105" s="73"/>
      <c r="V105" s="73"/>
      <c r="W105" s="73"/>
      <c r="X105" s="73"/>
      <c r="Y105" s="73"/>
      <c r="Z105" s="73"/>
      <c r="AA105" s="73"/>
      <c r="AB105" s="73"/>
      <c r="AC105" s="73"/>
      <c r="AD105" s="73"/>
      <c r="AE105" s="73"/>
      <c r="AF105" s="73"/>
      <c r="AG105" s="73"/>
    </row>
    <row r="106" spans="1:33" x14ac:dyDescent="0.25">
      <c r="C106" s="8"/>
      <c r="D106" s="82"/>
      <c r="E106" s="82"/>
      <c r="F106" s="82"/>
      <c r="G106" s="82"/>
      <c r="H106" s="82"/>
      <c r="I106" s="82"/>
      <c r="J106" s="82"/>
      <c r="K106" s="82"/>
      <c r="L106" s="8"/>
      <c r="M106" s="73"/>
      <c r="N106" s="73"/>
      <c r="O106" s="73"/>
      <c r="P106" s="73"/>
      <c r="Q106" s="73"/>
      <c r="R106" s="73"/>
      <c r="S106" s="73"/>
      <c r="T106" s="73"/>
      <c r="U106" s="73"/>
      <c r="V106" s="73"/>
      <c r="W106" s="73"/>
      <c r="X106" s="73"/>
      <c r="Y106" s="73"/>
      <c r="Z106" s="73"/>
      <c r="AA106" s="73"/>
      <c r="AB106" s="73"/>
      <c r="AC106" s="73"/>
      <c r="AD106" s="73"/>
      <c r="AE106" s="73"/>
      <c r="AF106" s="73"/>
      <c r="AG106" s="73"/>
    </row>
    <row r="107" spans="1:33" x14ac:dyDescent="0.25">
      <c r="C107" s="9"/>
      <c r="D107" s="86"/>
      <c r="E107" s="86"/>
      <c r="F107" s="86"/>
      <c r="G107" s="86"/>
      <c r="H107" s="86"/>
      <c r="I107" s="86"/>
      <c r="J107" s="86"/>
      <c r="K107" s="86"/>
      <c r="L107" s="63"/>
    </row>
    <row r="108" spans="1:33" x14ac:dyDescent="0.25">
      <c r="C108" s="10"/>
      <c r="D108" s="62"/>
      <c r="E108" s="62"/>
      <c r="F108" s="62"/>
      <c r="G108" s="62"/>
      <c r="H108" s="62"/>
      <c r="I108" s="62"/>
      <c r="J108" s="62"/>
      <c r="K108" s="62"/>
      <c r="L108" s="62"/>
    </row>
    <row r="109" spans="1:33" s="59" customFormat="1" ht="15.75" x14ac:dyDescent="0.25">
      <c r="A109" s="80"/>
      <c r="B109" s="7" t="s">
        <v>50</v>
      </c>
      <c r="D109" s="15"/>
      <c r="E109" s="15"/>
      <c r="F109" s="15"/>
      <c r="G109" s="15"/>
      <c r="H109" s="15"/>
      <c r="I109" s="15"/>
      <c r="J109" s="15"/>
      <c r="K109" s="15"/>
      <c r="L109" s="15"/>
    </row>
    <row r="110" spans="1:33" s="59" customFormat="1" x14ac:dyDescent="0.25">
      <c r="A110" s="80"/>
      <c r="B110" s="2"/>
      <c r="D110" s="17"/>
      <c r="E110" s="17"/>
      <c r="F110" s="17"/>
      <c r="G110" s="17"/>
      <c r="H110" s="17"/>
      <c r="I110" s="17"/>
      <c r="J110" s="17"/>
      <c r="K110" s="17"/>
      <c r="L110" s="17"/>
    </row>
    <row r="111" spans="1:33" s="59" customFormat="1" x14ac:dyDescent="0.25">
      <c r="A111" s="80"/>
      <c r="B111" s="8" t="s">
        <v>51</v>
      </c>
      <c r="D111" s="18"/>
      <c r="E111" s="18"/>
      <c r="F111" s="18"/>
      <c r="G111" s="18"/>
      <c r="H111" s="18"/>
      <c r="I111" s="18"/>
      <c r="J111" s="18"/>
      <c r="K111" s="18"/>
      <c r="L111" s="18"/>
    </row>
    <row r="112" spans="1:33" s="59" customFormat="1" x14ac:dyDescent="0.25">
      <c r="A112" s="80"/>
      <c r="B112" s="9" t="s">
        <v>2</v>
      </c>
      <c r="D112" s="18"/>
      <c r="E112" s="18"/>
      <c r="F112" s="18"/>
      <c r="G112" s="18"/>
      <c r="H112" s="18"/>
      <c r="I112" s="18"/>
      <c r="J112" s="18"/>
      <c r="K112" s="18"/>
      <c r="L112" s="18"/>
    </row>
    <row r="113" spans="1:12" s="59" customFormat="1" x14ac:dyDescent="0.25">
      <c r="A113" s="80"/>
      <c r="C113" s="10"/>
      <c r="D113" s="45"/>
      <c r="E113" s="45"/>
      <c r="F113" s="45"/>
      <c r="G113" s="45"/>
      <c r="H113" s="45"/>
      <c r="I113" s="45"/>
      <c r="J113" s="45"/>
      <c r="K113" s="45"/>
      <c r="L113" s="45"/>
    </row>
    <row r="114" spans="1:12" ht="12" customHeight="1" x14ac:dyDescent="0.25">
      <c r="C114" s="10"/>
      <c r="D114" s="100">
        <v>2012</v>
      </c>
      <c r="E114" s="100">
        <v>2013</v>
      </c>
      <c r="F114" s="100">
        <v>2014</v>
      </c>
      <c r="G114" s="100">
        <v>2015</v>
      </c>
      <c r="H114" s="100">
        <v>2016</v>
      </c>
      <c r="I114" s="100">
        <v>2017</v>
      </c>
      <c r="J114" s="100">
        <v>2018</v>
      </c>
      <c r="K114" s="100">
        <v>2019</v>
      </c>
    </row>
    <row r="115" spans="1:12" ht="12" customHeight="1" x14ac:dyDescent="0.25">
      <c r="B115" s="67" t="s">
        <v>77</v>
      </c>
      <c r="D115" s="101">
        <f>SUM(D116:D129)</f>
        <v>13047.470703995663</v>
      </c>
      <c r="E115" s="101">
        <f t="shared" ref="E115:K115" si="10">SUM(E116:E129)</f>
        <v>14286.065266827291</v>
      </c>
      <c r="F115" s="101">
        <f t="shared" si="10"/>
        <v>11081.620903572873</v>
      </c>
      <c r="G115" s="101">
        <f t="shared" si="10"/>
        <v>5124.9668075553818</v>
      </c>
      <c r="H115" s="101">
        <f t="shared" si="10"/>
        <v>3448.2789557764804</v>
      </c>
      <c r="I115" s="101">
        <f t="shared" si="10"/>
        <v>-1884.8794981432545</v>
      </c>
      <c r="J115" s="101">
        <f t="shared" si="10"/>
        <v>5361.5817982681501</v>
      </c>
      <c r="K115" s="101">
        <f t="shared" si="10"/>
        <v>2325.9083700187839</v>
      </c>
      <c r="L115" s="73"/>
    </row>
    <row r="116" spans="1:12" ht="12" customHeight="1" x14ac:dyDescent="0.25">
      <c r="B116" s="58"/>
      <c r="C116" s="12" t="s">
        <v>6</v>
      </c>
      <c r="D116" s="102">
        <v>-1106.4659194502078</v>
      </c>
      <c r="E116" s="102">
        <v>-219.39305593086823</v>
      </c>
      <c r="F116" s="102">
        <v>-88.452912386128048</v>
      </c>
      <c r="G116" s="102">
        <v>-124.78222463231295</v>
      </c>
      <c r="H116" s="102">
        <v>-64.299141943840013</v>
      </c>
      <c r="I116" s="102">
        <v>-43.954476641148425</v>
      </c>
      <c r="J116" s="102">
        <v>29.020861786180202</v>
      </c>
      <c r="K116" s="102">
        <v>-12.984459207487934</v>
      </c>
      <c r="L116" s="73"/>
    </row>
    <row r="117" spans="1:12" ht="12" customHeight="1" x14ac:dyDescent="0.25">
      <c r="B117" s="58"/>
      <c r="C117" s="12" t="s">
        <v>7</v>
      </c>
      <c r="D117" s="102">
        <v>-1962.826098431048</v>
      </c>
      <c r="E117" s="102">
        <v>-160.23362259144841</v>
      </c>
      <c r="F117" s="102">
        <v>-435.51065380370812</v>
      </c>
      <c r="G117" s="102">
        <v>109.65972571909531</v>
      </c>
      <c r="H117" s="102">
        <v>305.36573431188305</v>
      </c>
      <c r="I117" s="102">
        <v>377.81444351055222</v>
      </c>
      <c r="J117" s="102">
        <v>339.26537207880904</v>
      </c>
      <c r="K117" s="102">
        <v>-2054.0372989497887</v>
      </c>
      <c r="L117" s="73"/>
    </row>
    <row r="118" spans="1:12" ht="12" customHeight="1" x14ac:dyDescent="0.25">
      <c r="B118" s="58"/>
      <c r="C118" s="12" t="s">
        <v>8</v>
      </c>
      <c r="D118" s="102">
        <v>2108.387372849927</v>
      </c>
      <c r="E118" s="102">
        <v>2137.9652659533303</v>
      </c>
      <c r="F118" s="102">
        <v>488.0679200643923</v>
      </c>
      <c r="G118" s="102">
        <v>-702.52887923965886</v>
      </c>
      <c r="H118" s="102">
        <v>-129.48813139885647</v>
      </c>
      <c r="I118" s="102">
        <v>-387.0929892311234</v>
      </c>
      <c r="J118" s="102">
        <v>-147.1887390968339</v>
      </c>
      <c r="K118" s="102">
        <v>-1235.6031841161846</v>
      </c>
      <c r="L118" s="73"/>
    </row>
    <row r="119" spans="1:12" ht="12" customHeight="1" x14ac:dyDescent="0.25">
      <c r="B119" s="58"/>
      <c r="C119" s="12" t="s">
        <v>9</v>
      </c>
      <c r="D119" s="102">
        <v>1090.4881331465012</v>
      </c>
      <c r="E119" s="102">
        <v>-263.98045600578132</v>
      </c>
      <c r="F119" s="102">
        <v>394.38757917589288</v>
      </c>
      <c r="G119" s="102">
        <v>206.24366675195796</v>
      </c>
      <c r="H119" s="102">
        <v>-194.73551375416662</v>
      </c>
      <c r="I119" s="102">
        <v>415.38409230370894</v>
      </c>
      <c r="J119" s="102">
        <v>118.29034535999607</v>
      </c>
      <c r="K119" s="102">
        <v>640.0806726640501</v>
      </c>
      <c r="L119" s="73"/>
    </row>
    <row r="120" spans="1:12" ht="12" customHeight="1" x14ac:dyDescent="0.25">
      <c r="B120" s="58"/>
      <c r="C120" s="12" t="s">
        <v>10</v>
      </c>
      <c r="D120" s="102">
        <v>3116.1144685094473</v>
      </c>
      <c r="E120" s="102">
        <v>6318.7006422822496</v>
      </c>
      <c r="F120" s="102">
        <v>2928.6768543350263</v>
      </c>
      <c r="G120" s="102">
        <v>1285.4601322699355</v>
      </c>
      <c r="H120" s="102">
        <v>1419.6429357091388</v>
      </c>
      <c r="I120" s="102">
        <v>827.17088404552533</v>
      </c>
      <c r="J120" s="102">
        <v>2936.2562116188756</v>
      </c>
      <c r="K120" s="102">
        <v>-259.35849110134814</v>
      </c>
      <c r="L120" s="73"/>
    </row>
    <row r="121" spans="1:12" ht="12" customHeight="1" x14ac:dyDescent="0.25">
      <c r="B121" s="58"/>
      <c r="C121" s="12" t="s">
        <v>11</v>
      </c>
      <c r="D121" s="102">
        <v>864.65532220781142</v>
      </c>
      <c r="E121" s="102">
        <v>2448.3034065814591</v>
      </c>
      <c r="F121" s="102">
        <v>125.94103292449111</v>
      </c>
      <c r="G121" s="102">
        <v>3040.95579608257</v>
      </c>
      <c r="H121" s="102">
        <v>-923.35166012794878</v>
      </c>
      <c r="I121" s="102">
        <v>-960.73445202284654</v>
      </c>
      <c r="J121" s="102">
        <v>492.31645425399847</v>
      </c>
      <c r="K121" s="102">
        <v>837.18763671393981</v>
      </c>
      <c r="L121" s="73"/>
    </row>
    <row r="122" spans="1:12" ht="12" customHeight="1" x14ac:dyDescent="0.25">
      <c r="B122" s="58"/>
      <c r="C122" s="12" t="s">
        <v>14</v>
      </c>
      <c r="D122" s="102">
        <v>6420.2975631531954</v>
      </c>
      <c r="E122" s="102">
        <v>2182.7032716055301</v>
      </c>
      <c r="F122" s="102">
        <v>3083.5310074379245</v>
      </c>
      <c r="G122" s="102">
        <v>1208.454155609893</v>
      </c>
      <c r="H122" s="102">
        <v>2745.0821376366694</v>
      </c>
      <c r="I122" s="102">
        <v>-2603.7857346860433</v>
      </c>
      <c r="J122" s="102">
        <v>788.19212611903856</v>
      </c>
      <c r="K122" s="102">
        <v>1530.3279929869011</v>
      </c>
      <c r="L122" s="73"/>
    </row>
    <row r="123" spans="1:12" ht="12" customHeight="1" x14ac:dyDescent="0.25">
      <c r="B123" s="58"/>
      <c r="C123" s="12" t="s">
        <v>15</v>
      </c>
      <c r="D123" s="102">
        <v>702.99196594271405</v>
      </c>
      <c r="E123" s="102">
        <v>2298.4210461332113</v>
      </c>
      <c r="F123" s="102">
        <v>1494.027987720453</v>
      </c>
      <c r="G123" s="102">
        <v>2336.8334097396187</v>
      </c>
      <c r="H123" s="102">
        <v>-908.12622075919035</v>
      </c>
      <c r="I123" s="102">
        <v>-1848.0073561387712</v>
      </c>
      <c r="J123" s="102">
        <v>735.45616015933501</v>
      </c>
      <c r="K123" s="102">
        <v>2776.168845376048</v>
      </c>
      <c r="L123" s="73"/>
    </row>
    <row r="124" spans="1:12" ht="12" customHeight="1" x14ac:dyDescent="0.25">
      <c r="B124" s="58"/>
      <c r="C124" s="12" t="s">
        <v>16</v>
      </c>
      <c r="D124" s="102">
        <v>-1387.4973570418686</v>
      </c>
      <c r="E124" s="102">
        <v>-513.90448854830743</v>
      </c>
      <c r="F124" s="102">
        <v>257.4016309955399</v>
      </c>
      <c r="G124" s="102">
        <v>-351.16253033756402</v>
      </c>
      <c r="H124" s="102">
        <v>20.806712054341375</v>
      </c>
      <c r="I124" s="102">
        <v>1911.0715464651635</v>
      </c>
      <c r="J124" s="102">
        <v>-526.56748900456319</v>
      </c>
      <c r="K124" s="102">
        <v>-238.94871452522204</v>
      </c>
      <c r="L124" s="73"/>
    </row>
    <row r="125" spans="1:12" ht="12" customHeight="1" x14ac:dyDescent="0.25">
      <c r="B125" s="58"/>
      <c r="C125" s="12" t="s">
        <v>17</v>
      </c>
      <c r="D125" s="102">
        <v>1209.5979762407001</v>
      </c>
      <c r="E125" s="102">
        <v>-545.30077209315937</v>
      </c>
      <c r="F125" s="102">
        <v>273.29717172756898</v>
      </c>
      <c r="G125" s="102">
        <v>226.47697580706418</v>
      </c>
      <c r="H125" s="102">
        <v>170.72609216251078</v>
      </c>
      <c r="I125" s="102">
        <v>392.95680522586707</v>
      </c>
      <c r="J125" s="102">
        <v>264.84449431807587</v>
      </c>
      <c r="K125" s="102">
        <v>296.33908743258678</v>
      </c>
      <c r="L125" s="73"/>
    </row>
    <row r="126" spans="1:12" ht="12" customHeight="1" x14ac:dyDescent="0.25">
      <c r="B126" s="58"/>
      <c r="C126" s="12" t="s">
        <v>18</v>
      </c>
      <c r="D126" s="102">
        <v>-119.16391584789811</v>
      </c>
      <c r="E126" s="102">
        <v>34.793611285638868</v>
      </c>
      <c r="F126" s="102">
        <v>1347.0088849573933</v>
      </c>
      <c r="G126" s="102">
        <v>118.17741652824697</v>
      </c>
      <c r="H126" s="102">
        <v>450.22129958222996</v>
      </c>
      <c r="I126" s="102">
        <v>-170.96716046091103</v>
      </c>
      <c r="J126" s="102">
        <v>-242.9797953934015</v>
      </c>
      <c r="K126" s="102">
        <v>26.82932385129461</v>
      </c>
      <c r="L126" s="73"/>
    </row>
    <row r="127" spans="1:12" ht="12" customHeight="1" x14ac:dyDescent="0.25">
      <c r="B127" s="58"/>
      <c r="C127" s="12" t="s">
        <v>20</v>
      </c>
      <c r="D127" s="102">
        <v>-319.67368516850456</v>
      </c>
      <c r="E127" s="102">
        <v>95.255878972586004</v>
      </c>
      <c r="F127" s="102">
        <v>26.460179379900421</v>
      </c>
      <c r="G127" s="102">
        <v>-17.558124956771909</v>
      </c>
      <c r="H127" s="102">
        <v>24.947478670468502</v>
      </c>
      <c r="I127" s="102">
        <v>-13.620635801927319</v>
      </c>
      <c r="J127" s="102">
        <v>70.625755356085151</v>
      </c>
      <c r="K127" s="102">
        <v>22.293447505834553</v>
      </c>
      <c r="L127" s="73"/>
    </row>
    <row r="128" spans="1:12" ht="12" customHeight="1" x14ac:dyDescent="0.25">
      <c r="B128" s="58"/>
      <c r="C128" s="12" t="s">
        <v>21</v>
      </c>
      <c r="D128" s="102">
        <v>28.950799422389149</v>
      </c>
      <c r="E128" s="102">
        <v>-0.18717618350412035</v>
      </c>
      <c r="F128" s="102">
        <v>565.93662967590194</v>
      </c>
      <c r="G128" s="102">
        <v>33.108844790013997</v>
      </c>
      <c r="H128" s="102">
        <v>28.865845391330595</v>
      </c>
      <c r="I128" s="102">
        <v>-52.519271279541428</v>
      </c>
      <c r="J128" s="102">
        <v>28.086568810171595</v>
      </c>
      <c r="K128" s="102">
        <v>26.025785912403666</v>
      </c>
      <c r="L128" s="73"/>
    </row>
    <row r="129" spans="2:12" ht="12" customHeight="1" x14ac:dyDescent="0.25">
      <c r="B129" s="58"/>
      <c r="C129" s="12" t="s">
        <v>23</v>
      </c>
      <c r="D129" s="102">
        <v>2401.6140784625022</v>
      </c>
      <c r="E129" s="102">
        <v>472.92171536635351</v>
      </c>
      <c r="F129" s="102">
        <v>620.84759136822538</v>
      </c>
      <c r="G129" s="102">
        <v>-2244.3715565767052</v>
      </c>
      <c r="H129" s="102">
        <v>502.62138824191027</v>
      </c>
      <c r="I129" s="102">
        <v>271.4048065682407</v>
      </c>
      <c r="J129" s="102">
        <v>475.96347190238328</v>
      </c>
      <c r="K129" s="102">
        <v>-28.412274524244381</v>
      </c>
      <c r="L129" s="73"/>
    </row>
    <row r="130" spans="2:12" ht="12" customHeight="1" x14ac:dyDescent="0.25">
      <c r="B130" s="67" t="s">
        <v>24</v>
      </c>
      <c r="D130" s="101">
        <f>SUM(D131:D145)</f>
        <v>4642.7308906725657</v>
      </c>
      <c r="E130" s="101">
        <f t="shared" ref="E130:K130" si="11">SUM(E131:E145)</f>
        <v>10573.339984421194</v>
      </c>
      <c r="F130" s="101">
        <f t="shared" si="11"/>
        <v>14551.546826052949</v>
      </c>
      <c r="G130" s="101">
        <f t="shared" si="11"/>
        <v>5765.9039681072018</v>
      </c>
      <c r="H130" s="101">
        <f t="shared" si="11"/>
        <v>7354.7433856460684</v>
      </c>
      <c r="I130" s="101">
        <f t="shared" si="11"/>
        <v>4691.8879736370882</v>
      </c>
      <c r="J130" s="101">
        <f t="shared" si="11"/>
        <v>10676.090634724131</v>
      </c>
      <c r="K130" s="101">
        <f t="shared" si="11"/>
        <v>5359.5382806960015</v>
      </c>
      <c r="L130" s="73"/>
    </row>
    <row r="131" spans="2:12" ht="12" customHeight="1" x14ac:dyDescent="0.25">
      <c r="B131" s="58"/>
      <c r="C131" s="12" t="s">
        <v>25</v>
      </c>
      <c r="D131" s="102">
        <v>-27.399358832823303</v>
      </c>
      <c r="E131" s="102">
        <v>522.04470938207464</v>
      </c>
      <c r="F131" s="102">
        <v>-202.36725927701778</v>
      </c>
      <c r="G131" s="102">
        <v>197.89752534213369</v>
      </c>
      <c r="H131" s="102">
        <v>71.242191543044385</v>
      </c>
      <c r="I131" s="102">
        <v>198.31836296972588</v>
      </c>
      <c r="J131" s="102">
        <v>111.0829703461059</v>
      </c>
      <c r="K131" s="102">
        <v>66.368224515038662</v>
      </c>
      <c r="L131" s="73"/>
    </row>
    <row r="132" spans="2:12" ht="12" customHeight="1" x14ac:dyDescent="0.25">
      <c r="B132" s="58"/>
      <c r="C132" s="12" t="s">
        <v>52</v>
      </c>
      <c r="D132" s="102">
        <v>-37.004767369553491</v>
      </c>
      <c r="E132" s="102">
        <v>-379.09098813056482</v>
      </c>
      <c r="F132" s="102">
        <v>5.1843871879315895</v>
      </c>
      <c r="G132" s="102">
        <v>159.99029016822212</v>
      </c>
      <c r="H132" s="102">
        <v>93.822692662656991</v>
      </c>
      <c r="I132" s="102">
        <v>51.906800031778459</v>
      </c>
      <c r="J132" s="102">
        <v>-54.907687276863669</v>
      </c>
      <c r="K132" s="102">
        <v>165.15616814644545</v>
      </c>
      <c r="L132" s="73"/>
    </row>
    <row r="133" spans="2:12" ht="12" customHeight="1" x14ac:dyDescent="0.25">
      <c r="B133" s="58"/>
      <c r="C133" s="12" t="s">
        <v>26</v>
      </c>
      <c r="D133" s="102">
        <v>926.18937547127894</v>
      </c>
      <c r="E133" s="102">
        <v>587.68924078635064</v>
      </c>
      <c r="F133" s="102">
        <v>62.907767016973608</v>
      </c>
      <c r="G133" s="102">
        <v>306.6803063847766</v>
      </c>
      <c r="H133" s="102">
        <v>48.917365768585313</v>
      </c>
      <c r="I133" s="102">
        <v>19.801915048948906</v>
      </c>
      <c r="J133" s="102">
        <v>-267.64586788691412</v>
      </c>
      <c r="K133" s="102">
        <v>-786.43981784195228</v>
      </c>
      <c r="L133" s="73"/>
    </row>
    <row r="134" spans="2:12" ht="12" customHeight="1" x14ac:dyDescent="0.25">
      <c r="B134" s="58"/>
      <c r="C134" s="12" t="s">
        <v>28</v>
      </c>
      <c r="D134" s="102">
        <v>-2165.4675514612049</v>
      </c>
      <c r="E134" s="102">
        <v>2818.0150253403481</v>
      </c>
      <c r="F134" s="102">
        <v>5630.6579635612106</v>
      </c>
      <c r="G134" s="102">
        <v>2756.6494861333958</v>
      </c>
      <c r="H134" s="102">
        <v>387.54669926177962</v>
      </c>
      <c r="I134" s="102">
        <v>1012.4903737542695</v>
      </c>
      <c r="J134" s="102">
        <v>3724.3202803280683</v>
      </c>
      <c r="K134" s="102">
        <v>2409.7638741457349</v>
      </c>
      <c r="L134" s="73"/>
    </row>
    <row r="135" spans="2:12" ht="12" customHeight="1" x14ac:dyDescent="0.25">
      <c r="B135" s="58"/>
      <c r="C135" s="12" t="s">
        <v>29</v>
      </c>
      <c r="D135" s="102">
        <v>-277.00027643038879</v>
      </c>
      <c r="E135" s="102">
        <v>190.75441580087718</v>
      </c>
      <c r="F135" s="102">
        <v>76.692369151693967</v>
      </c>
      <c r="G135" s="102">
        <v>245.73494009190546</v>
      </c>
      <c r="H135" s="102">
        <v>-105.88274263797143</v>
      </c>
      <c r="I135" s="102">
        <v>-242.53079219795472</v>
      </c>
      <c r="J135" s="102">
        <v>348.15580718358848</v>
      </c>
      <c r="K135" s="102">
        <v>365.30473843731914</v>
      </c>
      <c r="L135" s="73"/>
    </row>
    <row r="136" spans="2:12" ht="12" customHeight="1" x14ac:dyDescent="0.25">
      <c r="B136" s="58"/>
      <c r="C136" s="12" t="s">
        <v>30</v>
      </c>
      <c r="D136" s="102">
        <v>95.989283420571951</v>
      </c>
      <c r="E136" s="102">
        <v>1867.2503872036309</v>
      </c>
      <c r="F136" s="102">
        <v>1064.677166179556</v>
      </c>
      <c r="G136" s="102">
        <v>-1186.2411075307527</v>
      </c>
      <c r="H136" s="102">
        <v>-153.80981171664141</v>
      </c>
      <c r="I136" s="102">
        <v>-234.68587269399393</v>
      </c>
      <c r="J136" s="102">
        <v>-164.55518124547865</v>
      </c>
      <c r="K136" s="102">
        <v>-147.39446336167398</v>
      </c>
      <c r="L136" s="73"/>
    </row>
    <row r="137" spans="2:12" ht="12" customHeight="1" x14ac:dyDescent="0.25">
      <c r="B137" s="58"/>
      <c r="C137" s="12" t="s">
        <v>53</v>
      </c>
      <c r="D137" s="102">
        <v>-258.03110292373947</v>
      </c>
      <c r="E137" s="102">
        <v>-218.40756121896811</v>
      </c>
      <c r="F137" s="102">
        <v>-53.11741219300928</v>
      </c>
      <c r="G137" s="102">
        <v>806.95967269449284</v>
      </c>
      <c r="H137" s="102">
        <v>5613.5365189488957</v>
      </c>
      <c r="I137" s="102">
        <v>-15.203895220925403</v>
      </c>
      <c r="J137" s="102">
        <v>1233.8402385716468</v>
      </c>
      <c r="K137" s="102">
        <v>462.02761917668596</v>
      </c>
      <c r="L137" s="73"/>
    </row>
    <row r="138" spans="2:12" ht="12" customHeight="1" x14ac:dyDescent="0.25">
      <c r="B138" s="58"/>
      <c r="C138" s="12" t="s">
        <v>31</v>
      </c>
      <c r="D138" s="102">
        <v>84.951478962607993</v>
      </c>
      <c r="E138" s="102">
        <v>979.10895374161305</v>
      </c>
      <c r="F138" s="102">
        <v>129.09489840509801</v>
      </c>
      <c r="G138" s="102">
        <v>694.44444071089197</v>
      </c>
      <c r="H138" s="102">
        <v>20.841130832632047</v>
      </c>
      <c r="I138" s="102">
        <v>-170.69516247920501</v>
      </c>
      <c r="J138" s="102">
        <v>151.59978294082021</v>
      </c>
      <c r="K138" s="102">
        <v>272.10729028534399</v>
      </c>
      <c r="L138" s="73"/>
    </row>
    <row r="139" spans="2:12" ht="12" customHeight="1" x14ac:dyDescent="0.25">
      <c r="B139" s="58"/>
      <c r="C139" s="12" t="s">
        <v>32</v>
      </c>
      <c r="D139" s="102">
        <v>1000.4293928735046</v>
      </c>
      <c r="E139" s="102">
        <v>-3400.6187837270877</v>
      </c>
      <c r="F139" s="102">
        <v>797.19183983220125</v>
      </c>
      <c r="G139" s="102">
        <v>47.102014503829793</v>
      </c>
      <c r="H139" s="102">
        <v>-1380.2645879290549</v>
      </c>
      <c r="I139" s="102">
        <v>-96.936044025806893</v>
      </c>
      <c r="J139" s="102">
        <v>-85.113268148264297</v>
      </c>
      <c r="K139" s="102">
        <v>73.553793420556474</v>
      </c>
      <c r="L139" s="73"/>
    </row>
    <row r="140" spans="2:12" ht="12" customHeight="1" x14ac:dyDescent="0.25">
      <c r="B140" s="58"/>
      <c r="C140" s="12" t="s">
        <v>33</v>
      </c>
      <c r="D140" s="102">
        <v>100.59444913143288</v>
      </c>
      <c r="E140" s="102">
        <v>253.41594546109732</v>
      </c>
      <c r="F140" s="102">
        <v>1310.6748533437076</v>
      </c>
      <c r="G140" s="102">
        <v>-408.18388062097597</v>
      </c>
      <c r="H140" s="102">
        <v>-379.23030524138585</v>
      </c>
      <c r="I140" s="102">
        <v>-17.840281448822736</v>
      </c>
      <c r="J140" s="102">
        <v>209.5504762952379</v>
      </c>
      <c r="K140" s="102">
        <v>244.60813560906658</v>
      </c>
      <c r="L140" s="73"/>
    </row>
    <row r="141" spans="2:12" ht="12" customHeight="1" x14ac:dyDescent="0.25">
      <c r="B141" s="58"/>
      <c r="C141" s="12" t="s">
        <v>34</v>
      </c>
      <c r="D141" s="102">
        <v>3564.980314012184</v>
      </c>
      <c r="E141" s="102">
        <v>6982.072470051251</v>
      </c>
      <c r="F141" s="102">
        <v>2418.4033959011172</v>
      </c>
      <c r="G141" s="102">
        <v>-2407.1075390153924</v>
      </c>
      <c r="H141" s="102">
        <v>625.21703124528108</v>
      </c>
      <c r="I141" s="102">
        <v>1426.6477717241128</v>
      </c>
      <c r="J141" s="102">
        <v>1275.138801805514</v>
      </c>
      <c r="K141" s="102">
        <v>-48.428662027490169</v>
      </c>
      <c r="L141" s="73"/>
    </row>
    <row r="142" spans="2:12" ht="12" customHeight="1" x14ac:dyDescent="0.25">
      <c r="B142" s="58"/>
      <c r="C142" s="12" t="s">
        <v>35</v>
      </c>
      <c r="D142" s="102">
        <v>950.67933980329803</v>
      </c>
      <c r="E142" s="102">
        <v>75.887014189636957</v>
      </c>
      <c r="F142" s="102">
        <v>2872.7438356208336</v>
      </c>
      <c r="G142" s="102">
        <v>2110.5095138595129</v>
      </c>
      <c r="H142" s="102">
        <v>521.42647453809423</v>
      </c>
      <c r="I142" s="102">
        <v>1837.6287384032967</v>
      </c>
      <c r="J142" s="102">
        <v>1892.0322641064856</v>
      </c>
      <c r="K142" s="102">
        <v>4199.8682452937246</v>
      </c>
      <c r="L142" s="73"/>
    </row>
    <row r="143" spans="2:12" ht="12" customHeight="1" x14ac:dyDescent="0.25">
      <c r="B143" s="58"/>
      <c r="C143" s="12" t="s">
        <v>36</v>
      </c>
      <c r="D143" s="102">
        <v>-65.985228346486963</v>
      </c>
      <c r="E143" s="102">
        <v>256.01012686025217</v>
      </c>
      <c r="F143" s="102">
        <v>101.08301095372966</v>
      </c>
      <c r="G143" s="102">
        <v>-16.255854444280899</v>
      </c>
      <c r="H143" s="102">
        <v>-62.349745886555681</v>
      </c>
      <c r="I143" s="102">
        <v>153.79191761501943</v>
      </c>
      <c r="J143" s="102">
        <v>39.196898442926752</v>
      </c>
      <c r="K143" s="102">
        <v>-51.030325401424314</v>
      </c>
      <c r="L143" s="73"/>
    </row>
    <row r="144" spans="2:12" ht="12" customHeight="1" x14ac:dyDescent="0.25">
      <c r="B144" s="58"/>
      <c r="C144" s="12" t="s">
        <v>37</v>
      </c>
      <c r="D144" s="102">
        <v>144.58367612197011</v>
      </c>
      <c r="E144" s="102">
        <v>-91.704873201957184</v>
      </c>
      <c r="F144" s="102">
        <v>-178.50112866321385</v>
      </c>
      <c r="G144" s="102">
        <v>2107.83383451502</v>
      </c>
      <c r="H144" s="102">
        <v>57.197795188889501</v>
      </c>
      <c r="I144" s="102">
        <v>-504.46182788483304</v>
      </c>
      <c r="J144" s="102">
        <v>671.37553436818371</v>
      </c>
      <c r="K144" s="102">
        <v>176.89162000509469</v>
      </c>
      <c r="L144" s="73"/>
    </row>
    <row r="145" spans="1:12" ht="12" customHeight="1" x14ac:dyDescent="0.25">
      <c r="B145" s="58"/>
      <c r="C145" s="12" t="s">
        <v>38</v>
      </c>
      <c r="D145" s="102">
        <v>605.22186623991445</v>
      </c>
      <c r="E145" s="102">
        <v>130.91390188264057</v>
      </c>
      <c r="F145" s="102">
        <v>516.2211390321371</v>
      </c>
      <c r="G145" s="102">
        <v>349.89032531442228</v>
      </c>
      <c r="H145" s="102">
        <v>1996.5326790678198</v>
      </c>
      <c r="I145" s="102">
        <v>1273.655970041478</v>
      </c>
      <c r="J145" s="102">
        <v>1592.0195848930739</v>
      </c>
      <c r="K145" s="102">
        <v>-2042.8181597064679</v>
      </c>
      <c r="L145" s="73"/>
    </row>
    <row r="146" spans="1:12" ht="12" customHeight="1" x14ac:dyDescent="0.25">
      <c r="B146" s="60" t="s">
        <v>39</v>
      </c>
      <c r="D146" s="101">
        <v>43.106526259059201</v>
      </c>
      <c r="E146" s="101">
        <v>79.979656011320998</v>
      </c>
      <c r="F146" s="101">
        <v>63.31887383585196</v>
      </c>
      <c r="G146" s="101">
        <v>-4.4426029311217015</v>
      </c>
      <c r="H146" s="101">
        <v>-147.48064436349742</v>
      </c>
      <c r="I146" s="101">
        <v>387.1786784089619</v>
      </c>
      <c r="J146" s="101">
        <v>35.396868415808008</v>
      </c>
      <c r="K146" s="101">
        <v>87.522762100164385</v>
      </c>
      <c r="L146" s="73"/>
    </row>
    <row r="147" spans="1:12" ht="12" customHeight="1" x14ac:dyDescent="0.25">
      <c r="B147" s="67" t="s">
        <v>40</v>
      </c>
      <c r="D147" s="101">
        <f>SUM(D148:D151)</f>
        <v>1183.5968572534848</v>
      </c>
      <c r="E147" s="101">
        <f t="shared" ref="E147:K147" si="12">SUM(E148:E151)</f>
        <v>1074.0969089265716</v>
      </c>
      <c r="F147" s="101">
        <f t="shared" si="12"/>
        <v>525.97331462942111</v>
      </c>
      <c r="G147" s="101">
        <f t="shared" si="12"/>
        <v>9752.2788307547053</v>
      </c>
      <c r="H147" s="101">
        <f t="shared" si="12"/>
        <v>610.51109094311551</v>
      </c>
      <c r="I147" s="101">
        <f t="shared" si="12"/>
        <v>1710.7263479526205</v>
      </c>
      <c r="J147" s="101">
        <f t="shared" si="12"/>
        <v>-6410.6027380345031</v>
      </c>
      <c r="K147" s="101">
        <f t="shared" si="12"/>
        <v>71.335800766997622</v>
      </c>
      <c r="L147" s="73"/>
    </row>
    <row r="148" spans="1:12" ht="12" customHeight="1" x14ac:dyDescent="0.25">
      <c r="B148" s="58"/>
      <c r="C148" s="12" t="s">
        <v>41</v>
      </c>
      <c r="D148" s="102">
        <v>5.8609999999999003</v>
      </c>
      <c r="E148" s="102">
        <v>-81.599000000000004</v>
      </c>
      <c r="F148" s="102">
        <v>1.50475</v>
      </c>
      <c r="G148" s="102">
        <v>39.356684749999999</v>
      </c>
      <c r="H148" s="102">
        <v>112.85527850684504</v>
      </c>
      <c r="I148" s="102">
        <v>7.9275501613004504</v>
      </c>
      <c r="J148" s="102">
        <v>100.88312122672274</v>
      </c>
      <c r="K148" s="102">
        <v>106.4076964897241</v>
      </c>
      <c r="L148" s="73"/>
    </row>
    <row r="149" spans="1:12" ht="12" customHeight="1" x14ac:dyDescent="0.25">
      <c r="B149" s="58"/>
      <c r="C149" s="12" t="s">
        <v>76</v>
      </c>
      <c r="D149" s="102">
        <v>24.283468188941001</v>
      </c>
      <c r="E149" s="102">
        <v>105.07876123264299</v>
      </c>
      <c r="F149" s="102">
        <v>14.187614690176698</v>
      </c>
      <c r="G149" s="102">
        <v>-27.701349793595998</v>
      </c>
      <c r="H149" s="102">
        <v>-92.695169577188992</v>
      </c>
      <c r="I149" s="102">
        <v>21.077255610298899</v>
      </c>
      <c r="J149" s="102">
        <v>40.628605498861901</v>
      </c>
      <c r="K149" s="102">
        <v>-2.4589607692930002</v>
      </c>
      <c r="L149" s="73"/>
    </row>
    <row r="150" spans="1:12" ht="12" customHeight="1" x14ac:dyDescent="0.25">
      <c r="B150" s="58"/>
      <c r="C150" s="12" t="s">
        <v>43</v>
      </c>
      <c r="D150" s="102">
        <v>1342.5891552717787</v>
      </c>
      <c r="E150" s="102">
        <v>852.97490576632526</v>
      </c>
      <c r="F150" s="102">
        <v>518.23832365474857</v>
      </c>
      <c r="G150" s="102">
        <v>24.072630228619801</v>
      </c>
      <c r="H150" s="102">
        <v>-36.24974846025691</v>
      </c>
      <c r="I150" s="102">
        <v>827.53803538946522</v>
      </c>
      <c r="J150" s="102">
        <v>193.48144892997232</v>
      </c>
      <c r="K150" s="102">
        <v>19.709421984551184</v>
      </c>
      <c r="L150" s="73"/>
    </row>
    <row r="151" spans="1:12" ht="12" customHeight="1" x14ac:dyDescent="0.25">
      <c r="B151" s="58"/>
      <c r="C151" s="12" t="s">
        <v>44</v>
      </c>
      <c r="D151" s="102">
        <v>-189.13676620723473</v>
      </c>
      <c r="E151" s="102">
        <v>197.64224192760329</v>
      </c>
      <c r="F151" s="102">
        <v>-7.9573737155041258</v>
      </c>
      <c r="G151" s="102">
        <v>9716.5508655696813</v>
      </c>
      <c r="H151" s="102">
        <v>626.60073047371634</v>
      </c>
      <c r="I151" s="102">
        <v>854.18350679155606</v>
      </c>
      <c r="J151" s="102">
        <v>-6745.5959136900601</v>
      </c>
      <c r="K151" s="102">
        <v>-52.322356937984665</v>
      </c>
      <c r="L151" s="73"/>
    </row>
    <row r="152" spans="1:12" ht="12" customHeight="1" x14ac:dyDescent="0.25">
      <c r="B152" s="67" t="s">
        <v>45</v>
      </c>
      <c r="D152" s="101">
        <f>SUM(D153:D155)</f>
        <v>78.977610061162864</v>
      </c>
      <c r="E152" s="101">
        <f t="shared" ref="E152:K152" si="13">SUM(E153:E155)</f>
        <v>13.52751211664129</v>
      </c>
      <c r="F152" s="101">
        <f t="shared" si="13"/>
        <v>-276.98578161382852</v>
      </c>
      <c r="G152" s="101">
        <f t="shared" si="13"/>
        <v>-121.13076593644729</v>
      </c>
      <c r="H152" s="101">
        <f t="shared" si="13"/>
        <v>16.383805619824987</v>
      </c>
      <c r="I152" s="101">
        <f t="shared" si="13"/>
        <v>172.04868324685785</v>
      </c>
      <c r="J152" s="101">
        <f t="shared" si="13"/>
        <v>3292.1236341241352</v>
      </c>
      <c r="K152" s="101">
        <f t="shared" si="13"/>
        <v>-15.833500908893754</v>
      </c>
      <c r="L152" s="73"/>
    </row>
    <row r="153" spans="1:12" ht="12" customHeight="1" x14ac:dyDescent="0.25">
      <c r="B153" s="58"/>
      <c r="C153" s="12" t="s">
        <v>46</v>
      </c>
      <c r="D153" s="102">
        <v>72.066483919064197</v>
      </c>
      <c r="E153" s="102">
        <v>4.4615588975368894</v>
      </c>
      <c r="F153" s="102">
        <v>-276.53371681046042</v>
      </c>
      <c r="G153" s="102">
        <v>-112.18998958832098</v>
      </c>
      <c r="H153" s="102">
        <v>0.36894194586529894</v>
      </c>
      <c r="I153" s="102">
        <v>142.03305999361652</v>
      </c>
      <c r="J153" s="102">
        <v>3282.3060648815958</v>
      </c>
      <c r="K153" s="102">
        <v>-20.99246588069871</v>
      </c>
      <c r="L153" s="73"/>
    </row>
    <row r="154" spans="1:12" ht="12" customHeight="1" x14ac:dyDescent="0.25">
      <c r="B154" s="58"/>
      <c r="C154" s="12" t="s">
        <v>54</v>
      </c>
      <c r="D154" s="102">
        <v>6.9111261420986594</v>
      </c>
      <c r="E154" s="102">
        <v>9.0659532191044008</v>
      </c>
      <c r="F154" s="102">
        <v>-0.45206480336808053</v>
      </c>
      <c r="G154" s="102">
        <v>-8.9407763481263025</v>
      </c>
      <c r="H154" s="102">
        <v>16.014863673959688</v>
      </c>
      <c r="I154" s="102">
        <v>30.015623253241319</v>
      </c>
      <c r="J154" s="102">
        <v>9.8175692425392125</v>
      </c>
      <c r="K154" s="102">
        <v>5.1589649718049557</v>
      </c>
      <c r="L154" s="73"/>
    </row>
    <row r="155" spans="1:12" ht="12" customHeight="1" x14ac:dyDescent="0.25">
      <c r="B155" s="58"/>
      <c r="C155" s="12" t="s">
        <v>47</v>
      </c>
      <c r="D155" s="102">
        <v>0</v>
      </c>
      <c r="E155" s="102">
        <v>0</v>
      </c>
      <c r="F155" s="102">
        <v>0</v>
      </c>
      <c r="G155" s="102">
        <v>0</v>
      </c>
      <c r="H155" s="102">
        <v>0</v>
      </c>
      <c r="I155" s="102">
        <v>0</v>
      </c>
      <c r="J155" s="102">
        <v>0</v>
      </c>
      <c r="K155" s="102">
        <v>0</v>
      </c>
      <c r="L155" s="73"/>
    </row>
    <row r="156" spans="1:12" ht="12" customHeight="1" x14ac:dyDescent="0.25">
      <c r="B156" s="67" t="s">
        <v>48</v>
      </c>
      <c r="D156" s="102">
        <v>12372.349814471367</v>
      </c>
      <c r="E156" s="102">
        <v>-3816.5683350655922</v>
      </c>
      <c r="F156" s="102">
        <v>-2387.4322303896388</v>
      </c>
      <c r="G156" s="102">
        <v>361.56315134386637</v>
      </c>
      <c r="H156" s="102">
        <v>1046.1876844536876</v>
      </c>
      <c r="I156" s="102">
        <v>1050.8588081358046</v>
      </c>
      <c r="J156" s="102">
        <v>-5631.977951429546</v>
      </c>
      <c r="K156" s="102">
        <v>4099.8978524676622</v>
      </c>
      <c r="L156" s="73"/>
    </row>
    <row r="157" spans="1:12" ht="12" customHeight="1" x14ac:dyDescent="0.25">
      <c r="B157" s="60" t="s">
        <v>49</v>
      </c>
      <c r="D157" s="103">
        <f>D115+D130+D146+D147+D152+D156</f>
        <v>31368.232402713304</v>
      </c>
      <c r="E157" s="103">
        <f t="shared" ref="E157:K157" si="14">E156+E152+E147+E146+E130+E115</f>
        <v>22210.440993237426</v>
      </c>
      <c r="F157" s="103">
        <f t="shared" si="14"/>
        <v>23558.04190608763</v>
      </c>
      <c r="G157" s="103">
        <f t="shared" si="14"/>
        <v>20879.139388893585</v>
      </c>
      <c r="H157" s="103">
        <f t="shared" si="14"/>
        <v>12328.62427807568</v>
      </c>
      <c r="I157" s="103">
        <f t="shared" si="14"/>
        <v>6127.8209932380778</v>
      </c>
      <c r="J157" s="103">
        <f t="shared" si="14"/>
        <v>7322.6122460681754</v>
      </c>
      <c r="K157" s="103">
        <f t="shared" si="14"/>
        <v>11928.369565140714</v>
      </c>
      <c r="L157" s="73"/>
    </row>
    <row r="158" spans="1:12" s="59" customFormat="1" x14ac:dyDescent="0.25">
      <c r="C158" s="84"/>
      <c r="D158" s="82"/>
      <c r="E158" s="82"/>
      <c r="F158" s="82"/>
      <c r="G158" s="82"/>
      <c r="H158" s="82"/>
      <c r="I158" s="82"/>
      <c r="J158" s="82"/>
      <c r="K158" s="82"/>
      <c r="L158" s="71"/>
    </row>
    <row r="159" spans="1:12" s="59" customFormat="1" x14ac:dyDescent="0.25">
      <c r="A159" s="80"/>
      <c r="C159" s="11"/>
      <c r="D159" s="86"/>
      <c r="E159" s="86"/>
      <c r="F159" s="86"/>
      <c r="G159" s="86"/>
      <c r="H159" s="86"/>
      <c r="I159" s="86"/>
      <c r="J159" s="86"/>
      <c r="K159" s="86"/>
      <c r="L159" s="64"/>
    </row>
    <row r="160" spans="1:12" s="59" customFormat="1" x14ac:dyDescent="0.25">
      <c r="A160" s="80"/>
      <c r="C160" s="11"/>
      <c r="D160" s="85"/>
      <c r="E160" s="85"/>
      <c r="F160" s="85"/>
      <c r="G160" s="85"/>
      <c r="H160" s="85"/>
      <c r="I160" s="85"/>
      <c r="J160" s="85"/>
      <c r="K160" s="85"/>
      <c r="L160" s="64"/>
    </row>
    <row r="161" spans="1:12" s="59" customFormat="1" x14ac:dyDescent="0.25">
      <c r="A161" s="80"/>
      <c r="B161" s="8" t="s">
        <v>112</v>
      </c>
      <c r="D161" s="65"/>
      <c r="E161" s="65"/>
      <c r="F161" s="66"/>
      <c r="G161" s="66"/>
      <c r="H161" s="66"/>
      <c r="I161" s="66"/>
      <c r="J161" s="66"/>
      <c r="K161" s="66"/>
      <c r="L161" s="66"/>
    </row>
    <row r="162" spans="1:12" s="59" customFormat="1" x14ac:dyDescent="0.25">
      <c r="A162" s="80"/>
      <c r="B162" s="9" t="s">
        <v>2</v>
      </c>
      <c r="D162" s="18"/>
      <c r="E162" s="18"/>
      <c r="F162" s="18"/>
      <c r="G162" s="18"/>
      <c r="H162" s="18"/>
      <c r="I162" s="18"/>
      <c r="J162" s="18"/>
      <c r="K162" s="18"/>
      <c r="L162" s="18"/>
    </row>
    <row r="163" spans="1:12" s="59" customFormat="1" x14ac:dyDescent="0.25">
      <c r="A163" s="80"/>
      <c r="C163" s="10"/>
      <c r="D163" s="18"/>
      <c r="E163" s="18"/>
      <c r="F163" s="18"/>
      <c r="G163" s="18"/>
      <c r="H163" s="18"/>
      <c r="I163" s="18"/>
      <c r="J163" s="18"/>
      <c r="K163" s="18"/>
      <c r="L163" s="18"/>
    </row>
    <row r="164" spans="1:12" ht="12" customHeight="1" x14ac:dyDescent="0.25">
      <c r="C164" s="10"/>
      <c r="D164" s="100">
        <v>2012</v>
      </c>
      <c r="E164" s="104">
        <v>2013</v>
      </c>
      <c r="F164" s="100">
        <v>2014</v>
      </c>
      <c r="G164" s="100">
        <v>2015</v>
      </c>
      <c r="H164" s="100">
        <v>2016</v>
      </c>
      <c r="I164" s="100">
        <v>2017</v>
      </c>
      <c r="J164" s="100">
        <v>2018</v>
      </c>
      <c r="K164" s="100">
        <v>2019</v>
      </c>
    </row>
    <row r="165" spans="1:12" ht="12" customHeight="1" x14ac:dyDescent="0.25">
      <c r="B165" s="11" t="s">
        <v>77</v>
      </c>
      <c r="D165" s="98">
        <f>SUM(D166:D179)</f>
        <v>96885.109024701669</v>
      </c>
      <c r="E165" s="98">
        <f t="shared" ref="E165:K165" si="15">SUM(E166:E179)</f>
        <v>104218.63420169782</v>
      </c>
      <c r="F165" s="98">
        <f t="shared" si="15"/>
        <v>112070.28787170615</v>
      </c>
      <c r="G165" s="98">
        <f t="shared" si="15"/>
        <v>110118.74617747102</v>
      </c>
      <c r="H165" s="98">
        <f t="shared" si="15"/>
        <v>114964.08682261404</v>
      </c>
      <c r="I165" s="98">
        <f t="shared" si="15"/>
        <v>116348.00145766346</v>
      </c>
      <c r="J165" s="98">
        <f t="shared" si="15"/>
        <v>123786.66249670167</v>
      </c>
      <c r="K165" s="98">
        <f t="shared" si="15"/>
        <v>123371.20028080352</v>
      </c>
      <c r="L165" s="72"/>
    </row>
    <row r="166" spans="1:12" ht="12" customHeight="1" x14ac:dyDescent="0.25">
      <c r="C166" s="12" t="s">
        <v>6</v>
      </c>
      <c r="D166" s="105">
        <v>1058.181584724704</v>
      </c>
      <c r="E166" s="105">
        <v>895.19143415193901</v>
      </c>
      <c r="F166" s="105">
        <v>854.20045805138102</v>
      </c>
      <c r="G166" s="105">
        <v>787.65208729377605</v>
      </c>
      <c r="H166" s="105">
        <v>762.64194303154898</v>
      </c>
      <c r="I166" s="105">
        <v>708.18589834887132</v>
      </c>
      <c r="J166" s="105">
        <v>671.79592176030735</v>
      </c>
      <c r="K166" s="105">
        <v>658.44989444144005</v>
      </c>
      <c r="L166" s="72"/>
    </row>
    <row r="167" spans="1:12" ht="12" customHeight="1" x14ac:dyDescent="0.25">
      <c r="C167" s="12" t="s">
        <v>7</v>
      </c>
      <c r="D167" s="105">
        <v>2202.36689775588</v>
      </c>
      <c r="E167" s="105">
        <v>2310.2062348308768</v>
      </c>
      <c r="F167" s="105">
        <v>1895.8787487803784</v>
      </c>
      <c r="G167" s="105">
        <v>1961.1351069534569</v>
      </c>
      <c r="H167" s="105">
        <v>2135.4445116945381</v>
      </c>
      <c r="I167" s="105">
        <v>2831.6921196729922</v>
      </c>
      <c r="J167" s="105">
        <v>2983.4919644407632</v>
      </c>
      <c r="K167" s="105">
        <v>1190.6342811775378</v>
      </c>
      <c r="L167" s="72"/>
    </row>
    <row r="168" spans="1:12" ht="12" customHeight="1" x14ac:dyDescent="0.25">
      <c r="C168" s="12" t="s">
        <v>8</v>
      </c>
      <c r="D168" s="105">
        <v>9833.5780813945694</v>
      </c>
      <c r="E168" s="105">
        <v>11469.720616898929</v>
      </c>
      <c r="F168" s="105">
        <v>10261.169518240384</v>
      </c>
      <c r="G168" s="105">
        <v>9492.8655693374349</v>
      </c>
      <c r="H168" s="105">
        <v>9639.8905709699375</v>
      </c>
      <c r="I168" s="105">
        <v>9432.6129591730914</v>
      </c>
      <c r="J168" s="105">
        <v>9191.1785872957043</v>
      </c>
      <c r="K168" s="105">
        <v>7177.3459576723399</v>
      </c>
      <c r="L168" s="72"/>
    </row>
    <row r="169" spans="1:12" ht="12" customHeight="1" x14ac:dyDescent="0.25">
      <c r="C169" s="12" t="s">
        <v>9</v>
      </c>
      <c r="D169" s="105">
        <v>5038.8176658243292</v>
      </c>
      <c r="E169" s="105">
        <v>4445.4627663426108</v>
      </c>
      <c r="F169" s="105">
        <v>4773.298530167569</v>
      </c>
      <c r="G169" s="105">
        <v>4669.6189210261718</v>
      </c>
      <c r="H169" s="105">
        <v>4871.795940746194</v>
      </c>
      <c r="I169" s="105">
        <v>5789.7715791942228</v>
      </c>
      <c r="J169" s="105">
        <v>5583.8419538133003</v>
      </c>
      <c r="K169" s="105">
        <v>5595.5259300168991</v>
      </c>
      <c r="L169" s="72"/>
    </row>
    <row r="170" spans="1:12" ht="12" customHeight="1" x14ac:dyDescent="0.25">
      <c r="C170" s="12" t="s">
        <v>10</v>
      </c>
      <c r="D170" s="105">
        <v>18853.427150642881</v>
      </c>
      <c r="E170" s="105">
        <v>23020.464804118488</v>
      </c>
      <c r="F170" s="105">
        <v>25554.349440037669</v>
      </c>
      <c r="G170" s="105">
        <v>25120.391902978252</v>
      </c>
      <c r="H170" s="105">
        <v>26967.205937212661</v>
      </c>
      <c r="I170" s="105">
        <v>28912.576388187728</v>
      </c>
      <c r="J170" s="105">
        <v>35503.473849216709</v>
      </c>
      <c r="K170" s="105">
        <v>34439.308866872008</v>
      </c>
      <c r="L170" s="72"/>
    </row>
    <row r="171" spans="1:12" ht="12" customHeight="1" x14ac:dyDescent="0.25">
      <c r="C171" s="12" t="s">
        <v>11</v>
      </c>
      <c r="D171" s="105">
        <v>3610.3367027159302</v>
      </c>
      <c r="E171" s="105">
        <v>4550.5061188972131</v>
      </c>
      <c r="F171" s="105">
        <v>4606.3260878082865</v>
      </c>
      <c r="G171" s="105">
        <v>5879.1388483510191</v>
      </c>
      <c r="H171" s="105">
        <v>5379.9074764467678</v>
      </c>
      <c r="I171" s="105">
        <v>5121.3425567391669</v>
      </c>
      <c r="J171" s="105">
        <v>5414.6436569263005</v>
      </c>
      <c r="K171" s="105">
        <v>6278.2293598662491</v>
      </c>
      <c r="L171" s="72"/>
    </row>
    <row r="172" spans="1:12" ht="12" customHeight="1" x14ac:dyDescent="0.25">
      <c r="C172" s="12" t="s">
        <v>14</v>
      </c>
      <c r="D172" s="105">
        <v>30167.33043743722</v>
      </c>
      <c r="E172" s="105">
        <v>30843.876564866528</v>
      </c>
      <c r="F172" s="105">
        <v>33266.447563892783</v>
      </c>
      <c r="G172" s="105">
        <v>32598.036792535058</v>
      </c>
      <c r="H172" s="105">
        <v>35229.653892945942</v>
      </c>
      <c r="I172" s="105">
        <v>33957.218187626662</v>
      </c>
      <c r="J172" s="105">
        <v>34197.356934449439</v>
      </c>
      <c r="K172" s="105">
        <v>35464.395429445831</v>
      </c>
      <c r="L172" s="72"/>
    </row>
    <row r="173" spans="1:12" ht="12" customHeight="1" x14ac:dyDescent="0.25">
      <c r="C173" s="12" t="s">
        <v>15</v>
      </c>
      <c r="D173" s="105">
        <v>10068.963285828844</v>
      </c>
      <c r="E173" s="105">
        <v>11836.388110455</v>
      </c>
      <c r="F173" s="105">
        <v>13124.698515548009</v>
      </c>
      <c r="G173" s="105">
        <v>14897.32402091575</v>
      </c>
      <c r="H173" s="105">
        <v>14024.34652748147</v>
      </c>
      <c r="I173" s="105">
        <v>12555.898207532471</v>
      </c>
      <c r="J173" s="105">
        <v>13219.828867537559</v>
      </c>
      <c r="K173" s="105">
        <v>16195.002034538498</v>
      </c>
      <c r="L173" s="72"/>
    </row>
    <row r="174" spans="1:12" ht="12" customHeight="1" x14ac:dyDescent="0.25">
      <c r="C174" s="12" t="s">
        <v>16</v>
      </c>
      <c r="D174" s="105">
        <v>3262.1449320705901</v>
      </c>
      <c r="E174" s="105">
        <v>2747.6291485222819</v>
      </c>
      <c r="F174" s="105">
        <v>3005.4912525178252</v>
      </c>
      <c r="G174" s="105">
        <v>2637.7764688801517</v>
      </c>
      <c r="H174" s="105">
        <v>2667.9845707832428</v>
      </c>
      <c r="I174" s="105">
        <v>4601.5427723393204</v>
      </c>
      <c r="J174" s="105">
        <v>4058.40584447935</v>
      </c>
      <c r="K174" s="105">
        <v>3403.0241058059528</v>
      </c>
      <c r="L174" s="72"/>
    </row>
    <row r="175" spans="1:12" ht="12" customHeight="1" x14ac:dyDescent="0.25">
      <c r="C175" s="12" t="s">
        <v>17</v>
      </c>
      <c r="D175" s="105">
        <v>4434.6732499806403</v>
      </c>
      <c r="E175" s="105">
        <v>3688.7740985158098</v>
      </c>
      <c r="F175" s="105">
        <v>3963.8642760163302</v>
      </c>
      <c r="G175" s="105">
        <v>3931.5981490171998</v>
      </c>
      <c r="H175" s="105">
        <v>4107.3665777206697</v>
      </c>
      <c r="I175" s="105">
        <v>4507.2581602469199</v>
      </c>
      <c r="J175" s="105">
        <v>4762.1369807070805</v>
      </c>
      <c r="K175" s="105">
        <v>5053.4905891584895</v>
      </c>
      <c r="L175" s="72"/>
    </row>
    <row r="176" spans="1:12" ht="12" customHeight="1" x14ac:dyDescent="0.25">
      <c r="C176" s="12" t="s">
        <v>18</v>
      </c>
      <c r="D176" s="105">
        <v>1687.4401466499676</v>
      </c>
      <c r="E176" s="105">
        <v>1712.618163768318</v>
      </c>
      <c r="F176" s="105">
        <v>2818.6515646465505</v>
      </c>
      <c r="G176" s="105">
        <v>2935.588618694349</v>
      </c>
      <c r="H176" s="105">
        <v>3403.406546777926</v>
      </c>
      <c r="I176" s="105">
        <v>1951.5084484073609</v>
      </c>
      <c r="J176" s="105">
        <v>1654.9597731688339</v>
      </c>
      <c r="K176" s="105">
        <v>1687.3694318111689</v>
      </c>
      <c r="L176" s="72"/>
    </row>
    <row r="177" spans="2:12" ht="12" customHeight="1" x14ac:dyDescent="0.25">
      <c r="C177" s="12" t="s">
        <v>20</v>
      </c>
      <c r="D177" s="105">
        <v>573.75090572775275</v>
      </c>
      <c r="E177" s="105">
        <v>666.76484988004995</v>
      </c>
      <c r="F177" s="105">
        <v>714.5121745449261</v>
      </c>
      <c r="G177" s="105">
        <v>693.36910242527404</v>
      </c>
      <c r="H177" s="105">
        <v>724.01267283531001</v>
      </c>
      <c r="I177" s="105">
        <v>712.05270410529101</v>
      </c>
      <c r="J177" s="105">
        <v>782.35256405790301</v>
      </c>
      <c r="K177" s="105">
        <v>804.71529244909789</v>
      </c>
      <c r="L177" s="72"/>
    </row>
    <row r="178" spans="2:12" ht="12" customHeight="1" x14ac:dyDescent="0.25">
      <c r="C178" s="12" t="s">
        <v>21</v>
      </c>
      <c r="D178" s="105">
        <v>140.25058048702729</v>
      </c>
      <c r="E178" s="105">
        <v>140.06340430352421</v>
      </c>
      <c r="F178" s="105">
        <v>719.56554923708484</v>
      </c>
      <c r="G178" s="105">
        <v>777.8342227374784</v>
      </c>
      <c r="H178" s="105">
        <v>811.77994376524964</v>
      </c>
      <c r="I178" s="105">
        <v>756.28696085856654</v>
      </c>
      <c r="J178" s="105">
        <v>777.50635735176286</v>
      </c>
      <c r="K178" s="105">
        <v>803.53428954524213</v>
      </c>
      <c r="L178" s="72"/>
    </row>
    <row r="179" spans="2:12" ht="12" customHeight="1" x14ac:dyDescent="0.25">
      <c r="C179" s="12" t="s">
        <v>23</v>
      </c>
      <c r="D179" s="105">
        <v>5953.84740346134</v>
      </c>
      <c r="E179" s="105">
        <v>5890.9678861462598</v>
      </c>
      <c r="F179" s="105">
        <v>6511.8341922169784</v>
      </c>
      <c r="G179" s="105">
        <v>3736.416366325639</v>
      </c>
      <c r="H179" s="105">
        <v>4238.649710202616</v>
      </c>
      <c r="I179" s="105">
        <v>4510.054515230805</v>
      </c>
      <c r="J179" s="105">
        <v>4985.6892414966424</v>
      </c>
      <c r="K179" s="105">
        <v>4620.1748180027516</v>
      </c>
      <c r="L179" s="72"/>
    </row>
    <row r="180" spans="2:12" ht="11.25" customHeight="1" x14ac:dyDescent="0.25">
      <c r="B180" s="11" t="s">
        <v>24</v>
      </c>
      <c r="D180" s="98">
        <f>SUM(D181:D195)</f>
        <v>69733.787654308559</v>
      </c>
      <c r="E180" s="98">
        <f t="shared" ref="E180:K180" si="16">SUM(E181:E195)</f>
        <v>73929.13802773894</v>
      </c>
      <c r="F180" s="98">
        <f t="shared" si="16"/>
        <v>84580.446334469219</v>
      </c>
      <c r="G180" s="98">
        <f t="shared" si="16"/>
        <v>84628.827718132627</v>
      </c>
      <c r="H180" s="98">
        <f t="shared" si="16"/>
        <v>93831.157870979965</v>
      </c>
      <c r="I180" s="98">
        <f t="shared" si="16"/>
        <v>106393.11753668294</v>
      </c>
      <c r="J180" s="98">
        <f t="shared" si="16"/>
        <v>110330.84249731596</v>
      </c>
      <c r="K180" s="98">
        <f t="shared" si="16"/>
        <v>109056.02509927498</v>
      </c>
      <c r="L180" s="72"/>
    </row>
    <row r="181" spans="2:12" ht="12" customHeight="1" x14ac:dyDescent="0.25">
      <c r="C181" s="12" t="s">
        <v>25</v>
      </c>
      <c r="D181" s="95">
        <v>850.01895588705599</v>
      </c>
      <c r="E181" s="95">
        <v>1397.602104671357</v>
      </c>
      <c r="F181" s="95">
        <v>1251.1619334970801</v>
      </c>
      <c r="G181" s="95">
        <v>1407.885135049939</v>
      </c>
      <c r="H181" s="95">
        <v>1401.370034962782</v>
      </c>
      <c r="I181" s="95">
        <v>1619.0550305173469</v>
      </c>
      <c r="J181" s="95">
        <v>1635.7409928909428</v>
      </c>
      <c r="K181" s="95">
        <v>1674.1026346514229</v>
      </c>
      <c r="L181" s="72"/>
    </row>
    <row r="182" spans="2:12" ht="12" customHeight="1" x14ac:dyDescent="0.25">
      <c r="C182" s="12" t="s">
        <v>52</v>
      </c>
      <c r="D182" s="95">
        <v>1672.122349399699</v>
      </c>
      <c r="E182" s="95">
        <v>1162.2499313337489</v>
      </c>
      <c r="F182" s="95">
        <v>1167.3436166747651</v>
      </c>
      <c r="G182" s="95">
        <v>1322.275415822586</v>
      </c>
      <c r="H182" s="95">
        <v>1412.9968540308939</v>
      </c>
      <c r="I182" s="95">
        <v>1520.5529609539681</v>
      </c>
      <c r="J182" s="95">
        <v>1460.5440240446251</v>
      </c>
      <c r="K182" s="95">
        <v>1628.2943940907501</v>
      </c>
      <c r="L182" s="72"/>
    </row>
    <row r="183" spans="2:12" ht="12" customHeight="1" x14ac:dyDescent="0.25">
      <c r="C183" s="12" t="s">
        <v>26</v>
      </c>
      <c r="D183" s="95">
        <v>1601.4453696191929</v>
      </c>
      <c r="E183" s="95">
        <v>2203.2006442141242</v>
      </c>
      <c r="F183" s="95">
        <v>2123.1989160041348</v>
      </c>
      <c r="G183" s="95">
        <v>2413.3034085479103</v>
      </c>
      <c r="H183" s="95">
        <v>2451.6182314799198</v>
      </c>
      <c r="I183" s="95">
        <v>2588.04121678822</v>
      </c>
      <c r="J183" s="95">
        <v>2324.471973739106</v>
      </c>
      <c r="K183" s="95">
        <v>1353.4267143508159</v>
      </c>
      <c r="L183" s="72"/>
    </row>
    <row r="184" spans="2:12" ht="12" customHeight="1" x14ac:dyDescent="0.25">
      <c r="C184" s="12" t="s">
        <v>28</v>
      </c>
      <c r="D184" s="95">
        <v>27723.799967657873</v>
      </c>
      <c r="E184" s="95">
        <v>25900.238861643094</v>
      </c>
      <c r="F184" s="95">
        <v>29684.62966240164</v>
      </c>
      <c r="G184" s="95">
        <v>29124.396486514881</v>
      </c>
      <c r="H184" s="95">
        <v>31456.618606478391</v>
      </c>
      <c r="I184" s="95">
        <v>35789.516841717828</v>
      </c>
      <c r="J184" s="95">
        <v>35037.105444670837</v>
      </c>
      <c r="K184" s="95">
        <v>34642.648561369111</v>
      </c>
      <c r="L184" s="72"/>
    </row>
    <row r="185" spans="2:12" ht="12" customHeight="1" x14ac:dyDescent="0.25">
      <c r="C185" s="12" t="s">
        <v>29</v>
      </c>
      <c r="D185" s="95">
        <v>1804.4302166117732</v>
      </c>
      <c r="E185" s="95">
        <v>2017.0035837769719</v>
      </c>
      <c r="F185" s="95">
        <v>2169.5174143382869</v>
      </c>
      <c r="G185" s="95">
        <v>2360.621420997707</v>
      </c>
      <c r="H185" s="95">
        <v>2379.6667354655729</v>
      </c>
      <c r="I185" s="95">
        <v>2236.2294093935798</v>
      </c>
      <c r="J185" s="95">
        <v>2546.7843609865249</v>
      </c>
      <c r="K185" s="95">
        <v>2926.6382671484321</v>
      </c>
      <c r="L185" s="72"/>
    </row>
    <row r="186" spans="2:12" ht="12" customHeight="1" x14ac:dyDescent="0.25">
      <c r="C186" s="12" t="s">
        <v>30</v>
      </c>
      <c r="D186" s="95">
        <v>527.10593629591506</v>
      </c>
      <c r="E186" s="95">
        <v>2341.8704442704288</v>
      </c>
      <c r="F186" s="95">
        <v>3075.3558854568228</v>
      </c>
      <c r="G186" s="95">
        <v>2802.4454692697236</v>
      </c>
      <c r="H186" s="95">
        <v>2697.1041575458112</v>
      </c>
      <c r="I186" s="95">
        <v>2679.17740576089</v>
      </c>
      <c r="J186" s="95">
        <v>2268.8621201523838</v>
      </c>
      <c r="K186" s="95">
        <v>2240.6013343189165</v>
      </c>
      <c r="L186" s="72"/>
    </row>
    <row r="187" spans="2:12" ht="12" customHeight="1" x14ac:dyDescent="0.25">
      <c r="C187" s="12" t="s">
        <v>53</v>
      </c>
      <c r="D187" s="95">
        <v>1433.4941290283859</v>
      </c>
      <c r="E187" s="95">
        <v>1158.544201234783</v>
      </c>
      <c r="F187" s="95">
        <v>1099.9969040417659</v>
      </c>
      <c r="G187" s="95">
        <v>1899.043831397518</v>
      </c>
      <c r="H187" s="95">
        <v>8348.0704005136195</v>
      </c>
      <c r="I187" s="95">
        <v>9659.0711793271767</v>
      </c>
      <c r="J187" s="95">
        <v>10514.856225155643</v>
      </c>
      <c r="K187" s="95">
        <v>11034.172315802241</v>
      </c>
      <c r="L187" s="72"/>
    </row>
    <row r="188" spans="2:12" ht="12" customHeight="1" x14ac:dyDescent="0.25">
      <c r="C188" s="12" t="s">
        <v>31</v>
      </c>
      <c r="D188" s="95">
        <v>2747.9452204712702</v>
      </c>
      <c r="E188" s="95">
        <v>2891.2946175056059</v>
      </c>
      <c r="F188" s="95">
        <v>2529.9673758395261</v>
      </c>
      <c r="G188" s="95">
        <v>2351.2686082266359</v>
      </c>
      <c r="H188" s="95">
        <v>2743.73314841302</v>
      </c>
      <c r="I188" s="95">
        <v>3468.2095887035998</v>
      </c>
      <c r="J188" s="95">
        <v>3134.51424665781</v>
      </c>
      <c r="K188" s="95">
        <v>2673.97186454251</v>
      </c>
      <c r="L188" s="72"/>
    </row>
    <row r="189" spans="2:12" ht="12" customHeight="1" x14ac:dyDescent="0.25">
      <c r="C189" s="12" t="s">
        <v>32</v>
      </c>
      <c r="D189" s="95">
        <v>7165.557837755634</v>
      </c>
      <c r="E189" s="95">
        <v>3780.872830741388</v>
      </c>
      <c r="F189" s="95">
        <v>4328.8253298916688</v>
      </c>
      <c r="G189" s="95">
        <v>4248.0159385683728</v>
      </c>
      <c r="H189" s="95">
        <v>1499.1439331681181</v>
      </c>
      <c r="I189" s="95">
        <v>1493.313493695327</v>
      </c>
      <c r="J189" s="95">
        <v>1299.0420404719209</v>
      </c>
      <c r="K189" s="95">
        <v>1368.3432845155621</v>
      </c>
      <c r="L189" s="72"/>
    </row>
    <row r="190" spans="2:12" ht="12" customHeight="1" x14ac:dyDescent="0.25">
      <c r="C190" s="12" t="s">
        <v>33</v>
      </c>
      <c r="D190" s="95">
        <v>1640.4718868888181</v>
      </c>
      <c r="E190" s="95">
        <v>1562.677716718104</v>
      </c>
      <c r="F190" s="95">
        <v>2948.1977734950997</v>
      </c>
      <c r="G190" s="95">
        <v>2409.8634697609732</v>
      </c>
      <c r="H190" s="95">
        <v>2028.0468891719001</v>
      </c>
      <c r="I190" s="95">
        <v>2048.1455336671788</v>
      </c>
      <c r="J190" s="95">
        <v>2204.3402512879447</v>
      </c>
      <c r="K190" s="95">
        <v>2172.4817161980932</v>
      </c>
      <c r="L190" s="72"/>
    </row>
    <row r="191" spans="2:12" ht="12" customHeight="1" x14ac:dyDescent="0.25">
      <c r="C191" s="12" t="s">
        <v>34</v>
      </c>
      <c r="D191" s="95">
        <v>13302.75648983381</v>
      </c>
      <c r="E191" s="95">
        <v>20151.063825885642</v>
      </c>
      <c r="F191" s="95">
        <v>21914.84607116316</v>
      </c>
      <c r="G191" s="95">
        <v>18800.52972870681</v>
      </c>
      <c r="H191" s="95">
        <v>19517.602556738129</v>
      </c>
      <c r="I191" s="95">
        <v>19945.190941476729</v>
      </c>
      <c r="J191" s="95">
        <v>21150.416809548409</v>
      </c>
      <c r="K191" s="95">
        <v>20500.499748823771</v>
      </c>
      <c r="L191" s="72"/>
    </row>
    <row r="192" spans="2:12" ht="12" customHeight="1" x14ac:dyDescent="0.25">
      <c r="C192" s="12" t="s">
        <v>35</v>
      </c>
      <c r="D192" s="95">
        <v>5407.5029995157656</v>
      </c>
      <c r="E192" s="95">
        <v>5472.9765248106632</v>
      </c>
      <c r="F192" s="95">
        <v>8268.4343049395611</v>
      </c>
      <c r="G192" s="95">
        <v>10068.470312171408</v>
      </c>
      <c r="H192" s="95">
        <v>9917.8997374462233</v>
      </c>
      <c r="I192" s="95">
        <v>13339.43107744523</v>
      </c>
      <c r="J192" s="95">
        <v>14947.090645810618</v>
      </c>
      <c r="K192" s="95">
        <v>18855.962087598647</v>
      </c>
      <c r="L192" s="72"/>
    </row>
    <row r="193" spans="2:12" ht="12" customHeight="1" x14ac:dyDescent="0.25">
      <c r="C193" s="12" t="s">
        <v>36</v>
      </c>
      <c r="D193" s="95">
        <v>766.602694010959</v>
      </c>
      <c r="E193" s="95">
        <v>1012.4793150263229</v>
      </c>
      <c r="F193" s="95">
        <v>1052.5548821690249</v>
      </c>
      <c r="G193" s="95">
        <v>1009.6927097541129</v>
      </c>
      <c r="H193" s="95">
        <v>938.37961299416202</v>
      </c>
      <c r="I193" s="95">
        <v>1096.3276340981761</v>
      </c>
      <c r="J193" s="95">
        <v>1074.437360608885</v>
      </c>
      <c r="K193" s="95">
        <v>1010.6459326168401</v>
      </c>
      <c r="L193" s="72"/>
    </row>
    <row r="194" spans="2:12" ht="12" customHeight="1" x14ac:dyDescent="0.25">
      <c r="C194" s="12" t="s">
        <v>37</v>
      </c>
      <c r="D194" s="95">
        <v>1594.0782170214291</v>
      </c>
      <c r="E194" s="95">
        <v>1241.5730537130701</v>
      </c>
      <c r="F194" s="95">
        <v>996.17257533089207</v>
      </c>
      <c r="G194" s="95">
        <v>2118.927641787976</v>
      </c>
      <c r="H194" s="95">
        <v>2762.3164509814819</v>
      </c>
      <c r="I194" s="95">
        <v>3229.2184885489469</v>
      </c>
      <c r="J194" s="95">
        <v>3457.532286822709</v>
      </c>
      <c r="K194" s="95">
        <v>3531.5873261251259</v>
      </c>
      <c r="L194" s="72"/>
    </row>
    <row r="195" spans="2:12" ht="12" customHeight="1" x14ac:dyDescent="0.25">
      <c r="C195" s="12" t="s">
        <v>38</v>
      </c>
      <c r="D195" s="95">
        <v>1496.4553843109952</v>
      </c>
      <c r="E195" s="95">
        <v>1635.4903721936346</v>
      </c>
      <c r="F195" s="95">
        <v>1970.2436892257779</v>
      </c>
      <c r="G195" s="95">
        <v>2292.0881415560712</v>
      </c>
      <c r="H195" s="95">
        <v>4276.5905215899365</v>
      </c>
      <c r="I195" s="95">
        <v>5681.6367345887393</v>
      </c>
      <c r="J195" s="95">
        <v>7275.1037144675893</v>
      </c>
      <c r="K195" s="95">
        <v>3442.6489171227481</v>
      </c>
      <c r="L195" s="72"/>
    </row>
    <row r="196" spans="2:12" ht="12" customHeight="1" x14ac:dyDescent="0.25">
      <c r="B196" s="11" t="s">
        <v>39</v>
      </c>
      <c r="D196" s="98">
        <v>380.84146192463595</v>
      </c>
      <c r="E196" s="98">
        <v>484.81778062023898</v>
      </c>
      <c r="F196" s="98">
        <v>545.356396797652</v>
      </c>
      <c r="G196" s="98">
        <v>540.91379386652306</v>
      </c>
      <c r="H196" s="98">
        <v>419.94593413246201</v>
      </c>
      <c r="I196" s="98">
        <v>807.1246125414259</v>
      </c>
      <c r="J196" s="98">
        <v>799.838934985283</v>
      </c>
      <c r="K196" s="98">
        <v>887.361697085439</v>
      </c>
      <c r="L196" s="72"/>
    </row>
    <row r="197" spans="2:12" ht="12" customHeight="1" x14ac:dyDescent="0.25">
      <c r="B197" s="11" t="s">
        <v>40</v>
      </c>
      <c r="D197" s="98">
        <f>SUM(D198:D201)</f>
        <v>6583.618082914576</v>
      </c>
      <c r="E197" s="98">
        <f t="shared" ref="E197:K197" si="17">SUM(E198:E201)</f>
        <v>7426.5547186169661</v>
      </c>
      <c r="F197" s="98">
        <f t="shared" si="17"/>
        <v>7304.152345670248</v>
      </c>
      <c r="G197" s="98">
        <f t="shared" si="17"/>
        <v>17135.84121699529</v>
      </c>
      <c r="H197" s="98">
        <f t="shared" si="17"/>
        <v>17806.250377704448</v>
      </c>
      <c r="I197" s="98">
        <f t="shared" si="17"/>
        <v>19750.879164697333</v>
      </c>
      <c r="J197" s="98">
        <f t="shared" si="17"/>
        <v>13038.95198831022</v>
      </c>
      <c r="K197" s="98">
        <f t="shared" si="17"/>
        <v>12834.72714849353</v>
      </c>
      <c r="L197" s="72"/>
    </row>
    <row r="198" spans="2:12" ht="12" customHeight="1" x14ac:dyDescent="0.25">
      <c r="C198" s="12" t="s">
        <v>41</v>
      </c>
      <c r="D198" s="95">
        <v>81.385000000000005</v>
      </c>
      <c r="E198" s="95">
        <v>0</v>
      </c>
      <c r="F198" s="95">
        <v>21.504750000000001</v>
      </c>
      <c r="G198" s="95">
        <v>240.86143475</v>
      </c>
      <c r="H198" s="95">
        <v>347.00016081441601</v>
      </c>
      <c r="I198" s="95">
        <v>432.21813581262904</v>
      </c>
      <c r="J198" s="95">
        <v>513.06658970673504</v>
      </c>
      <c r="K198" s="95">
        <v>596.74481771229398</v>
      </c>
      <c r="L198" s="72"/>
    </row>
    <row r="199" spans="2:12" ht="12" customHeight="1" x14ac:dyDescent="0.25">
      <c r="C199" s="12" t="s">
        <v>76</v>
      </c>
      <c r="D199" s="95">
        <v>794.26127764540297</v>
      </c>
      <c r="E199" s="95">
        <v>878.21919041940498</v>
      </c>
      <c r="F199" s="95">
        <v>866.34465200995396</v>
      </c>
      <c r="G199" s="95">
        <v>824.16219485490797</v>
      </c>
      <c r="H199" s="95">
        <v>777.719088601262</v>
      </c>
      <c r="I199" s="95">
        <v>823.20041724882503</v>
      </c>
      <c r="J199" s="95">
        <v>841.50606893495899</v>
      </c>
      <c r="K199" s="95">
        <v>808.78287659553905</v>
      </c>
      <c r="L199" s="72"/>
    </row>
    <row r="200" spans="2:12" ht="12" customHeight="1" x14ac:dyDescent="0.25">
      <c r="C200" s="12" t="s">
        <v>43</v>
      </c>
      <c r="D200" s="95">
        <v>4989.7017185636478</v>
      </c>
      <c r="E200" s="95">
        <v>5818.9496013140933</v>
      </c>
      <c r="F200" s="95">
        <v>5717.0254772254521</v>
      </c>
      <c r="G200" s="95">
        <v>5681.6481814963618</v>
      </c>
      <c r="H200" s="95">
        <v>5685.4250692940668</v>
      </c>
      <c r="I200" s="95">
        <v>6610.3038360909068</v>
      </c>
      <c r="J200" s="95">
        <v>6777.2672426552526</v>
      </c>
      <c r="K200" s="95">
        <v>6698.9908102938225</v>
      </c>
      <c r="L200" s="72"/>
    </row>
    <row r="201" spans="2:12" ht="12" customHeight="1" x14ac:dyDescent="0.25">
      <c r="C201" s="12" t="s">
        <v>44</v>
      </c>
      <c r="D201" s="95">
        <v>718.27008670552584</v>
      </c>
      <c r="E201" s="95">
        <v>729.38592688346807</v>
      </c>
      <c r="F201" s="95">
        <v>699.27746643484159</v>
      </c>
      <c r="G201" s="95">
        <v>10389.169405894021</v>
      </c>
      <c r="H201" s="95">
        <v>10996.106058994703</v>
      </c>
      <c r="I201" s="95">
        <v>11885.156775544972</v>
      </c>
      <c r="J201" s="95">
        <v>4907.1120870132736</v>
      </c>
      <c r="K201" s="95">
        <v>4730.2086438918732</v>
      </c>
      <c r="L201" s="72"/>
    </row>
    <row r="202" spans="2:12" ht="12" customHeight="1" x14ac:dyDescent="0.25">
      <c r="B202" s="11" t="s">
        <v>45</v>
      </c>
      <c r="D202" s="98">
        <f>SUM(D203:D205)</f>
        <v>1006.3709019446312</v>
      </c>
      <c r="E202" s="98">
        <f t="shared" ref="E202:K202" si="18">SUM(E203:E205)</f>
        <v>1066.5142838073859</v>
      </c>
      <c r="F202" s="98">
        <f t="shared" si="18"/>
        <v>1117.6647785118691</v>
      </c>
      <c r="G202" s="98">
        <f t="shared" si="18"/>
        <v>991.46538161822002</v>
      </c>
      <c r="H202" s="98">
        <f t="shared" si="18"/>
        <v>1014.476642577209</v>
      </c>
      <c r="I202" s="98">
        <f t="shared" si="18"/>
        <v>1205.9943924882241</v>
      </c>
      <c r="J202" s="98">
        <f t="shared" si="18"/>
        <v>4490.2172361283137</v>
      </c>
      <c r="K202" s="98">
        <f t="shared" si="18"/>
        <v>4399.8553131942626</v>
      </c>
      <c r="L202" s="72"/>
    </row>
    <row r="203" spans="2:12" ht="12" customHeight="1" x14ac:dyDescent="0.25">
      <c r="C203" s="12" t="s">
        <v>46</v>
      </c>
      <c r="D203" s="95">
        <v>959.45758736981793</v>
      </c>
      <c r="E203" s="95">
        <v>914.34640150179393</v>
      </c>
      <c r="F203" s="95">
        <v>959.56184316354006</v>
      </c>
      <c r="G203" s="95">
        <v>838.53776885634602</v>
      </c>
      <c r="H203" s="95">
        <v>835.64455796504899</v>
      </c>
      <c r="I203" s="95">
        <v>980.493100644371</v>
      </c>
      <c r="J203" s="95">
        <v>4254.8832945538816</v>
      </c>
      <c r="K203" s="95">
        <v>4159.3644406488029</v>
      </c>
      <c r="L203" s="72"/>
    </row>
    <row r="204" spans="2:12" ht="12" customHeight="1" x14ac:dyDescent="0.25">
      <c r="C204" s="12" t="s">
        <v>54</v>
      </c>
      <c r="D204" s="95">
        <v>46.913314574813299</v>
      </c>
      <c r="E204" s="95">
        <v>152.167882305592</v>
      </c>
      <c r="F204" s="95">
        <v>158.102935348329</v>
      </c>
      <c r="G204" s="95">
        <v>152.927612761874</v>
      </c>
      <c r="H204" s="95">
        <v>178.83208461216</v>
      </c>
      <c r="I204" s="95">
        <v>225.50129184385301</v>
      </c>
      <c r="J204" s="95">
        <v>235.33394157443198</v>
      </c>
      <c r="K204" s="95">
        <v>240.49087254546001</v>
      </c>
      <c r="L204" s="72"/>
    </row>
    <row r="205" spans="2:12" ht="12" customHeight="1" x14ac:dyDescent="0.25">
      <c r="C205" s="12" t="s">
        <v>47</v>
      </c>
      <c r="D205" s="95">
        <v>0</v>
      </c>
      <c r="E205" s="95">
        <v>0</v>
      </c>
      <c r="F205" s="95">
        <v>0</v>
      </c>
      <c r="G205" s="95">
        <v>0</v>
      </c>
      <c r="H205" s="95">
        <v>0</v>
      </c>
      <c r="I205" s="95">
        <v>0</v>
      </c>
      <c r="J205" s="95">
        <v>0</v>
      </c>
      <c r="K205" s="95">
        <v>0</v>
      </c>
      <c r="L205" s="72"/>
    </row>
    <row r="206" spans="2:12" ht="12" customHeight="1" x14ac:dyDescent="0.25">
      <c r="B206" s="11" t="s">
        <v>48</v>
      </c>
      <c r="D206" s="95">
        <v>39026.868568583188</v>
      </c>
      <c r="E206" s="95">
        <v>35971.471912715446</v>
      </c>
      <c r="F206" s="95">
        <v>27483.57255696346</v>
      </c>
      <c r="G206" s="95">
        <v>26039.689764892952</v>
      </c>
      <c r="H206" s="95">
        <v>26901.733246559204</v>
      </c>
      <c r="I206" s="95">
        <v>33512.352571247735</v>
      </c>
      <c r="J206" s="95">
        <v>20854.018772748899</v>
      </c>
      <c r="K206" s="95">
        <v>22467.988982189894</v>
      </c>
      <c r="L206" s="72"/>
    </row>
    <row r="207" spans="2:12" ht="12" customHeight="1" x14ac:dyDescent="0.25">
      <c r="B207" s="60" t="s">
        <v>49</v>
      </c>
      <c r="D207" s="99">
        <f>+D165+D180+D196+D197+D202+D206</f>
        <v>213616.59569437729</v>
      </c>
      <c r="E207" s="99">
        <f t="shared" ref="E207:K207" si="19">+E165+E180+E196+E197+E202+E206</f>
        <v>223097.13092519681</v>
      </c>
      <c r="F207" s="99">
        <f t="shared" si="19"/>
        <v>233101.48028411859</v>
      </c>
      <c r="G207" s="99">
        <f t="shared" si="19"/>
        <v>239455.48405297662</v>
      </c>
      <c r="H207" s="99">
        <f t="shared" si="19"/>
        <v>254937.65089456731</v>
      </c>
      <c r="I207" s="99">
        <f t="shared" si="19"/>
        <v>278017.46973532112</v>
      </c>
      <c r="J207" s="99">
        <f t="shared" si="19"/>
        <v>273300.53192619036</v>
      </c>
      <c r="K207" s="99">
        <f t="shared" si="19"/>
        <v>273017.15852104162</v>
      </c>
      <c r="L207" s="72"/>
    </row>
    <row r="208" spans="2:12" x14ac:dyDescent="0.25">
      <c r="C208" s="56" t="s">
        <v>115</v>
      </c>
      <c r="D208" s="82"/>
      <c r="E208" s="82"/>
      <c r="F208" s="82"/>
      <c r="G208" s="82"/>
      <c r="H208" s="82"/>
      <c r="I208" s="82"/>
      <c r="J208" s="82"/>
      <c r="K208" s="82"/>
    </row>
    <row r="209" spans="2:12" x14ac:dyDescent="0.25">
      <c r="D209" s="86"/>
      <c r="E209" s="86"/>
      <c r="F209" s="86"/>
      <c r="G209" s="86"/>
      <c r="H209" s="86"/>
      <c r="I209" s="86"/>
      <c r="J209" s="86"/>
      <c r="K209" s="86"/>
    </row>
    <row r="210" spans="2:12" ht="63" customHeight="1" x14ac:dyDescent="0.25">
      <c r="B210" s="118" t="s">
        <v>91</v>
      </c>
      <c r="C210" s="118"/>
      <c r="D210" s="118"/>
      <c r="E210" s="118"/>
      <c r="F210" s="118"/>
      <c r="G210" s="118"/>
      <c r="H210" s="118"/>
      <c r="I210" s="118"/>
      <c r="J210" s="118"/>
      <c r="K210" s="118"/>
      <c r="L210" s="74"/>
    </row>
    <row r="211" spans="2:12" ht="82.5" customHeight="1" x14ac:dyDescent="0.25">
      <c r="B211" s="118" t="s">
        <v>100</v>
      </c>
      <c r="C211" s="118"/>
      <c r="D211" s="118"/>
      <c r="E211" s="118"/>
      <c r="F211" s="118"/>
      <c r="G211" s="118"/>
      <c r="H211" s="118"/>
      <c r="I211" s="118"/>
      <c r="J211" s="118"/>
      <c r="K211" s="118"/>
      <c r="L211" s="75"/>
    </row>
    <row r="212" spans="2:12" ht="33.75" customHeight="1" x14ac:dyDescent="0.25">
      <c r="B212" s="118" t="s">
        <v>99</v>
      </c>
      <c r="C212" s="118"/>
      <c r="D212" s="118"/>
      <c r="E212" s="118"/>
      <c r="F212" s="118"/>
      <c r="G212" s="118"/>
      <c r="H212" s="118"/>
      <c r="I212" s="118"/>
      <c r="J212" s="118"/>
      <c r="K212" s="118"/>
      <c r="L212" s="75"/>
    </row>
    <row r="213" spans="2:12" ht="21" customHeight="1" x14ac:dyDescent="0.25">
      <c r="B213" s="118" t="s">
        <v>118</v>
      </c>
      <c r="C213" s="118"/>
      <c r="D213" s="118"/>
      <c r="E213" s="118"/>
      <c r="F213" s="118"/>
      <c r="G213" s="118"/>
      <c r="H213" s="118"/>
      <c r="I213" s="118"/>
      <c r="J213" s="118"/>
      <c r="K213" s="118"/>
      <c r="L213" s="75"/>
    </row>
    <row r="214" spans="2:12" ht="17.25" customHeight="1" x14ac:dyDescent="0.25">
      <c r="B214" s="118" t="s">
        <v>124</v>
      </c>
      <c r="C214" s="118"/>
      <c r="D214" s="118"/>
      <c r="E214" s="118"/>
      <c r="F214" s="118"/>
      <c r="G214" s="118"/>
      <c r="H214" s="118"/>
      <c r="I214" s="118"/>
      <c r="J214" s="118"/>
      <c r="K214" s="118"/>
      <c r="L214" s="75"/>
    </row>
    <row r="215" spans="2:12" ht="7.5" customHeight="1" x14ac:dyDescent="0.25"/>
    <row r="216" spans="2:12" ht="43.5" customHeight="1" x14ac:dyDescent="0.25">
      <c r="B216" s="118" t="s">
        <v>106</v>
      </c>
      <c r="C216" s="118"/>
      <c r="D216" s="118"/>
      <c r="E216" s="118"/>
      <c r="F216" s="118"/>
      <c r="G216" s="118"/>
      <c r="H216" s="118"/>
      <c r="I216" s="118"/>
      <c r="J216" s="118"/>
      <c r="K216" s="118"/>
      <c r="L216" s="74"/>
    </row>
  </sheetData>
  <mergeCells count="6">
    <mergeCell ref="B216:K216"/>
    <mergeCell ref="B210:K210"/>
    <mergeCell ref="B211:K211"/>
    <mergeCell ref="B212:K212"/>
    <mergeCell ref="B213:K213"/>
    <mergeCell ref="B214:K214"/>
  </mergeCells>
  <conditionalFormatting sqref="D181:H196 D203:H206 D202:K202 D198:H201 D197:K197 D180:K180 D165:K165 D207:K207">
    <cfRule type="cellIs" dxfId="20" priority="34" stopIfTrue="1" operator="lessThan">
      <formula>0</formula>
    </cfRule>
    <cfRule type="cellIs" dxfId="19" priority="37" stopIfTrue="1" operator="lessThan">
      <formula>0</formula>
    </cfRule>
  </conditionalFormatting>
  <conditionalFormatting sqref="D181:H196 D95:H95 D102:H104 D105:K105 D80:K80 D61:K61 D96:K96 D101:K101 D203:H206 D202:K202 D198:H201 D197:K197 D180:K180">
    <cfRule type="cellIs" dxfId="18" priority="36" stopIfTrue="1" operator="lessThan">
      <formula>0</formula>
    </cfRule>
  </conditionalFormatting>
  <conditionalFormatting sqref="I95 I102:I104">
    <cfRule type="cellIs" dxfId="17" priority="32" stopIfTrue="1" operator="lessThan">
      <formula>0</formula>
    </cfRule>
  </conditionalFormatting>
  <conditionalFormatting sqref="I95 I102:I104">
    <cfRule type="cellIs" dxfId="16" priority="31" stopIfTrue="1" operator="lessThan">
      <formula>0</formula>
    </cfRule>
  </conditionalFormatting>
  <conditionalFormatting sqref="J95 J102:J104">
    <cfRule type="cellIs" dxfId="15" priority="30" stopIfTrue="1" operator="lessThan">
      <formula>0</formula>
    </cfRule>
  </conditionalFormatting>
  <conditionalFormatting sqref="J95 J102:J104">
    <cfRule type="cellIs" dxfId="14" priority="29" stopIfTrue="1" operator="lessThan">
      <formula>0</formula>
    </cfRule>
  </conditionalFormatting>
  <conditionalFormatting sqref="I181:I196 I203:I206 I198:I201">
    <cfRule type="cellIs" dxfId="13" priority="26" stopIfTrue="1" operator="lessThan">
      <formula>0</formula>
    </cfRule>
    <cfRule type="cellIs" dxfId="12" priority="28" stopIfTrue="1" operator="lessThan">
      <formula>0</formula>
    </cfRule>
  </conditionalFormatting>
  <conditionalFormatting sqref="I181:I196 I203:I206 I198:I201">
    <cfRule type="cellIs" dxfId="11" priority="27" stopIfTrue="1" operator="lessThan">
      <formula>0</formula>
    </cfRule>
  </conditionalFormatting>
  <conditionalFormatting sqref="J181:J196 J203:J206 J198:J201">
    <cfRule type="cellIs" dxfId="10" priority="23" stopIfTrue="1" operator="lessThan">
      <formula>0</formula>
    </cfRule>
    <cfRule type="cellIs" dxfId="9" priority="25" stopIfTrue="1" operator="lessThan">
      <formula>0</formula>
    </cfRule>
  </conditionalFormatting>
  <conditionalFormatting sqref="J181:J196 J203:J206 J198:J201">
    <cfRule type="cellIs" dxfId="8" priority="24" stopIfTrue="1" operator="lessThan">
      <formula>0</formula>
    </cfRule>
  </conditionalFormatting>
  <conditionalFormatting sqref="K95 K102:K104">
    <cfRule type="cellIs" dxfId="7" priority="12" stopIfTrue="1" operator="lessThan">
      <formula>0</formula>
    </cfRule>
  </conditionalFormatting>
  <conditionalFormatting sqref="K95 K102:K104">
    <cfRule type="cellIs" dxfId="6" priority="11" stopIfTrue="1" operator="lessThan">
      <formula>0</formula>
    </cfRule>
  </conditionalFormatting>
  <conditionalFormatting sqref="K181:K196 K203:K206 K198:K201">
    <cfRule type="cellIs" dxfId="5" priority="8" stopIfTrue="1" operator="lessThan">
      <formula>0</formula>
    </cfRule>
    <cfRule type="cellIs" dxfId="4" priority="10" stopIfTrue="1" operator="lessThan">
      <formula>0</formula>
    </cfRule>
  </conditionalFormatting>
  <conditionalFormatting sqref="K181:K196 K203:K206 K198:K201">
    <cfRule type="cellIs" dxfId="3" priority="9" stopIfTrue="1" operator="lessThan">
      <formula>0</formula>
    </cfRule>
  </conditionalFormatting>
  <conditionalFormatting sqref="D166:K179">
    <cfRule type="cellIs" dxfId="2" priority="1" stopIfTrue="1" operator="lessThan">
      <formula>0</formula>
    </cfRule>
  </conditionalFormatting>
  <pageMargins left="0" right="0" top="0.74803149606299213" bottom="0.74803149606299213" header="0.31496062992125984" footer="0.31496062992125984"/>
  <pageSetup scale="35" fitToHeight="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K93"/>
  <sheetViews>
    <sheetView showGridLines="0" topLeftCell="A70" zoomScaleNormal="100" workbookViewId="0">
      <selection activeCell="C71" sqref="C71:J71"/>
    </sheetView>
  </sheetViews>
  <sheetFormatPr baseColWidth="10" defaultColWidth="11.42578125" defaultRowHeight="15" x14ac:dyDescent="0.25"/>
  <cols>
    <col min="1" max="1" width="4.85546875" style="56" customWidth="1"/>
    <col min="2" max="2" width="32.140625" style="56" customWidth="1"/>
    <col min="3" max="3" width="11.5703125" style="56" customWidth="1"/>
    <col min="4" max="4" width="10.5703125" style="56" customWidth="1"/>
    <col min="5" max="16384" width="11.42578125" style="56"/>
  </cols>
  <sheetData>
    <row r="1" spans="1:10" ht="18.75" x14ac:dyDescent="0.3">
      <c r="B1" s="20" t="s">
        <v>90</v>
      </c>
    </row>
    <row r="2" spans="1:10" ht="15.75" x14ac:dyDescent="0.25">
      <c r="B2" s="21"/>
    </row>
    <row r="3" spans="1:10" ht="15.75" x14ac:dyDescent="0.25">
      <c r="B3" s="21" t="s">
        <v>3</v>
      </c>
    </row>
    <row r="4" spans="1:10" x14ac:dyDescent="0.25">
      <c r="B4" s="22"/>
    </row>
    <row r="5" spans="1:10" x14ac:dyDescent="0.25">
      <c r="B5" s="23" t="s">
        <v>55</v>
      </c>
    </row>
    <row r="6" spans="1:10" x14ac:dyDescent="0.25">
      <c r="B6" s="24" t="s">
        <v>2</v>
      </c>
    </row>
    <row r="7" spans="1:10" x14ac:dyDescent="0.25">
      <c r="C7" s="58"/>
    </row>
    <row r="8" spans="1:10" ht="12" customHeight="1" x14ac:dyDescent="0.25">
      <c r="B8" s="25" t="s">
        <v>56</v>
      </c>
      <c r="C8" s="97">
        <v>2012</v>
      </c>
      <c r="D8" s="97">
        <v>2013</v>
      </c>
      <c r="E8" s="97">
        <v>2014</v>
      </c>
      <c r="F8" s="97">
        <v>2015</v>
      </c>
      <c r="G8" s="97">
        <v>2016</v>
      </c>
      <c r="H8" s="97">
        <v>2017</v>
      </c>
      <c r="I8" s="97">
        <v>2018</v>
      </c>
      <c r="J8" s="97">
        <v>2019</v>
      </c>
    </row>
    <row r="9" spans="1:10" ht="12" customHeight="1" x14ac:dyDescent="0.25">
      <c r="A9" s="83"/>
      <c r="B9" s="26" t="s">
        <v>57</v>
      </c>
      <c r="C9" s="95">
        <v>-64.658502734540235</v>
      </c>
      <c r="D9" s="95">
        <v>39.288476377258426</v>
      </c>
      <c r="E9" s="95">
        <v>18.631754615814486</v>
      </c>
      <c r="F9" s="95">
        <v>27.160786629673844</v>
      </c>
      <c r="G9" s="95">
        <v>96.021351002113107</v>
      </c>
      <c r="H9" s="95">
        <v>-28.751990869204398</v>
      </c>
      <c r="I9" s="95">
        <v>19.558586616522959</v>
      </c>
      <c r="J9" s="95">
        <v>23.529313052499599</v>
      </c>
    </row>
    <row r="10" spans="1:10" ht="12" customHeight="1" x14ac:dyDescent="0.25">
      <c r="A10" s="83"/>
      <c r="B10" s="26" t="s">
        <v>58</v>
      </c>
      <c r="C10" s="95">
        <v>4558.5084042186691</v>
      </c>
      <c r="D10" s="95">
        <v>-2889.8917299475552</v>
      </c>
      <c r="E10" s="95">
        <v>1158.8546150638588</v>
      </c>
      <c r="F10" s="95">
        <v>10975.895429511784</v>
      </c>
      <c r="G10" s="95">
        <v>623.62657615669627</v>
      </c>
      <c r="H10" s="95">
        <v>-1344.3064137234687</v>
      </c>
      <c r="I10" s="95">
        <v>-1797.2902797582492</v>
      </c>
      <c r="J10" s="95">
        <v>-2293.4832576865051</v>
      </c>
    </row>
    <row r="11" spans="1:10" ht="12" customHeight="1" x14ac:dyDescent="0.25">
      <c r="A11" s="83"/>
      <c r="B11" s="26" t="s">
        <v>59</v>
      </c>
      <c r="C11" s="95">
        <v>1714.5987328082897</v>
      </c>
      <c r="D11" s="95">
        <v>1254.4949718456619</v>
      </c>
      <c r="E11" s="95">
        <v>3533.6645436426757</v>
      </c>
      <c r="F11" s="95">
        <v>-372.32122773656323</v>
      </c>
      <c r="G11" s="95">
        <v>842.16327411413909</v>
      </c>
      <c r="H11" s="95">
        <v>1744.2617416141088</v>
      </c>
      <c r="I11" s="95">
        <v>71.98005060989567</v>
      </c>
      <c r="J11" s="95">
        <v>-1799.0736754311777</v>
      </c>
    </row>
    <row r="12" spans="1:10" ht="12" customHeight="1" x14ac:dyDescent="0.25">
      <c r="A12" s="83"/>
      <c r="B12" s="26" t="s">
        <v>60</v>
      </c>
      <c r="C12" s="95">
        <v>490.28319845810199</v>
      </c>
      <c r="D12" s="95">
        <v>3032.6995155711211</v>
      </c>
      <c r="E12" s="95">
        <v>800.73815620900007</v>
      </c>
      <c r="F12" s="95">
        <v>745.73292241617708</v>
      </c>
      <c r="G12" s="95">
        <v>1409.1207361870854</v>
      </c>
      <c r="H12" s="95">
        <v>1209.9199484642261</v>
      </c>
      <c r="I12" s="95">
        <v>1395.2425564817308</v>
      </c>
      <c r="J12" s="95">
        <v>3936.6190051959497</v>
      </c>
    </row>
    <row r="13" spans="1:10" ht="12" customHeight="1" x14ac:dyDescent="0.25">
      <c r="A13" s="83"/>
      <c r="B13" s="26" t="s">
        <v>61</v>
      </c>
      <c r="C13" s="95">
        <v>3.9396223381711017</v>
      </c>
      <c r="D13" s="95">
        <v>-58.172566337997097</v>
      </c>
      <c r="E13" s="95">
        <v>-498.12228484511866</v>
      </c>
      <c r="F13" s="95">
        <v>-66.301365543940307</v>
      </c>
      <c r="G13" s="95">
        <v>110.13625638431382</v>
      </c>
      <c r="H13" s="95">
        <v>-96.684079624221098</v>
      </c>
      <c r="I13" s="95">
        <v>47.261753222771389</v>
      </c>
      <c r="J13" s="95">
        <v>2.9636251019956692</v>
      </c>
    </row>
    <row r="14" spans="1:10" ht="12" customHeight="1" x14ac:dyDescent="0.25">
      <c r="A14" s="83"/>
      <c r="B14" s="26" t="s">
        <v>62</v>
      </c>
      <c r="C14" s="95">
        <v>5172.5927380740304</v>
      </c>
      <c r="D14" s="95">
        <v>1623.9751876068779</v>
      </c>
      <c r="E14" s="95">
        <v>785.58259709793992</v>
      </c>
      <c r="F14" s="95">
        <v>537.1446521053532</v>
      </c>
      <c r="G14" s="95">
        <v>1950.1379790581689</v>
      </c>
      <c r="H14" s="95">
        <v>1550.8326748901491</v>
      </c>
      <c r="I14" s="95">
        <v>915.75743511607186</v>
      </c>
      <c r="J14" s="95">
        <v>1895.0759174152849</v>
      </c>
    </row>
    <row r="15" spans="1:10" ht="12" customHeight="1" x14ac:dyDescent="0.25">
      <c r="A15" s="83"/>
      <c r="B15" s="26" t="s">
        <v>63</v>
      </c>
      <c r="C15" s="95">
        <v>3.6079961313520004</v>
      </c>
      <c r="D15" s="95">
        <v>147.47616674243307</v>
      </c>
      <c r="E15" s="95">
        <v>20.607485255789289</v>
      </c>
      <c r="F15" s="95">
        <v>35.146298647791198</v>
      </c>
      <c r="G15" s="95">
        <v>-26.42726327825779</v>
      </c>
      <c r="H15" s="95">
        <v>207.07725802172467</v>
      </c>
      <c r="I15" s="95">
        <v>7.7643805950403504</v>
      </c>
      <c r="J15" s="95">
        <v>-337.96301974430548</v>
      </c>
    </row>
    <row r="16" spans="1:10" ht="12" customHeight="1" x14ac:dyDescent="0.25">
      <c r="A16" s="83"/>
      <c r="B16" s="26" t="s">
        <v>64</v>
      </c>
      <c r="C16" s="95">
        <v>4191.5476806450379</v>
      </c>
      <c r="D16" s="95">
        <v>2677.2280115096864</v>
      </c>
      <c r="E16" s="95">
        <v>1026.6071888802639</v>
      </c>
      <c r="F16" s="95">
        <v>121.13691532956535</v>
      </c>
      <c r="G16" s="95">
        <v>392.58309734869874</v>
      </c>
      <c r="H16" s="95">
        <v>553.60507188618101</v>
      </c>
      <c r="I16" s="95">
        <v>621.91225218298541</v>
      </c>
      <c r="J16" s="95">
        <v>971.38378586802128</v>
      </c>
    </row>
    <row r="17" spans="1:10" ht="12" customHeight="1" x14ac:dyDescent="0.25">
      <c r="A17" s="83"/>
      <c r="B17" s="26" t="s">
        <v>65</v>
      </c>
      <c r="C17" s="95">
        <v>-106.5157378174511</v>
      </c>
      <c r="D17" s="95">
        <v>555.82867238352458</v>
      </c>
      <c r="E17" s="95">
        <v>233.231985535723</v>
      </c>
      <c r="F17" s="95">
        <v>288.95455540114904</v>
      </c>
      <c r="G17" s="95">
        <v>566.84853865612604</v>
      </c>
      <c r="H17" s="95">
        <v>64.507879269624482</v>
      </c>
      <c r="I17" s="95">
        <v>-333.27037726538072</v>
      </c>
      <c r="J17" s="95">
        <v>-77.128071032094368</v>
      </c>
    </row>
    <row r="18" spans="1:10" ht="12" customHeight="1" x14ac:dyDescent="0.25">
      <c r="A18" s="83"/>
      <c r="B18" s="26" t="s">
        <v>66</v>
      </c>
      <c r="C18" s="95">
        <v>1470.6618230586498</v>
      </c>
      <c r="D18" s="95">
        <v>2871.3600324244999</v>
      </c>
      <c r="E18" s="95">
        <v>2995.407190035281</v>
      </c>
      <c r="F18" s="95">
        <v>-359.10644920869476</v>
      </c>
      <c r="G18" s="95">
        <v>492.75355206910433</v>
      </c>
      <c r="H18" s="95">
        <v>-911.38490292746985</v>
      </c>
      <c r="I18" s="95">
        <v>1168.2866094052565</v>
      </c>
      <c r="J18" s="95">
        <v>924.16331471472176</v>
      </c>
    </row>
    <row r="19" spans="1:10" ht="12" customHeight="1" x14ac:dyDescent="0.25">
      <c r="A19" s="83"/>
      <c r="B19" s="26" t="s">
        <v>67</v>
      </c>
      <c r="C19" s="95">
        <v>1147.6905790857568</v>
      </c>
      <c r="D19" s="95">
        <v>-1633.8790541514602</v>
      </c>
      <c r="E19" s="95">
        <v>1437.1850466001451</v>
      </c>
      <c r="F19" s="95">
        <v>721.40340056826608</v>
      </c>
      <c r="G19" s="95">
        <v>421.27717747773181</v>
      </c>
      <c r="H19" s="95">
        <v>-670.52972929868633</v>
      </c>
      <c r="I19" s="95">
        <v>295.70231650301878</v>
      </c>
      <c r="J19" s="95">
        <v>-531.07362922006098</v>
      </c>
    </row>
    <row r="20" spans="1:10" ht="12" customHeight="1" x14ac:dyDescent="0.25">
      <c r="A20" s="83"/>
      <c r="B20" s="26" t="s">
        <v>68</v>
      </c>
      <c r="C20" s="95">
        <v>134.69666984108031</v>
      </c>
      <c r="D20" s="95">
        <v>488.63809069788886</v>
      </c>
      <c r="E20" s="95">
        <v>-338.13323789340063</v>
      </c>
      <c r="F20" s="95">
        <v>38.454793911135106</v>
      </c>
      <c r="G20" s="95">
        <v>80.693664716437382</v>
      </c>
      <c r="H20" s="95">
        <v>149.01257551742219</v>
      </c>
      <c r="I20" s="95">
        <v>80.970865982776388</v>
      </c>
      <c r="J20" s="95">
        <v>94.562232115373178</v>
      </c>
    </row>
    <row r="21" spans="1:10" ht="12" customHeight="1" x14ac:dyDescent="0.25">
      <c r="A21" s="83"/>
      <c r="B21" s="12" t="s">
        <v>48</v>
      </c>
      <c r="C21" s="95">
        <v>1839.1640098662178</v>
      </c>
      <c r="D21" s="95">
        <v>1779.2937326925789</v>
      </c>
      <c r="E21" s="95">
        <v>1626.0337608251198</v>
      </c>
      <c r="F21" s="95">
        <v>3237.7711454391001</v>
      </c>
      <c r="G21" s="95">
        <v>35.554863685430973</v>
      </c>
      <c r="H21" s="95">
        <v>2706.7756217117098</v>
      </c>
      <c r="I21" s="95">
        <v>-1913.7630225353796</v>
      </c>
      <c r="J21" s="95">
        <v>5618.8477783701983</v>
      </c>
    </row>
    <row r="22" spans="1:10" ht="12" customHeight="1" x14ac:dyDescent="0.25">
      <c r="B22" s="13" t="s">
        <v>49</v>
      </c>
      <c r="C22" s="99">
        <f>SUM(C9:C21)</f>
        <v>20556.117213973364</v>
      </c>
      <c r="D22" s="99">
        <f t="shared" ref="D22:J22" si="0">SUM(D9:D21)</f>
        <v>9888.3395074145192</v>
      </c>
      <c r="E22" s="99">
        <f t="shared" si="0"/>
        <v>12800.288801023093</v>
      </c>
      <c r="F22" s="99">
        <f t="shared" si="0"/>
        <v>15931.071857470793</v>
      </c>
      <c r="G22" s="99">
        <f t="shared" si="0"/>
        <v>6994.4898035777887</v>
      </c>
      <c r="H22" s="99">
        <f t="shared" si="0"/>
        <v>5134.3356549320961</v>
      </c>
      <c r="I22" s="99">
        <f t="shared" si="0"/>
        <v>580.11312715706072</v>
      </c>
      <c r="J22" s="99">
        <f t="shared" si="0"/>
        <v>8428.4233187199006</v>
      </c>
    </row>
    <row r="23" spans="1:10" x14ac:dyDescent="0.25">
      <c r="B23" s="81"/>
      <c r="C23" s="82"/>
      <c r="D23" s="82"/>
      <c r="E23" s="82"/>
      <c r="F23" s="82"/>
      <c r="G23" s="82"/>
      <c r="H23" s="82"/>
      <c r="I23" s="82"/>
      <c r="J23" s="82"/>
    </row>
    <row r="24" spans="1:10" x14ac:dyDescent="0.25">
      <c r="C24" s="68"/>
      <c r="D24" s="68"/>
      <c r="E24" s="68"/>
      <c r="F24" s="68"/>
      <c r="G24" s="68"/>
      <c r="H24" s="68"/>
      <c r="I24" s="68"/>
      <c r="J24" s="68"/>
    </row>
    <row r="26" spans="1:10" x14ac:dyDescent="0.25">
      <c r="B26" s="23" t="s">
        <v>109</v>
      </c>
      <c r="C26" s="19"/>
      <c r="D26" s="19"/>
      <c r="E26" s="19"/>
      <c r="F26" s="22"/>
      <c r="G26" s="22"/>
      <c r="H26" s="22"/>
      <c r="I26" s="22"/>
      <c r="J26" s="22"/>
    </row>
    <row r="27" spans="1:10" x14ac:dyDescent="0.25">
      <c r="B27" s="24" t="s">
        <v>2</v>
      </c>
      <c r="C27" s="19"/>
      <c r="D27" s="19"/>
      <c r="E27" s="19"/>
      <c r="F27" s="19"/>
      <c r="G27" s="19"/>
      <c r="H27" s="19"/>
      <c r="I27" s="19"/>
      <c r="J27" s="19"/>
    </row>
    <row r="28" spans="1:10" x14ac:dyDescent="0.25">
      <c r="B28" s="22"/>
      <c r="C28" s="19"/>
      <c r="D28" s="19"/>
      <c r="E28" s="19"/>
      <c r="F28" s="22"/>
      <c r="G28" s="22"/>
      <c r="H28" s="22"/>
      <c r="I28" s="22"/>
      <c r="J28" s="22"/>
    </row>
    <row r="29" spans="1:10" ht="12" customHeight="1" x14ac:dyDescent="0.25">
      <c r="B29" s="25" t="s">
        <v>56</v>
      </c>
      <c r="C29" s="97">
        <v>2012</v>
      </c>
      <c r="D29" s="97">
        <v>2013</v>
      </c>
      <c r="E29" s="97">
        <v>2014</v>
      </c>
      <c r="F29" s="97">
        <v>2015</v>
      </c>
      <c r="G29" s="97">
        <v>2016</v>
      </c>
      <c r="H29" s="97">
        <v>2017</v>
      </c>
      <c r="I29" s="97">
        <v>2018</v>
      </c>
      <c r="J29" s="97">
        <v>2019</v>
      </c>
    </row>
    <row r="30" spans="1:10" ht="12" customHeight="1" x14ac:dyDescent="0.25">
      <c r="A30" s="83"/>
      <c r="B30" s="26" t="s">
        <v>57</v>
      </c>
      <c r="C30" s="95">
        <v>99.295760358522699</v>
      </c>
      <c r="D30" s="95">
        <v>140.36671673578101</v>
      </c>
      <c r="E30" s="95">
        <v>181.278846851596</v>
      </c>
      <c r="F30" s="95">
        <v>199.60449648127002</v>
      </c>
      <c r="G30" s="95">
        <v>280.567513623823</v>
      </c>
      <c r="H30" s="95">
        <v>246.39548832019298</v>
      </c>
      <c r="I30" s="95">
        <v>257.467122111984</v>
      </c>
      <c r="J30" s="95">
        <v>281.12113202496596</v>
      </c>
    </row>
    <row r="31" spans="1:10" ht="12" customHeight="1" x14ac:dyDescent="0.25">
      <c r="A31" s="83"/>
      <c r="B31" s="26" t="s">
        <v>58</v>
      </c>
      <c r="C31" s="95">
        <v>19961.16549314572</v>
      </c>
      <c r="D31" s="95">
        <v>17291.130429335542</v>
      </c>
      <c r="E31" s="95">
        <v>18337.009523939349</v>
      </c>
      <c r="F31" s="95">
        <v>27523.379231036361</v>
      </c>
      <c r="G31" s="95">
        <v>25641.702141783731</v>
      </c>
      <c r="H31" s="95">
        <v>24317.10217520432</v>
      </c>
      <c r="I31" s="95">
        <v>9148.4185696611894</v>
      </c>
      <c r="J31" s="95">
        <v>7055.4546084107096</v>
      </c>
    </row>
    <row r="32" spans="1:10" ht="12" customHeight="1" x14ac:dyDescent="0.25">
      <c r="A32" s="83"/>
      <c r="B32" s="26" t="s">
        <v>59</v>
      </c>
      <c r="C32" s="95">
        <v>10896.35731334045</v>
      </c>
      <c r="D32" s="95">
        <v>12091.2052495464</v>
      </c>
      <c r="E32" s="95">
        <v>15592.9346630196</v>
      </c>
      <c r="F32" s="95">
        <v>14546.202269355699</v>
      </c>
      <c r="G32" s="95">
        <v>16038.250583122801</v>
      </c>
      <c r="H32" s="95">
        <v>17854.635212013098</v>
      </c>
      <c r="I32" s="95">
        <v>17811.111655127399</v>
      </c>
      <c r="J32" s="95">
        <v>14339.5539777418</v>
      </c>
    </row>
    <row r="33" spans="1:10" ht="12" customHeight="1" x14ac:dyDescent="0.25">
      <c r="A33" s="83"/>
      <c r="B33" s="26" t="s">
        <v>60</v>
      </c>
      <c r="C33" s="95">
        <v>4672.7940078353495</v>
      </c>
      <c r="D33" s="95">
        <v>7642.9591774064702</v>
      </c>
      <c r="E33" s="95">
        <v>8433.8821983798589</v>
      </c>
      <c r="F33" s="95">
        <v>8976.3955777760402</v>
      </c>
      <c r="G33" s="95">
        <v>10014.762173067471</v>
      </c>
      <c r="H33" s="95">
        <v>12476.556522671401</v>
      </c>
      <c r="I33" s="95">
        <v>13875.2992035561</v>
      </c>
      <c r="J33" s="95">
        <v>17803.789662394302</v>
      </c>
    </row>
    <row r="34" spans="1:10" ht="12" customHeight="1" x14ac:dyDescent="0.25">
      <c r="A34" s="83"/>
      <c r="B34" s="26" t="s">
        <v>61</v>
      </c>
      <c r="C34" s="95">
        <v>992.67388183357002</v>
      </c>
      <c r="D34" s="95">
        <v>859.60754649557293</v>
      </c>
      <c r="E34" s="95">
        <v>282.09434570265898</v>
      </c>
      <c r="F34" s="95">
        <v>380.948118903698</v>
      </c>
      <c r="G34" s="95">
        <v>367.31728369687903</v>
      </c>
      <c r="H34" s="95">
        <v>268.26519772483198</v>
      </c>
      <c r="I34" s="95">
        <v>319.637917947603</v>
      </c>
      <c r="J34" s="95">
        <v>301.14713587863201</v>
      </c>
    </row>
    <row r="35" spans="1:10" ht="12" customHeight="1" x14ac:dyDescent="0.25">
      <c r="A35" s="83"/>
      <c r="B35" s="26" t="s">
        <v>62</v>
      </c>
      <c r="C35" s="95">
        <v>10217.669781843661</v>
      </c>
      <c r="D35" s="95">
        <v>11896.8931617492</v>
      </c>
      <c r="E35" s="95">
        <v>12223.040355767253</v>
      </c>
      <c r="F35" s="95">
        <v>11237.166086107551</v>
      </c>
      <c r="G35" s="95">
        <v>13753.764024637248</v>
      </c>
      <c r="H35" s="95">
        <v>15239.879376760249</v>
      </c>
      <c r="I35" s="95">
        <v>16168.27943330515</v>
      </c>
      <c r="J35" s="95">
        <v>17251.459306831301</v>
      </c>
    </row>
    <row r="36" spans="1:10" ht="12" customHeight="1" x14ac:dyDescent="0.25">
      <c r="A36" s="83"/>
      <c r="B36" s="26" t="s">
        <v>63</v>
      </c>
      <c r="C36" s="95">
        <v>93.114526207494109</v>
      </c>
      <c r="D36" s="95">
        <v>240.59069294992702</v>
      </c>
      <c r="E36" s="95">
        <v>261.19817820571598</v>
      </c>
      <c r="F36" s="95">
        <v>296.340526994264</v>
      </c>
      <c r="G36" s="95">
        <v>269.91326371600599</v>
      </c>
      <c r="H36" s="95">
        <v>476.990521737731</v>
      </c>
      <c r="I36" s="95">
        <v>484.754902332771</v>
      </c>
      <c r="J36" s="95">
        <v>130.458305588824</v>
      </c>
    </row>
    <row r="37" spans="1:10" ht="12" customHeight="1" x14ac:dyDescent="0.25">
      <c r="A37" s="83"/>
      <c r="B37" s="26" t="s">
        <v>64</v>
      </c>
      <c r="C37" s="95">
        <v>5440.6651910405599</v>
      </c>
      <c r="D37" s="95">
        <v>8090.4468212249703</v>
      </c>
      <c r="E37" s="95">
        <v>9137.4264664566908</v>
      </c>
      <c r="F37" s="95">
        <v>9252.2334429625189</v>
      </c>
      <c r="G37" s="95">
        <v>9605.9420777509404</v>
      </c>
      <c r="H37" s="95">
        <v>10150.08386395894</v>
      </c>
      <c r="I37" s="95">
        <v>10708.048341664951</v>
      </c>
      <c r="J37" s="95">
        <v>11793.6737473756</v>
      </c>
    </row>
    <row r="38" spans="1:10" ht="12" customHeight="1" x14ac:dyDescent="0.25">
      <c r="A38" s="83"/>
      <c r="B38" s="26" t="s">
        <v>65</v>
      </c>
      <c r="C38" s="95">
        <v>154.17325482833661</v>
      </c>
      <c r="D38" s="95">
        <v>682.25371228608003</v>
      </c>
      <c r="E38" s="95">
        <v>737.93053997805202</v>
      </c>
      <c r="F38" s="95">
        <v>879.58071148076397</v>
      </c>
      <c r="G38" s="95">
        <v>1580.0405114493901</v>
      </c>
      <c r="H38" s="95">
        <v>1644.4862600742119</v>
      </c>
      <c r="I38" s="95">
        <v>1309.0348318088231</v>
      </c>
      <c r="J38" s="95">
        <v>1381.338409415257</v>
      </c>
    </row>
    <row r="39" spans="1:10" ht="12" customHeight="1" x14ac:dyDescent="0.25">
      <c r="A39" s="83"/>
      <c r="B39" s="26" t="s">
        <v>66</v>
      </c>
      <c r="C39" s="95">
        <v>25807.703370409203</v>
      </c>
      <c r="D39" s="95">
        <v>28268.598799498999</v>
      </c>
      <c r="E39" s="95">
        <v>29816.489920135602</v>
      </c>
      <c r="F39" s="95">
        <v>28796.866474376398</v>
      </c>
      <c r="G39" s="95">
        <v>29646.918285693409</v>
      </c>
      <c r="H39" s="95">
        <v>28332.48309422411</v>
      </c>
      <c r="I39" s="95">
        <v>28647.737626648403</v>
      </c>
      <c r="J39" s="95">
        <v>29484.925808638422</v>
      </c>
    </row>
    <row r="40" spans="1:10" ht="12" customHeight="1" x14ac:dyDescent="0.25">
      <c r="A40" s="83"/>
      <c r="B40" s="26" t="s">
        <v>67</v>
      </c>
      <c r="C40" s="95">
        <v>5126.3969943778702</v>
      </c>
      <c r="D40" s="95">
        <v>3462.1432998855003</v>
      </c>
      <c r="E40" s="95">
        <v>4419.72172930133</v>
      </c>
      <c r="F40" s="95">
        <v>4925.5415041790402</v>
      </c>
      <c r="G40" s="95">
        <v>4668.3469692004392</v>
      </c>
      <c r="H40" s="95">
        <v>3629.5712362220597</v>
      </c>
      <c r="I40" s="95">
        <v>3890.1780814638701</v>
      </c>
      <c r="J40" s="95">
        <v>3283.04759654087</v>
      </c>
    </row>
    <row r="41" spans="1:10" ht="12" customHeight="1" x14ac:dyDescent="0.25">
      <c r="A41" s="83"/>
      <c r="B41" s="26" t="s">
        <v>68</v>
      </c>
      <c r="C41" s="95">
        <v>765.59653748775702</v>
      </c>
      <c r="D41" s="95">
        <v>1240.4946121856451</v>
      </c>
      <c r="E41" s="95">
        <v>862.97125725324804</v>
      </c>
      <c r="F41" s="95">
        <v>951.33984815783492</v>
      </c>
      <c r="G41" s="95">
        <v>989.4176292551881</v>
      </c>
      <c r="H41" s="95">
        <v>1100.3603428028669</v>
      </c>
      <c r="I41" s="95">
        <v>1160.291958785642</v>
      </c>
      <c r="J41" s="95">
        <v>1185.4687900695649</v>
      </c>
    </row>
    <row r="42" spans="1:10" ht="12" customHeight="1" x14ac:dyDescent="0.25">
      <c r="A42" s="83"/>
      <c r="B42" s="12" t="s">
        <v>48</v>
      </c>
      <c r="C42" s="95">
        <v>20552.0445889691</v>
      </c>
      <c r="D42" s="95">
        <v>18176.745082585701</v>
      </c>
      <c r="E42" s="95">
        <v>15692.408015236299</v>
      </c>
      <c r="F42" s="95">
        <v>8537.4281851522992</v>
      </c>
      <c r="G42" s="95">
        <v>12942.350296282999</v>
      </c>
      <c r="H42" s="95">
        <v>15793.8941230074</v>
      </c>
      <c r="I42" s="95">
        <v>25969.697811455997</v>
      </c>
      <c r="J42" s="95">
        <v>32480.370914450003</v>
      </c>
    </row>
    <row r="43" spans="1:10" ht="12" customHeight="1" x14ac:dyDescent="0.25">
      <c r="B43" s="13" t="s">
        <v>49</v>
      </c>
      <c r="C43" s="99">
        <f>SUM(C30:C42)</f>
        <v>104779.65070167759</v>
      </c>
      <c r="D43" s="99">
        <f t="shared" ref="D43:J43" si="1">SUM(D30:D42)</f>
        <v>110083.43530188579</v>
      </c>
      <c r="E43" s="99">
        <f t="shared" si="1"/>
        <v>115978.38604022725</v>
      </c>
      <c r="F43" s="99">
        <f t="shared" si="1"/>
        <v>116503.02647296374</v>
      </c>
      <c r="G43" s="99">
        <f t="shared" si="1"/>
        <v>125799.29275328033</v>
      </c>
      <c r="H43" s="99">
        <f t="shared" si="1"/>
        <v>131530.70341472141</v>
      </c>
      <c r="I43" s="99">
        <f t="shared" si="1"/>
        <v>129749.95745586991</v>
      </c>
      <c r="J43" s="99">
        <f t="shared" si="1"/>
        <v>136771.80939536027</v>
      </c>
    </row>
    <row r="44" spans="1:10" x14ac:dyDescent="0.25">
      <c r="B44" s="81"/>
      <c r="C44" s="82"/>
      <c r="D44" s="82"/>
      <c r="E44" s="82"/>
      <c r="F44" s="82"/>
      <c r="G44" s="82"/>
      <c r="H44" s="82"/>
      <c r="I44" s="82"/>
      <c r="J44" s="82"/>
    </row>
    <row r="45" spans="1:10" x14ac:dyDescent="0.25">
      <c r="C45" s="68"/>
      <c r="D45" s="68"/>
      <c r="E45" s="68"/>
      <c r="F45" s="68"/>
      <c r="G45" s="68"/>
      <c r="H45" s="68"/>
      <c r="I45" s="68"/>
      <c r="J45" s="68"/>
    </row>
    <row r="46" spans="1:10" ht="15.75" x14ac:dyDescent="0.25">
      <c r="B46" s="21" t="s">
        <v>50</v>
      </c>
      <c r="C46" s="52"/>
      <c r="D46" s="52"/>
      <c r="E46" s="52"/>
      <c r="F46" s="52"/>
      <c r="G46" s="53"/>
      <c r="H46" s="53"/>
      <c r="I46" s="53"/>
      <c r="J46" s="53"/>
    </row>
    <row r="47" spans="1:10" x14ac:dyDescent="0.25">
      <c r="B47" s="27"/>
      <c r="C47" s="27"/>
      <c r="D47" s="27"/>
      <c r="E47" s="27"/>
      <c r="F47" s="22"/>
      <c r="G47" s="22"/>
      <c r="H47" s="22"/>
      <c r="I47" s="22"/>
      <c r="J47" s="22"/>
    </row>
    <row r="48" spans="1:10" x14ac:dyDescent="0.25">
      <c r="B48" s="23" t="s">
        <v>69</v>
      </c>
      <c r="C48" s="19"/>
      <c r="D48" s="19"/>
      <c r="E48" s="19"/>
      <c r="F48" s="22"/>
      <c r="G48" s="22"/>
      <c r="H48" s="22"/>
      <c r="I48" s="22"/>
      <c r="J48" s="22"/>
    </row>
    <row r="49" spans="1:10" x14ac:dyDescent="0.25">
      <c r="B49" s="24" t="s">
        <v>2</v>
      </c>
      <c r="C49" s="19"/>
      <c r="D49" s="19"/>
      <c r="E49" s="19"/>
      <c r="F49" s="19"/>
      <c r="G49" s="19"/>
      <c r="H49" s="19"/>
      <c r="I49" s="19"/>
      <c r="J49" s="19"/>
    </row>
    <row r="50" spans="1:10" x14ac:dyDescent="0.25">
      <c r="B50" s="22"/>
      <c r="C50" s="19"/>
      <c r="D50" s="46"/>
      <c r="E50" s="19"/>
      <c r="F50" s="22"/>
      <c r="G50" s="22"/>
      <c r="H50" s="22"/>
      <c r="I50" s="22"/>
      <c r="J50" s="22"/>
    </row>
    <row r="51" spans="1:10" ht="12" customHeight="1" x14ac:dyDescent="0.25">
      <c r="B51" s="25" t="s">
        <v>56</v>
      </c>
      <c r="C51" s="97">
        <v>2012</v>
      </c>
      <c r="D51" s="97">
        <v>2013</v>
      </c>
      <c r="E51" s="97">
        <v>2014</v>
      </c>
      <c r="F51" s="97">
        <v>2015</v>
      </c>
      <c r="G51" s="97">
        <v>2016</v>
      </c>
      <c r="H51" s="97">
        <v>2017</v>
      </c>
      <c r="I51" s="97">
        <v>2018</v>
      </c>
      <c r="J51" s="97">
        <v>2019</v>
      </c>
    </row>
    <row r="52" spans="1:10" ht="12" customHeight="1" x14ac:dyDescent="0.25">
      <c r="A52" s="83"/>
      <c r="B52" s="26" t="s">
        <v>57</v>
      </c>
      <c r="C52" s="95">
        <v>102.78942580080661</v>
      </c>
      <c r="D52" s="95">
        <v>209.54522555215055</v>
      </c>
      <c r="E52" s="95">
        <v>496.4455677035798</v>
      </c>
      <c r="F52" s="95">
        <v>342.85955043863129</v>
      </c>
      <c r="G52" s="95">
        <v>183.97859558521282</v>
      </c>
      <c r="H52" s="95">
        <v>405.67282437506896</v>
      </c>
      <c r="I52" s="95">
        <v>145.49340054093281</v>
      </c>
      <c r="J52" s="95">
        <v>55.76715666358416</v>
      </c>
    </row>
    <row r="53" spans="1:10" ht="12" customHeight="1" x14ac:dyDescent="0.25">
      <c r="A53" s="83"/>
      <c r="B53" s="26" t="s">
        <v>58</v>
      </c>
      <c r="C53" s="95">
        <v>13403.88584204275</v>
      </c>
      <c r="D53" s="95">
        <v>4504.5763594388427</v>
      </c>
      <c r="E53" s="95">
        <v>8330.4219987450124</v>
      </c>
      <c r="F53" s="95">
        <v>9758.7528841269777</v>
      </c>
      <c r="G53" s="95">
        <v>1389.7259280819987</v>
      </c>
      <c r="H53" s="95">
        <v>2262.8070288622816</v>
      </c>
      <c r="I53" s="95">
        <v>-2202.9010468257693</v>
      </c>
      <c r="J53" s="95">
        <v>4565.2613979123862</v>
      </c>
    </row>
    <row r="54" spans="1:10" ht="12" customHeight="1" x14ac:dyDescent="0.25">
      <c r="A54" s="83"/>
      <c r="B54" s="26" t="s">
        <v>59</v>
      </c>
      <c r="C54" s="95">
        <v>-460.17871040026762</v>
      </c>
      <c r="D54" s="95">
        <v>3104.6757202461667</v>
      </c>
      <c r="E54" s="95">
        <v>1900.45436934334</v>
      </c>
      <c r="F54" s="95">
        <v>1353.5512618264518</v>
      </c>
      <c r="G54" s="95">
        <v>15.828387673085103</v>
      </c>
      <c r="H54" s="95">
        <v>-325.90486821488372</v>
      </c>
      <c r="I54" s="95">
        <v>267.40247455926692</v>
      </c>
      <c r="J54" s="95">
        <v>138.60577481078897</v>
      </c>
    </row>
    <row r="55" spans="1:10" ht="12" customHeight="1" x14ac:dyDescent="0.25">
      <c r="A55" s="83"/>
      <c r="B55" s="26" t="s">
        <v>60</v>
      </c>
      <c r="C55" s="95">
        <v>1254.965335824641</v>
      </c>
      <c r="D55" s="95">
        <v>6712.6933429713627</v>
      </c>
      <c r="E55" s="95">
        <v>4070.5283163471363</v>
      </c>
      <c r="F55" s="95">
        <v>4593.8436873617156</v>
      </c>
      <c r="G55" s="95">
        <v>5964.5268890303614</v>
      </c>
      <c r="H55" s="95">
        <v>-446.79920458577908</v>
      </c>
      <c r="I55" s="95">
        <v>3193.076630343035</v>
      </c>
      <c r="J55" s="95">
        <v>711.33109041439286</v>
      </c>
    </row>
    <row r="56" spans="1:10" ht="12" customHeight="1" x14ac:dyDescent="0.25">
      <c r="A56" s="83"/>
      <c r="B56" s="26" t="s">
        <v>61</v>
      </c>
      <c r="C56" s="95">
        <v>769.61847530471493</v>
      </c>
      <c r="D56" s="95">
        <v>1635.4649229145402</v>
      </c>
      <c r="E56" s="95">
        <v>1097.0990134180711</v>
      </c>
      <c r="F56" s="95">
        <v>839.17842927646882</v>
      </c>
      <c r="G56" s="95">
        <v>-6.1393029090239821</v>
      </c>
      <c r="H56" s="95">
        <v>404.68833525968711</v>
      </c>
      <c r="I56" s="95">
        <v>765.90171630948419</v>
      </c>
      <c r="J56" s="95">
        <v>-54.22139372139489</v>
      </c>
    </row>
    <row r="57" spans="1:10" ht="12" customHeight="1" x14ac:dyDescent="0.25">
      <c r="A57" s="83"/>
      <c r="B57" s="26" t="s">
        <v>62</v>
      </c>
      <c r="C57" s="95">
        <v>2339.1441657115683</v>
      </c>
      <c r="D57" s="95">
        <v>1389.3440639183179</v>
      </c>
      <c r="E57" s="95">
        <v>1061.3022278551186</v>
      </c>
      <c r="F57" s="95">
        <v>1167.8928501487649</v>
      </c>
      <c r="G57" s="95">
        <v>1566.9997143139908</v>
      </c>
      <c r="H57" s="95">
        <v>2257.7937473051397</v>
      </c>
      <c r="I57" s="95">
        <v>738.09416272550675</v>
      </c>
      <c r="J57" s="95">
        <v>1445.9750590520684</v>
      </c>
    </row>
    <row r="58" spans="1:10" ht="12" customHeight="1" x14ac:dyDescent="0.25">
      <c r="A58" s="83"/>
      <c r="B58" s="26" t="s">
        <v>63</v>
      </c>
      <c r="C58" s="95">
        <v>73.370457407412601</v>
      </c>
      <c r="D58" s="95">
        <v>-20.976619721136224</v>
      </c>
      <c r="E58" s="95">
        <v>-8.5506411576224544</v>
      </c>
      <c r="F58" s="95">
        <v>-47.542377445738182</v>
      </c>
      <c r="G58" s="95">
        <v>-112.62699144001233</v>
      </c>
      <c r="H58" s="95">
        <v>-0.33594665497403042</v>
      </c>
      <c r="I58" s="95">
        <v>17.472734563225401</v>
      </c>
      <c r="J58" s="95">
        <v>14.228578952926359</v>
      </c>
    </row>
    <row r="59" spans="1:10" ht="12" customHeight="1" x14ac:dyDescent="0.25">
      <c r="A59" s="83"/>
      <c r="B59" s="26" t="s">
        <v>64</v>
      </c>
      <c r="C59" s="95">
        <v>4052.8716916011099</v>
      </c>
      <c r="D59" s="95">
        <v>2336.392714110546</v>
      </c>
      <c r="E59" s="95">
        <v>779.47302739729435</v>
      </c>
      <c r="F59" s="95">
        <v>-1591.0410667423175</v>
      </c>
      <c r="G59" s="95">
        <v>-203.96448210661001</v>
      </c>
      <c r="H59" s="95">
        <v>-368.05571517891497</v>
      </c>
      <c r="I59" s="95">
        <v>-941.20222275834988</v>
      </c>
      <c r="J59" s="95">
        <v>-538.37600948049828</v>
      </c>
    </row>
    <row r="60" spans="1:10" ht="12" customHeight="1" x14ac:dyDescent="0.25">
      <c r="A60" s="83"/>
      <c r="B60" s="26" t="s">
        <v>65</v>
      </c>
      <c r="C60" s="95">
        <v>1494.0040461451831</v>
      </c>
      <c r="D60" s="95">
        <v>141.9981067759781</v>
      </c>
      <c r="E60" s="95">
        <v>2230.7504507702211</v>
      </c>
      <c r="F60" s="95">
        <v>-334.57378869366607</v>
      </c>
      <c r="G60" s="95">
        <v>401.45968781816089</v>
      </c>
      <c r="H60" s="95">
        <v>-275.39247124421735</v>
      </c>
      <c r="I60" s="95">
        <v>718.99374427578596</v>
      </c>
      <c r="J60" s="95">
        <v>892.58970015996374</v>
      </c>
    </row>
    <row r="61" spans="1:10" ht="12" customHeight="1" x14ac:dyDescent="0.25">
      <c r="A61" s="83"/>
      <c r="B61" s="26" t="s">
        <v>66</v>
      </c>
      <c r="C61" s="95">
        <v>-2341.4973777328719</v>
      </c>
      <c r="D61" s="95">
        <v>5373.2835869719984</v>
      </c>
      <c r="E61" s="95">
        <v>4621.5347759570304</v>
      </c>
      <c r="F61" s="95">
        <v>3633.9547098272196</v>
      </c>
      <c r="G61" s="95">
        <v>2353.7601488316195</v>
      </c>
      <c r="H61" s="95">
        <v>2255.0713868909284</v>
      </c>
      <c r="I61" s="95">
        <v>9906.9115884161947</v>
      </c>
      <c r="J61" s="95">
        <v>-148.52365013409769</v>
      </c>
    </row>
    <row r="62" spans="1:10" ht="12" customHeight="1" x14ac:dyDescent="0.25">
      <c r="A62" s="83"/>
      <c r="B62" s="26" t="s">
        <v>67</v>
      </c>
      <c r="C62" s="95">
        <v>18.766630094053284</v>
      </c>
      <c r="D62" s="95">
        <v>8.4414619008995757</v>
      </c>
      <c r="E62" s="95">
        <v>137.63313420621509</v>
      </c>
      <c r="F62" s="95">
        <v>3.5882114513246517</v>
      </c>
      <c r="G62" s="95">
        <v>-97.905180838218939</v>
      </c>
      <c r="H62" s="95">
        <v>105.49723829344831</v>
      </c>
      <c r="I62" s="95">
        <v>-48.538330168000101</v>
      </c>
      <c r="J62" s="95">
        <v>22.277361925954494</v>
      </c>
    </row>
    <row r="63" spans="1:10" ht="12" customHeight="1" x14ac:dyDescent="0.25">
      <c r="A63" s="83"/>
      <c r="B63" s="26" t="s">
        <v>68</v>
      </c>
      <c r="C63" s="95">
        <v>-837.91370194754199</v>
      </c>
      <c r="D63" s="95">
        <v>99.68695397667399</v>
      </c>
      <c r="E63" s="95">
        <v>983.42091484568004</v>
      </c>
      <c r="F63" s="95">
        <v>2932.9044648192703</v>
      </c>
      <c r="G63" s="95">
        <v>69.840031580631305</v>
      </c>
      <c r="H63" s="95">
        <v>-498.3039279452139</v>
      </c>
      <c r="I63" s="95">
        <v>804.82574436380469</v>
      </c>
      <c r="J63" s="95">
        <v>541.48561820964096</v>
      </c>
    </row>
    <row r="64" spans="1:10" ht="12" customHeight="1" x14ac:dyDescent="0.25">
      <c r="A64" s="83"/>
      <c r="B64" s="26" t="s">
        <v>48</v>
      </c>
      <c r="C64" s="95">
        <v>11498.406122861765</v>
      </c>
      <c r="D64" s="95">
        <v>-3284.6848458189002</v>
      </c>
      <c r="E64" s="95">
        <v>-2142.4712493434631</v>
      </c>
      <c r="F64" s="95">
        <v>-1774.2294275015076</v>
      </c>
      <c r="G64" s="95">
        <v>803.14085245444994</v>
      </c>
      <c r="H64" s="95">
        <v>351.08256607556814</v>
      </c>
      <c r="I64" s="95">
        <v>-6042.9183502769174</v>
      </c>
      <c r="J64" s="95">
        <v>4281.9688803749796</v>
      </c>
    </row>
    <row r="65" spans="1:10" ht="12" customHeight="1" x14ac:dyDescent="0.25">
      <c r="B65" s="28" t="s">
        <v>49</v>
      </c>
      <c r="C65" s="106">
        <f>SUM(C52:C64)</f>
        <v>31368.232402713325</v>
      </c>
      <c r="D65" s="106">
        <f t="shared" ref="D65:J65" si="2">SUM(D52:D64)</f>
        <v>22210.440993237436</v>
      </c>
      <c r="E65" s="106">
        <f t="shared" si="2"/>
        <v>23558.041906087612</v>
      </c>
      <c r="F65" s="106">
        <f t="shared" si="2"/>
        <v>20879.1393888936</v>
      </c>
      <c r="G65" s="106">
        <f t="shared" si="2"/>
        <v>12328.624278075644</v>
      </c>
      <c r="H65" s="106">
        <f t="shared" si="2"/>
        <v>6127.8209932381387</v>
      </c>
      <c r="I65" s="106">
        <f t="shared" si="2"/>
        <v>7322.6122460682</v>
      </c>
      <c r="J65" s="106">
        <f t="shared" si="2"/>
        <v>11928.369565140694</v>
      </c>
    </row>
    <row r="66" spans="1:10" x14ac:dyDescent="0.25">
      <c r="B66" s="81"/>
      <c r="C66" s="85"/>
      <c r="D66" s="85"/>
      <c r="E66" s="85"/>
      <c r="F66" s="85"/>
      <c r="G66" s="85"/>
      <c r="H66" s="85"/>
      <c r="I66" s="85"/>
      <c r="J66" s="85"/>
    </row>
    <row r="67" spans="1:10" x14ac:dyDescent="0.25">
      <c r="C67" s="63"/>
      <c r="D67" s="63"/>
      <c r="E67" s="63"/>
      <c r="F67" s="63"/>
      <c r="G67" s="63"/>
      <c r="H67" s="63"/>
      <c r="I67" s="63"/>
      <c r="J67" s="63"/>
    </row>
    <row r="68" spans="1:10" x14ac:dyDescent="0.25">
      <c r="B68" s="23" t="s">
        <v>108</v>
      </c>
      <c r="C68" s="46"/>
      <c r="D68" s="46"/>
      <c r="E68" s="46"/>
      <c r="F68" s="46"/>
      <c r="G68" s="46"/>
      <c r="H68" s="46"/>
      <c r="I68" s="46"/>
      <c r="J68" s="46"/>
    </row>
    <row r="69" spans="1:10" x14ac:dyDescent="0.25">
      <c r="B69" s="24" t="s">
        <v>2</v>
      </c>
      <c r="C69" s="29"/>
      <c r="D69" s="29"/>
      <c r="E69" s="29"/>
      <c r="F69" s="29"/>
      <c r="G69" s="29"/>
      <c r="H69" s="29"/>
      <c r="I69" s="29"/>
      <c r="J69" s="29"/>
    </row>
    <row r="70" spans="1:10" x14ac:dyDescent="0.25">
      <c r="B70" s="22"/>
      <c r="C70" s="19"/>
      <c r="D70" s="29"/>
      <c r="E70" s="29"/>
      <c r="F70" s="30"/>
      <c r="G70" s="30"/>
      <c r="H70" s="30"/>
      <c r="I70" s="22"/>
      <c r="J70" s="22"/>
    </row>
    <row r="71" spans="1:10" ht="12" customHeight="1" x14ac:dyDescent="0.25">
      <c r="B71" s="31" t="s">
        <v>56</v>
      </c>
      <c r="C71" s="97">
        <v>2012</v>
      </c>
      <c r="D71" s="97">
        <v>2013</v>
      </c>
      <c r="E71" s="97">
        <v>2014</v>
      </c>
      <c r="F71" s="97">
        <v>2015</v>
      </c>
      <c r="G71" s="97">
        <v>2016</v>
      </c>
      <c r="H71" s="97">
        <v>2017</v>
      </c>
      <c r="I71" s="97">
        <v>2018</v>
      </c>
      <c r="J71" s="97">
        <v>2019</v>
      </c>
    </row>
    <row r="72" spans="1:10" ht="12" customHeight="1" x14ac:dyDescent="0.25">
      <c r="A72" s="83"/>
      <c r="B72" s="26" t="s">
        <v>57</v>
      </c>
      <c r="C72" s="95">
        <v>1511.999033124483</v>
      </c>
      <c r="D72" s="95">
        <v>1614.2040266823331</v>
      </c>
      <c r="E72" s="95">
        <v>2079.5229629165119</v>
      </c>
      <c r="F72" s="95">
        <v>2411.2769425202</v>
      </c>
      <c r="G72" s="95">
        <v>2554.14311165869</v>
      </c>
      <c r="H72" s="95">
        <v>3119.2793301541701</v>
      </c>
      <c r="I72" s="95">
        <v>3225.0521393814197</v>
      </c>
      <c r="J72" s="95">
        <v>3226.7661403818602</v>
      </c>
    </row>
    <row r="73" spans="1:10" ht="12" customHeight="1" x14ac:dyDescent="0.25">
      <c r="A73" s="83"/>
      <c r="B73" s="26" t="s">
        <v>58</v>
      </c>
      <c r="C73" s="95">
        <v>70271.187301064725</v>
      </c>
      <c r="D73" s="95">
        <v>72504.385374674137</v>
      </c>
      <c r="E73" s="95">
        <v>76984.537038298906</v>
      </c>
      <c r="F73" s="95">
        <v>84843.629068300303</v>
      </c>
      <c r="G73" s="95">
        <v>84722.789990775505</v>
      </c>
      <c r="H73" s="95">
        <v>86709.508415851902</v>
      </c>
      <c r="I73" s="95">
        <v>83909.680265614399</v>
      </c>
      <c r="J73" s="95">
        <v>86242.149431704704</v>
      </c>
    </row>
    <row r="74" spans="1:10" ht="12" customHeight="1" x14ac:dyDescent="0.25">
      <c r="A74" s="83"/>
      <c r="B74" s="26" t="s">
        <v>59</v>
      </c>
      <c r="C74" s="95">
        <v>9236.851984009958</v>
      </c>
      <c r="D74" s="95">
        <v>11428.947788444961</v>
      </c>
      <c r="E74" s="95">
        <v>13158.19157260031</v>
      </c>
      <c r="F74" s="95">
        <v>13306.010863927109</v>
      </c>
      <c r="G74" s="95">
        <v>14070.625942826389</v>
      </c>
      <c r="H74" s="95">
        <v>14900.367773444819</v>
      </c>
      <c r="I74" s="95">
        <v>14928.57411259985</v>
      </c>
      <c r="J74" s="95">
        <v>14925.33127856033</v>
      </c>
    </row>
    <row r="75" spans="1:10" ht="12" customHeight="1" x14ac:dyDescent="0.25">
      <c r="A75" s="83"/>
      <c r="B75" s="26" t="s">
        <v>60</v>
      </c>
      <c r="C75" s="95">
        <v>17089.155310330068</v>
      </c>
      <c r="D75" s="95">
        <v>21632.63238872548</v>
      </c>
      <c r="E75" s="95">
        <v>25442.877281383018</v>
      </c>
      <c r="F75" s="95">
        <v>28971.63301389858</v>
      </c>
      <c r="G75" s="95">
        <v>34898.622371111829</v>
      </c>
      <c r="H75" s="95">
        <v>35131.681443627065</v>
      </c>
      <c r="I75" s="95">
        <v>36808.650555969667</v>
      </c>
      <c r="J75" s="95">
        <v>36264.602933105802</v>
      </c>
    </row>
    <row r="76" spans="1:10" ht="12" customHeight="1" x14ac:dyDescent="0.25">
      <c r="A76" s="83"/>
      <c r="B76" s="26" t="s">
        <v>61</v>
      </c>
      <c r="C76" s="95">
        <v>4372.2569658276097</v>
      </c>
      <c r="D76" s="95">
        <v>4767.8282761677501</v>
      </c>
      <c r="E76" s="95">
        <v>5687.8449109225803</v>
      </c>
      <c r="F76" s="95">
        <v>5255.8136878732303</v>
      </c>
      <c r="G76" s="95">
        <v>5587.88845396938</v>
      </c>
      <c r="H76" s="95">
        <v>6895.2041837752604</v>
      </c>
      <c r="I76" s="95">
        <v>7256.9099364281201</v>
      </c>
      <c r="J76" s="95">
        <v>7065.9299974803198</v>
      </c>
    </row>
    <row r="77" spans="1:10" ht="12" customHeight="1" x14ac:dyDescent="0.25">
      <c r="A77" s="83"/>
      <c r="B77" s="26" t="s">
        <v>62</v>
      </c>
      <c r="C77" s="95">
        <v>8726.3216580245607</v>
      </c>
      <c r="D77" s="95">
        <v>10212.5202061318</v>
      </c>
      <c r="E77" s="95">
        <v>11291.20357413063</v>
      </c>
      <c r="F77" s="95">
        <v>11836.126825267729</v>
      </c>
      <c r="G77" s="95">
        <v>12875.54651175427</v>
      </c>
      <c r="H77" s="95">
        <v>15931.345988578549</v>
      </c>
      <c r="I77" s="95">
        <v>16965.08230515695</v>
      </c>
      <c r="J77" s="95">
        <v>17967.88060419574</v>
      </c>
    </row>
    <row r="78" spans="1:10" ht="12" customHeight="1" x14ac:dyDescent="0.25">
      <c r="A78" s="83"/>
      <c r="B78" s="26" t="s">
        <v>63</v>
      </c>
      <c r="C78" s="95">
        <v>330.84588775250398</v>
      </c>
      <c r="D78" s="95">
        <v>316.16782772712497</v>
      </c>
      <c r="E78" s="95">
        <v>257.34119321362601</v>
      </c>
      <c r="F78" s="95">
        <v>204.75808403426601</v>
      </c>
      <c r="G78" s="95">
        <v>89.805775033964295</v>
      </c>
      <c r="H78" s="95">
        <v>98.393585080899598</v>
      </c>
      <c r="I78" s="95">
        <v>109.12943600149001</v>
      </c>
      <c r="J78" s="95">
        <v>128.13923794596599</v>
      </c>
    </row>
    <row r="79" spans="1:10" ht="12" customHeight="1" x14ac:dyDescent="0.25">
      <c r="A79" s="83"/>
      <c r="B79" s="26" t="s">
        <v>64</v>
      </c>
      <c r="C79" s="95">
        <v>8632.7971031275301</v>
      </c>
      <c r="D79" s="95">
        <v>11231.653788838121</v>
      </c>
      <c r="E79" s="95">
        <v>11864.808101787701</v>
      </c>
      <c r="F79" s="95">
        <v>10035.43692365302</v>
      </c>
      <c r="G79" s="95">
        <v>10168.804872511049</v>
      </c>
      <c r="H79" s="95">
        <v>10499.85605559155</v>
      </c>
      <c r="I79" s="95">
        <v>9429.2653653741108</v>
      </c>
      <c r="J79" s="95">
        <v>8652.2832633832204</v>
      </c>
    </row>
    <row r="80" spans="1:10" ht="12" customHeight="1" x14ac:dyDescent="0.25">
      <c r="A80" s="83"/>
      <c r="B80" s="26" t="s">
        <v>65</v>
      </c>
      <c r="C80" s="95">
        <v>11805.429529057721</v>
      </c>
      <c r="D80" s="95">
        <v>10374.821200636001</v>
      </c>
      <c r="E80" s="95">
        <v>11745.47795442433</v>
      </c>
      <c r="F80" s="95">
        <v>10703.37480956764</v>
      </c>
      <c r="G80" s="95">
        <v>11407.950249225971</v>
      </c>
      <c r="H80" s="95">
        <v>11111.74843889674</v>
      </c>
      <c r="I80" s="95">
        <v>11549.69201618109</v>
      </c>
      <c r="J80" s="95">
        <v>12306.7940775392</v>
      </c>
    </row>
    <row r="81" spans="1:11" ht="12" customHeight="1" x14ac:dyDescent="0.25">
      <c r="A81" s="83"/>
      <c r="B81" s="26" t="s">
        <v>66</v>
      </c>
      <c r="C81" s="95">
        <v>45813.051853632052</v>
      </c>
      <c r="D81" s="95">
        <v>44982.275829540245</v>
      </c>
      <c r="E81" s="95">
        <v>46817.19545811852</v>
      </c>
      <c r="F81" s="95">
        <v>46640.015957008625</v>
      </c>
      <c r="G81" s="95">
        <v>51823.330039011162</v>
      </c>
      <c r="H81" s="95">
        <v>60917.372691351804</v>
      </c>
      <c r="I81" s="95">
        <v>69274.034790503996</v>
      </c>
      <c r="J81" s="95">
        <v>64093.2539008807</v>
      </c>
    </row>
    <row r="82" spans="1:11" ht="12" customHeight="1" x14ac:dyDescent="0.25">
      <c r="A82" s="83"/>
      <c r="B82" s="26" t="s">
        <v>67</v>
      </c>
      <c r="C82" s="95">
        <v>317.88957706834361</v>
      </c>
      <c r="D82" s="95">
        <v>326.7014376251193</v>
      </c>
      <c r="E82" s="95">
        <v>468.49242936107999</v>
      </c>
      <c r="F82" s="95">
        <v>370.95457208620098</v>
      </c>
      <c r="G82" s="95">
        <v>333.00385924518849</v>
      </c>
      <c r="H82" s="95">
        <v>426.61891850734503</v>
      </c>
      <c r="I82" s="95">
        <v>314.41604060901926</v>
      </c>
      <c r="J82" s="95">
        <v>324.73906765621808</v>
      </c>
    </row>
    <row r="83" spans="1:11" ht="12" customHeight="1" x14ac:dyDescent="0.25">
      <c r="A83" s="83"/>
      <c r="B83" s="26" t="s">
        <v>68</v>
      </c>
      <c r="C83" s="95">
        <v>2311.1974347947689</v>
      </c>
      <c r="D83" s="95">
        <v>2420.6318647457701</v>
      </c>
      <c r="E83" s="95">
        <v>3416.1097185242397</v>
      </c>
      <c r="F83" s="95">
        <v>4830.5490463965689</v>
      </c>
      <c r="G83" s="95">
        <v>5795.8735641361054</v>
      </c>
      <c r="H83" s="95">
        <v>6510.6270583801697</v>
      </c>
      <c r="I83" s="95">
        <v>6766.2902626251416</v>
      </c>
      <c r="J83" s="95">
        <v>7237.2579746295669</v>
      </c>
    </row>
    <row r="84" spans="1:11" ht="12" customHeight="1" x14ac:dyDescent="0.25">
      <c r="A84" s="83"/>
      <c r="B84" s="26" t="s">
        <v>48</v>
      </c>
      <c r="C84" s="95">
        <v>33197.612056562997</v>
      </c>
      <c r="D84" s="95">
        <v>31284.360915257999</v>
      </c>
      <c r="E84" s="95">
        <v>23887.878088436999</v>
      </c>
      <c r="F84" s="95">
        <v>20045.904258442999</v>
      </c>
      <c r="G84" s="95">
        <v>20609.266153307999</v>
      </c>
      <c r="H84" s="95">
        <v>25765.465852081001</v>
      </c>
      <c r="I84" s="95">
        <v>12763.754699745001</v>
      </c>
      <c r="J84" s="95">
        <v>14582.030613577999</v>
      </c>
    </row>
    <row r="85" spans="1:11" ht="12" customHeight="1" x14ac:dyDescent="0.25">
      <c r="B85" s="28" t="s">
        <v>49</v>
      </c>
      <c r="C85" s="99">
        <f>SUM(C72:C84)</f>
        <v>213616.59569437732</v>
      </c>
      <c r="D85" s="99">
        <f t="shared" ref="D85:J85" si="3">SUM(D72:D84)</f>
        <v>223097.13092519689</v>
      </c>
      <c r="E85" s="99">
        <f t="shared" si="3"/>
        <v>233101.48028411841</v>
      </c>
      <c r="F85" s="99">
        <f t="shared" si="3"/>
        <v>239455.48405297648</v>
      </c>
      <c r="G85" s="99">
        <f t="shared" si="3"/>
        <v>254937.65089456752</v>
      </c>
      <c r="H85" s="99">
        <f t="shared" si="3"/>
        <v>278017.46973532124</v>
      </c>
      <c r="I85" s="99">
        <f t="shared" si="3"/>
        <v>273300.53192619025</v>
      </c>
      <c r="J85" s="99">
        <f t="shared" si="3"/>
        <v>273017.15852104162</v>
      </c>
    </row>
    <row r="86" spans="1:11" x14ac:dyDescent="0.25">
      <c r="C86" s="82"/>
      <c r="D86" s="82"/>
      <c r="E86" s="82"/>
      <c r="F86" s="82"/>
      <c r="G86" s="82"/>
      <c r="H86" s="82"/>
      <c r="I86" s="82"/>
      <c r="J86" s="82"/>
    </row>
    <row r="87" spans="1:11" x14ac:dyDescent="0.25">
      <c r="B87" s="81"/>
      <c r="C87" s="82"/>
      <c r="D87" s="82"/>
      <c r="E87" s="82"/>
      <c r="F87" s="82"/>
      <c r="G87" s="82"/>
      <c r="H87" s="82"/>
      <c r="I87" s="82"/>
      <c r="J87" s="82"/>
    </row>
    <row r="88" spans="1:11" ht="51.75" customHeight="1" x14ac:dyDescent="0.25">
      <c r="B88" s="118" t="s">
        <v>125</v>
      </c>
      <c r="C88" s="118"/>
      <c r="D88" s="118"/>
      <c r="E88" s="118"/>
      <c r="F88" s="118"/>
      <c r="G88" s="118"/>
      <c r="H88" s="118"/>
      <c r="I88" s="118"/>
      <c r="J88" s="118"/>
    </row>
    <row r="89" spans="1:11" ht="66" customHeight="1" x14ac:dyDescent="0.25">
      <c r="B89" s="118" t="s">
        <v>100</v>
      </c>
      <c r="C89" s="118"/>
      <c r="D89" s="118"/>
      <c r="E89" s="118"/>
      <c r="F89" s="118"/>
      <c r="G89" s="118"/>
      <c r="H89" s="118"/>
      <c r="I89" s="118"/>
      <c r="J89" s="118"/>
    </row>
    <row r="90" spans="1:11" ht="22.5" customHeight="1" x14ac:dyDescent="0.25">
      <c r="B90" s="118" t="s">
        <v>119</v>
      </c>
      <c r="C90" s="118"/>
      <c r="D90" s="118"/>
      <c r="E90" s="118"/>
      <c r="F90" s="118"/>
      <c r="G90" s="118"/>
      <c r="H90" s="118"/>
      <c r="I90" s="118"/>
      <c r="J90" s="118"/>
      <c r="K90" s="118"/>
    </row>
    <row r="91" spans="1:11" ht="18.75" customHeight="1" x14ac:dyDescent="0.25">
      <c r="B91" s="118" t="s">
        <v>126</v>
      </c>
      <c r="C91" s="118"/>
      <c r="D91" s="118"/>
      <c r="E91" s="118"/>
      <c r="F91" s="118"/>
      <c r="G91" s="118"/>
      <c r="H91" s="118"/>
      <c r="I91" s="118"/>
      <c r="J91" s="118"/>
      <c r="K91" s="8"/>
    </row>
    <row r="92" spans="1:11" ht="10.5" customHeight="1" x14ac:dyDescent="0.25"/>
    <row r="93" spans="1:11" ht="26.25" customHeight="1" x14ac:dyDescent="0.25">
      <c r="B93" s="119" t="s">
        <v>92</v>
      </c>
      <c r="C93" s="119"/>
      <c r="D93" s="119"/>
      <c r="E93" s="119"/>
      <c r="F93" s="119"/>
      <c r="G93" s="119"/>
      <c r="H93" s="119"/>
      <c r="I93" s="119"/>
      <c r="J93" s="119"/>
    </row>
  </sheetData>
  <mergeCells count="5">
    <mergeCell ref="B88:J88"/>
    <mergeCell ref="B89:J89"/>
    <mergeCell ref="B91:J91"/>
    <mergeCell ref="B93:J93"/>
    <mergeCell ref="B90:K90"/>
  </mergeCells>
  <conditionalFormatting sqref="C85:J85">
    <cfRule type="cellIs" dxfId="1" priority="7" stopIfTrue="1" operator="lessThan">
      <formula>0</formula>
    </cfRule>
  </conditionalFormatting>
  <pageMargins left="0" right="0" top="0.74803149606299213" bottom="0.74803149606299213" header="0.31496062992125984" footer="0.31496062992125984"/>
  <pageSetup scale="33"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B1:M215"/>
  <sheetViews>
    <sheetView showGridLines="0" topLeftCell="A178" zoomScale="90" zoomScaleNormal="90" workbookViewId="0">
      <selection activeCell="E163" sqref="E163:L205"/>
    </sheetView>
  </sheetViews>
  <sheetFormatPr baseColWidth="10" defaultColWidth="11.42578125" defaultRowHeight="15" x14ac:dyDescent="0.25"/>
  <cols>
    <col min="1" max="1" width="7.42578125" style="5" customWidth="1"/>
    <col min="2" max="2" width="5" style="5" customWidth="1"/>
    <col min="3" max="3" width="7.5703125" style="5" customWidth="1"/>
    <col min="4" max="4" width="21.7109375" style="5" customWidth="1"/>
    <col min="5" max="13" width="9.7109375" style="5" customWidth="1"/>
    <col min="14" max="16384" width="11.42578125" style="5"/>
  </cols>
  <sheetData>
    <row r="1" spans="2:12" ht="18.75" x14ac:dyDescent="0.3">
      <c r="C1" s="4" t="s">
        <v>101</v>
      </c>
    </row>
    <row r="2" spans="2:12" ht="15.75" x14ac:dyDescent="0.25">
      <c r="C2" s="6"/>
    </row>
    <row r="3" spans="2:12" ht="15.75" x14ac:dyDescent="0.25">
      <c r="C3" s="7" t="s">
        <v>0</v>
      </c>
    </row>
    <row r="4" spans="2:12" x14ac:dyDescent="0.25">
      <c r="C4" s="2"/>
    </row>
    <row r="5" spans="2:12" x14ac:dyDescent="0.25">
      <c r="C5" s="8" t="s">
        <v>1</v>
      </c>
    </row>
    <row r="6" spans="2:12" x14ac:dyDescent="0.25">
      <c r="C6" s="9" t="s">
        <v>2</v>
      </c>
    </row>
    <row r="7" spans="2:12" x14ac:dyDescent="0.25">
      <c r="E7" s="42"/>
    </row>
    <row r="8" spans="2:12" ht="12" customHeight="1" x14ac:dyDescent="0.25">
      <c r="D8" s="10"/>
      <c r="E8" s="100">
        <v>2012</v>
      </c>
      <c r="F8" s="100">
        <v>2013</v>
      </c>
      <c r="G8" s="100">
        <v>2014</v>
      </c>
      <c r="H8" s="100">
        <v>2015</v>
      </c>
      <c r="I8" s="100">
        <v>2016</v>
      </c>
      <c r="J8" s="100">
        <v>2017</v>
      </c>
      <c r="K8" s="100">
        <v>2018</v>
      </c>
      <c r="L8" s="100">
        <v>2019</v>
      </c>
    </row>
    <row r="9" spans="2:12" ht="12" customHeight="1" x14ac:dyDescent="0.25">
      <c r="C9" s="11" t="s">
        <v>77</v>
      </c>
      <c r="E9" s="98">
        <f>SUM(E10:E27)</f>
        <v>18931.111978377412</v>
      </c>
      <c r="F9" s="98">
        <f t="shared" ref="F9:L9" si="0">SUM(F10:F27)</f>
        <v>13081.47243722541</v>
      </c>
      <c r="G9" s="98">
        <f t="shared" si="0"/>
        <v>5045.2143901586187</v>
      </c>
      <c r="H9" s="98">
        <f t="shared" si="0"/>
        <v>16402.85970420697</v>
      </c>
      <c r="I9" s="98">
        <f t="shared" si="0"/>
        <v>3625.5892463612654</v>
      </c>
      <c r="J9" s="98">
        <f t="shared" si="0"/>
        <v>3780.1378714451735</v>
      </c>
      <c r="K9" s="98">
        <f t="shared" si="0"/>
        <v>2179.0275868562198</v>
      </c>
      <c r="L9" s="98">
        <f t="shared" si="0"/>
        <v>4327.6232823046248</v>
      </c>
    </row>
    <row r="10" spans="2:12" ht="12" customHeight="1" x14ac:dyDescent="0.25">
      <c r="B10" s="79"/>
      <c r="D10" s="12" t="s">
        <v>6</v>
      </c>
      <c r="E10" s="95">
        <v>1011.7939803662515</v>
      </c>
      <c r="F10" s="95">
        <v>539.21124294318304</v>
      </c>
      <c r="G10" s="95">
        <v>715.52701570243619</v>
      </c>
      <c r="H10" s="95">
        <v>2077.2164235008236</v>
      </c>
      <c r="I10" s="95">
        <v>494.9041930193456</v>
      </c>
      <c r="J10" s="95">
        <v>1883.6370354297007</v>
      </c>
      <c r="K10" s="95">
        <v>1007.268686092693</v>
      </c>
      <c r="L10" s="95">
        <v>-272.49216814334517</v>
      </c>
    </row>
    <row r="11" spans="2:12" ht="12" customHeight="1" x14ac:dyDescent="0.25">
      <c r="B11" s="79"/>
      <c r="D11" s="12" t="s">
        <v>7</v>
      </c>
      <c r="E11" s="95">
        <v>-265.17524956501057</v>
      </c>
      <c r="F11" s="95">
        <v>170.17982135735969</v>
      </c>
      <c r="G11" s="95">
        <v>111.79603163116006</v>
      </c>
      <c r="H11" s="95">
        <v>91.538778198878163</v>
      </c>
      <c r="I11" s="95">
        <v>-163.54699133130381</v>
      </c>
      <c r="J11" s="95">
        <v>-266.66647381739403</v>
      </c>
      <c r="K11" s="95">
        <v>-18.820717472723196</v>
      </c>
      <c r="L11" s="95">
        <v>-24.187190426834039</v>
      </c>
    </row>
    <row r="12" spans="2:12" ht="12" customHeight="1" x14ac:dyDescent="0.25">
      <c r="B12" s="79"/>
      <c r="D12" s="12" t="s">
        <v>8</v>
      </c>
      <c r="E12" s="95">
        <v>492.77525101263149</v>
      </c>
      <c r="F12" s="95">
        <v>243.14568298824324</v>
      </c>
      <c r="G12" s="95">
        <v>1135.9519853619213</v>
      </c>
      <c r="H12" s="95">
        <v>8078.5881049332565</v>
      </c>
      <c r="I12" s="95">
        <v>-8757.1427799588382</v>
      </c>
      <c r="J12" s="95">
        <v>-340.61423159045722</v>
      </c>
      <c r="K12" s="95">
        <v>4.0255404264152119</v>
      </c>
      <c r="L12" s="95">
        <v>113.26413455646096</v>
      </c>
    </row>
    <row r="13" spans="2:12" ht="12" customHeight="1" x14ac:dyDescent="0.25">
      <c r="B13" s="79"/>
      <c r="D13" s="12" t="s">
        <v>9</v>
      </c>
      <c r="E13" s="95">
        <v>4771.9222941723319</v>
      </c>
      <c r="F13" s="95">
        <v>3302.1085783504213</v>
      </c>
      <c r="G13" s="95">
        <v>1183.7549868682372</v>
      </c>
      <c r="H13" s="95">
        <v>-194.29146874811829</v>
      </c>
      <c r="I13" s="95">
        <v>632.16531641437643</v>
      </c>
      <c r="J13" s="95">
        <v>1101.059378242692</v>
      </c>
      <c r="K13" s="95">
        <v>839.71284603463255</v>
      </c>
      <c r="L13" s="95">
        <v>3867.15311982306</v>
      </c>
    </row>
    <row r="14" spans="2:12" ht="12" customHeight="1" x14ac:dyDescent="0.25">
      <c r="B14" s="79"/>
      <c r="D14" s="12" t="s">
        <v>10</v>
      </c>
      <c r="E14" s="95">
        <v>408.25563914327881</v>
      </c>
      <c r="F14" s="95">
        <v>-625.28247171995315</v>
      </c>
      <c r="G14" s="95">
        <v>1237.063527012398</v>
      </c>
      <c r="H14" s="95">
        <v>-650.96524346020465</v>
      </c>
      <c r="I14" s="95">
        <v>297.98248284837126</v>
      </c>
      <c r="J14" s="95">
        <v>62.740311517400947</v>
      </c>
      <c r="K14" s="95">
        <v>-434.09770116165549</v>
      </c>
      <c r="L14" s="95">
        <v>998.89990277559491</v>
      </c>
    </row>
    <row r="15" spans="2:12" ht="12" customHeight="1" x14ac:dyDescent="0.25">
      <c r="B15" s="79"/>
      <c r="D15" s="12" t="s">
        <v>11</v>
      </c>
      <c r="E15" s="95">
        <v>4563.2045800452343</v>
      </c>
      <c r="F15" s="95">
        <v>2712.1527967188244</v>
      </c>
      <c r="G15" s="95">
        <v>-77.521355586313732</v>
      </c>
      <c r="H15" s="95">
        <v>674.52349545335699</v>
      </c>
      <c r="I15" s="95">
        <v>813.69430121020855</v>
      </c>
      <c r="J15" s="95">
        <v>815.00835986283425</v>
      </c>
      <c r="K15" s="95">
        <v>69.655956809730668</v>
      </c>
      <c r="L15" s="95">
        <v>316.13387600636662</v>
      </c>
    </row>
    <row r="16" spans="2:12" ht="12" customHeight="1" x14ac:dyDescent="0.25">
      <c r="B16" s="79"/>
      <c r="D16" s="12" t="s">
        <v>12</v>
      </c>
      <c r="E16" s="95">
        <v>35.407059289461579</v>
      </c>
      <c r="F16" s="95">
        <v>36.417561445325966</v>
      </c>
      <c r="G16" s="95">
        <v>38.003289987038762</v>
      </c>
      <c r="H16" s="95">
        <v>-22.676824660744675</v>
      </c>
      <c r="I16" s="95">
        <v>5.1860543623796307</v>
      </c>
      <c r="J16" s="95">
        <v>-34.224621455289551</v>
      </c>
      <c r="K16" s="95">
        <v>8.2481262898686509</v>
      </c>
      <c r="L16" s="95">
        <v>1.7024438505207899</v>
      </c>
    </row>
    <row r="17" spans="2:12" ht="12" customHeight="1" x14ac:dyDescent="0.25">
      <c r="B17" s="79"/>
      <c r="D17" s="12" t="s">
        <v>13</v>
      </c>
      <c r="E17" s="95">
        <v>190.13967022793378</v>
      </c>
      <c r="F17" s="95">
        <v>189.44882354528548</v>
      </c>
      <c r="G17" s="95">
        <v>108.09626984703297</v>
      </c>
      <c r="H17" s="95">
        <v>34.820155565101132</v>
      </c>
      <c r="I17" s="95">
        <v>-18.87943632809613</v>
      </c>
      <c r="J17" s="95">
        <v>-82.704631463108399</v>
      </c>
      <c r="K17" s="95">
        <v>63.876428504910436</v>
      </c>
      <c r="L17" s="95">
        <v>-117.124096312178</v>
      </c>
    </row>
    <row r="18" spans="2:12" ht="12" customHeight="1" x14ac:dyDescent="0.25">
      <c r="B18" s="79"/>
      <c r="D18" s="12" t="s">
        <v>14</v>
      </c>
      <c r="E18" s="95">
        <v>850.76794418892086</v>
      </c>
      <c r="F18" s="95">
        <v>2817.1232333025919</v>
      </c>
      <c r="G18" s="95">
        <v>23.746171338608292</v>
      </c>
      <c r="H18" s="95">
        <v>5704.4522288566923</v>
      </c>
      <c r="I18" s="95">
        <v>1187.8718595572298</v>
      </c>
      <c r="J18" s="95">
        <v>-1079.3617609774442</v>
      </c>
      <c r="K18" s="95">
        <v>582.29913463897606</v>
      </c>
      <c r="L18" s="95">
        <v>-547.93134131270438</v>
      </c>
    </row>
    <row r="19" spans="2:12" ht="12" customHeight="1" x14ac:dyDescent="0.25">
      <c r="B19" s="79"/>
      <c r="D19" s="12" t="s">
        <v>15</v>
      </c>
      <c r="E19" s="95">
        <v>741.77905035973163</v>
      </c>
      <c r="F19" s="95">
        <v>-585.07161635702141</v>
      </c>
      <c r="G19" s="95">
        <v>129.53189830377514</v>
      </c>
      <c r="H19" s="95">
        <v>319.5789011568715</v>
      </c>
      <c r="I19" s="95">
        <v>-228.54783094127421</v>
      </c>
      <c r="J19" s="95">
        <v>648.69318776124476</v>
      </c>
      <c r="K19" s="95">
        <v>-174.5003383672323</v>
      </c>
      <c r="L19" s="95">
        <v>151.34247288538381</v>
      </c>
    </row>
    <row r="20" spans="2:12" ht="12" customHeight="1" x14ac:dyDescent="0.25">
      <c r="B20" s="79"/>
      <c r="D20" s="12" t="s">
        <v>16</v>
      </c>
      <c r="E20" s="95">
        <v>336.8472699024021</v>
      </c>
      <c r="F20" s="95">
        <v>1163.5854143371666</v>
      </c>
      <c r="G20" s="95">
        <v>1717.425066877131</v>
      </c>
      <c r="H20" s="95">
        <v>358.19292890674524</v>
      </c>
      <c r="I20" s="95">
        <v>184.32059722875013</v>
      </c>
      <c r="J20" s="95">
        <v>-65.674376884245532</v>
      </c>
      <c r="K20" s="95">
        <v>265.55614395351637</v>
      </c>
      <c r="L20" s="95">
        <v>176.05627220392159</v>
      </c>
    </row>
    <row r="21" spans="2:12" ht="12" customHeight="1" x14ac:dyDescent="0.25">
      <c r="B21" s="79"/>
      <c r="D21" s="12" t="s">
        <v>17</v>
      </c>
      <c r="E21" s="95">
        <v>279.01861006715285</v>
      </c>
      <c r="F21" s="95">
        <v>34.710518584858292</v>
      </c>
      <c r="G21" s="95">
        <v>91.911173279492374</v>
      </c>
      <c r="H21" s="95">
        <v>147.91614780712453</v>
      </c>
      <c r="I21" s="95">
        <v>164.19829527962827</v>
      </c>
      <c r="J21" s="95">
        <v>149.39064269339764</v>
      </c>
      <c r="K21" s="95">
        <v>-184.04748188413535</v>
      </c>
      <c r="L21" s="95">
        <v>65.673339296856582</v>
      </c>
    </row>
    <row r="22" spans="2:12" ht="12" customHeight="1" x14ac:dyDescent="0.25">
      <c r="B22" s="79"/>
      <c r="D22" s="12" t="s">
        <v>18</v>
      </c>
      <c r="E22" s="95">
        <v>1593.4266005873935</v>
      </c>
      <c r="F22" s="95">
        <v>841.57412141740519</v>
      </c>
      <c r="G22" s="95">
        <v>-207.39461827478999</v>
      </c>
      <c r="H22" s="95">
        <v>697.62589986235366</v>
      </c>
      <c r="I22" s="95">
        <v>7498.8541931223062</v>
      </c>
      <c r="J22" s="95">
        <v>-560.08378662661551</v>
      </c>
      <c r="K22" s="95">
        <v>-451.83200737239088</v>
      </c>
      <c r="L22" s="95">
        <v>-540.55133248582194</v>
      </c>
    </row>
    <row r="23" spans="2:12" ht="12" customHeight="1" x14ac:dyDescent="0.25">
      <c r="B23" s="79"/>
      <c r="D23" s="12" t="s">
        <v>19</v>
      </c>
      <c r="E23" s="95">
        <v>3.3899349407028598</v>
      </c>
      <c r="F23" s="95">
        <v>53.517809093561539</v>
      </c>
      <c r="G23" s="95">
        <v>65.031776024631128</v>
      </c>
      <c r="H23" s="95">
        <v>438.3822297575062</v>
      </c>
      <c r="I23" s="95">
        <v>-63.600876015993606</v>
      </c>
      <c r="J23" s="95">
        <v>81.938544180739328</v>
      </c>
      <c r="K23" s="95">
        <v>-5.9014206696503697</v>
      </c>
      <c r="L23" s="95">
        <v>79.106448563515542</v>
      </c>
    </row>
    <row r="24" spans="2:12" ht="12" customHeight="1" x14ac:dyDescent="0.25">
      <c r="B24" s="79"/>
      <c r="D24" s="12" t="s">
        <v>20</v>
      </c>
      <c r="E24" s="95">
        <v>2966.8946965785908</v>
      </c>
      <c r="F24" s="95">
        <v>3100.1355389101827</v>
      </c>
      <c r="G24" s="95">
        <v>-2000.1386733317158</v>
      </c>
      <c r="H24" s="95">
        <v>-446.48301205958069</v>
      </c>
      <c r="I24" s="95">
        <v>1418.593869875556</v>
      </c>
      <c r="J24" s="95">
        <v>914.63267076905527</v>
      </c>
      <c r="K24" s="95">
        <v>877.12576255146666</v>
      </c>
      <c r="L24" s="95">
        <v>879.50664341475965</v>
      </c>
    </row>
    <row r="25" spans="2:12" ht="12" customHeight="1" x14ac:dyDescent="0.25">
      <c r="B25" s="79"/>
      <c r="D25" s="12" t="s">
        <v>21</v>
      </c>
      <c r="E25" s="95">
        <v>71.733044498166919</v>
      </c>
      <c r="F25" s="95">
        <v>-1287.4221588065952</v>
      </c>
      <c r="G25" s="95">
        <v>782.89935841306112</v>
      </c>
      <c r="H25" s="95">
        <v>140.64842141462563</v>
      </c>
      <c r="I25" s="95">
        <v>142.46987520394299</v>
      </c>
      <c r="J25" s="95">
        <v>289.8423446279304</v>
      </c>
      <c r="K25" s="95">
        <v>-147.22494474253247</v>
      </c>
      <c r="L25" s="95">
        <v>-526.30148049341597</v>
      </c>
    </row>
    <row r="26" spans="2:12" ht="12" customHeight="1" x14ac:dyDescent="0.25">
      <c r="B26" s="79"/>
      <c r="D26" s="12" t="s">
        <v>22</v>
      </c>
      <c r="E26" s="95">
        <v>-6.0768349100163803</v>
      </c>
      <c r="F26" s="95">
        <v>14.117382904064939</v>
      </c>
      <c r="G26" s="95">
        <v>-16.229603025102151</v>
      </c>
      <c r="H26" s="95">
        <v>11.270631743792794</v>
      </c>
      <c r="I26" s="95">
        <v>-0.39364444788577657</v>
      </c>
      <c r="J26" s="95">
        <v>0.62589320902284995</v>
      </c>
      <c r="K26" s="95">
        <v>-102.59815021451135</v>
      </c>
      <c r="L26" s="95">
        <v>-4.8603737085849339</v>
      </c>
    </row>
    <row r="27" spans="2:12" ht="12" customHeight="1" x14ac:dyDescent="0.25">
      <c r="B27" s="79"/>
      <c r="D27" s="12" t="s">
        <v>23</v>
      </c>
      <c r="E27" s="95">
        <v>885.00843747225258</v>
      </c>
      <c r="F27" s="95">
        <v>361.82015821050527</v>
      </c>
      <c r="G27" s="95">
        <v>5.7600897296168228</v>
      </c>
      <c r="H27" s="95">
        <v>-1057.478094021508</v>
      </c>
      <c r="I27" s="95">
        <v>17.459767262560579</v>
      </c>
      <c r="J27" s="95">
        <v>261.89938596571028</v>
      </c>
      <c r="K27" s="95">
        <v>-19.71827656115828</v>
      </c>
      <c r="L27" s="95">
        <v>-287.76738818892801</v>
      </c>
    </row>
    <row r="28" spans="2:12" ht="12" customHeight="1" x14ac:dyDescent="0.25">
      <c r="B28" s="79"/>
      <c r="C28" s="11" t="s">
        <v>24</v>
      </c>
      <c r="E28" s="98">
        <f>SUM(E29:E42)</f>
        <v>1475.4805633040819</v>
      </c>
      <c r="F28" s="98">
        <f t="shared" ref="F28:L28" si="1">SUM(F29:F42)</f>
        <v>-5075.840354802699</v>
      </c>
      <c r="G28" s="98">
        <f t="shared" si="1"/>
        <v>4496.8183339153165</v>
      </c>
      <c r="H28" s="98">
        <f t="shared" si="1"/>
        <v>-3495.2169093566663</v>
      </c>
      <c r="I28" s="98">
        <f t="shared" si="1"/>
        <v>3888.3929088174318</v>
      </c>
      <c r="J28" s="98">
        <f t="shared" si="1"/>
        <v>-1409.2497683242889</v>
      </c>
      <c r="K28" s="98">
        <f t="shared" si="1"/>
        <v>-35.616739650429977</v>
      </c>
      <c r="L28" s="98">
        <f t="shared" si="1"/>
        <v>-1092.1538498699097</v>
      </c>
    </row>
    <row r="29" spans="2:12" ht="12" customHeight="1" x14ac:dyDescent="0.25">
      <c r="B29" s="79"/>
      <c r="D29" s="12" t="s">
        <v>25</v>
      </c>
      <c r="E29" s="95">
        <v>-15.09152181932204</v>
      </c>
      <c r="F29" s="95">
        <v>-23.555933218892974</v>
      </c>
      <c r="G29" s="95">
        <v>811.38833526214626</v>
      </c>
      <c r="H29" s="95">
        <v>1576.7160062445619</v>
      </c>
      <c r="I29" s="95">
        <v>-100.7514717688377</v>
      </c>
      <c r="J29" s="95">
        <v>-493.99347333956956</v>
      </c>
      <c r="K29" s="95">
        <v>75.84862225671921</v>
      </c>
      <c r="L29" s="95">
        <v>261.84131198277402</v>
      </c>
    </row>
    <row r="30" spans="2:12" ht="12" customHeight="1" x14ac:dyDescent="0.25">
      <c r="B30" s="79"/>
      <c r="D30" s="12" t="s">
        <v>26</v>
      </c>
      <c r="E30" s="95">
        <v>290.33043292737028</v>
      </c>
      <c r="F30" s="95">
        <v>35.620763279204489</v>
      </c>
      <c r="G30" s="95">
        <v>598.88284770671532</v>
      </c>
      <c r="H30" s="95">
        <v>41.081977147740048</v>
      </c>
      <c r="I30" s="95">
        <v>51.90623769305023</v>
      </c>
      <c r="J30" s="95">
        <v>60.7425898722095</v>
      </c>
      <c r="K30" s="95">
        <v>52.187521796652405</v>
      </c>
      <c r="L30" s="95">
        <v>122.74764230663449</v>
      </c>
    </row>
    <row r="31" spans="2:12" ht="12" customHeight="1" x14ac:dyDescent="0.25">
      <c r="B31" s="79"/>
      <c r="D31" s="12" t="s">
        <v>27</v>
      </c>
      <c r="E31" s="95">
        <v>-629.41566506355821</v>
      </c>
      <c r="F31" s="95">
        <v>-34.170325248958974</v>
      </c>
      <c r="G31" s="95">
        <v>-17.973321076341211</v>
      </c>
      <c r="H31" s="95">
        <v>31.630433768999403</v>
      </c>
      <c r="I31" s="95">
        <v>-7.2440661891619005</v>
      </c>
      <c r="J31" s="95">
        <v>76.872079067094447</v>
      </c>
      <c r="K31" s="95">
        <v>-6.7029619673906602</v>
      </c>
      <c r="L31" s="95">
        <v>-5.016921986915043</v>
      </c>
    </row>
    <row r="32" spans="2:12" ht="12" customHeight="1" x14ac:dyDescent="0.25">
      <c r="B32" s="79"/>
      <c r="D32" s="12" t="s">
        <v>28</v>
      </c>
      <c r="E32" s="95">
        <v>1312.2262751389512</v>
      </c>
      <c r="F32" s="95">
        <v>-551.25629442574927</v>
      </c>
      <c r="G32" s="95">
        <v>-226.05502789371693</v>
      </c>
      <c r="H32" s="95">
        <v>-3718.1937259502583</v>
      </c>
      <c r="I32" s="95">
        <v>210.87509117419182</v>
      </c>
      <c r="J32" s="95">
        <v>-48.927671606469531</v>
      </c>
      <c r="K32" s="95">
        <v>7.4745351016709884</v>
      </c>
      <c r="L32" s="95">
        <v>53.662601103713008</v>
      </c>
    </row>
    <row r="33" spans="2:12" ht="12" customHeight="1" x14ac:dyDescent="0.25">
      <c r="B33" s="79"/>
      <c r="D33" s="12" t="s">
        <v>29</v>
      </c>
      <c r="E33" s="95">
        <v>218.30998507635965</v>
      </c>
      <c r="F33" s="95">
        <v>69.118169833000451</v>
      </c>
      <c r="G33" s="95">
        <v>-108.80730910962968</v>
      </c>
      <c r="H33" s="95">
        <v>34.506000369333144</v>
      </c>
      <c r="I33" s="95">
        <v>109.47070292630801</v>
      </c>
      <c r="J33" s="95">
        <v>137.78101089167743</v>
      </c>
      <c r="K33" s="95">
        <v>-512.68117747079668</v>
      </c>
      <c r="L33" s="95">
        <v>17.016881188055102</v>
      </c>
    </row>
    <row r="34" spans="2:12" ht="12" customHeight="1" x14ac:dyDescent="0.25">
      <c r="B34" s="79"/>
      <c r="D34" s="12" t="s">
        <v>30</v>
      </c>
      <c r="E34" s="95">
        <v>-19.158161401987911</v>
      </c>
      <c r="F34" s="95">
        <v>-0.104798933298235</v>
      </c>
      <c r="G34" s="95">
        <v>-3.7846469537714783E-2</v>
      </c>
      <c r="H34" s="95">
        <v>-2.2644124428191401E-2</v>
      </c>
      <c r="I34" s="95">
        <v>11.817779599569787</v>
      </c>
      <c r="J34" s="95">
        <v>-12.257992305832714</v>
      </c>
      <c r="K34" s="95">
        <v>123.25380876021049</v>
      </c>
      <c r="L34" s="95">
        <v>48.702256370799816</v>
      </c>
    </row>
    <row r="35" spans="2:12" ht="12" customHeight="1" x14ac:dyDescent="0.25">
      <c r="B35" s="79"/>
      <c r="D35" s="12" t="s">
        <v>31</v>
      </c>
      <c r="E35" s="95">
        <v>-14.18090211547514</v>
      </c>
      <c r="F35" s="95">
        <v>46.939691481511701</v>
      </c>
      <c r="G35" s="95">
        <v>44.92505263486759</v>
      </c>
      <c r="H35" s="95">
        <v>-17.979254567893783</v>
      </c>
      <c r="I35" s="95">
        <v>44.017105866256017</v>
      </c>
      <c r="J35" s="95">
        <v>-94.773243496467856</v>
      </c>
      <c r="K35" s="95">
        <v>108.22859157300783</v>
      </c>
      <c r="L35" s="95">
        <v>111.99055521664269</v>
      </c>
    </row>
    <row r="36" spans="2:12" ht="12" customHeight="1" x14ac:dyDescent="0.25">
      <c r="B36" s="79"/>
      <c r="D36" s="12" t="s">
        <v>32</v>
      </c>
      <c r="E36" s="95">
        <v>5418.4447634790749</v>
      </c>
      <c r="F36" s="95">
        <v>-3724.1329343801599</v>
      </c>
      <c r="G36" s="95">
        <v>1684.6090673760639</v>
      </c>
      <c r="H36" s="95">
        <v>248.16326547106326</v>
      </c>
      <c r="I36" s="95">
        <v>-47.946314601999319</v>
      </c>
      <c r="J36" s="95">
        <v>117.90043992306535</v>
      </c>
      <c r="K36" s="95">
        <v>-548.26512312991997</v>
      </c>
      <c r="L36" s="95">
        <v>-1659.7074344851385</v>
      </c>
    </row>
    <row r="37" spans="2:12" ht="12" customHeight="1" x14ac:dyDescent="0.25">
      <c r="B37" s="79"/>
      <c r="D37" s="12" t="s">
        <v>33</v>
      </c>
      <c r="E37" s="95">
        <v>-0.32390783964397485</v>
      </c>
      <c r="F37" s="95">
        <v>0.70671957142782094</v>
      </c>
      <c r="G37" s="95">
        <v>40.507911783905115</v>
      </c>
      <c r="H37" s="95">
        <v>-39.679370580935654</v>
      </c>
      <c r="I37" s="95">
        <v>-3.2501525996038803</v>
      </c>
      <c r="J37" s="95">
        <v>8.7701129224304335</v>
      </c>
      <c r="K37" s="95">
        <v>0.53890472677538104</v>
      </c>
      <c r="L37" s="95">
        <v>-1.0172850133522711</v>
      </c>
    </row>
    <row r="38" spans="2:12" ht="12" customHeight="1" x14ac:dyDescent="0.25">
      <c r="B38" s="79"/>
      <c r="D38" s="12" t="s">
        <v>34</v>
      </c>
      <c r="E38" s="95">
        <v>-301.59624921814435</v>
      </c>
      <c r="F38" s="95">
        <v>160.68749964998659</v>
      </c>
      <c r="G38" s="95">
        <v>461.15348251316578</v>
      </c>
      <c r="H38" s="95">
        <v>87.833650100901281</v>
      </c>
      <c r="I38" s="95">
        <v>52.725199904689219</v>
      </c>
      <c r="J38" s="95">
        <v>108.49181761535409</v>
      </c>
      <c r="K38" s="95">
        <v>102.40635484028523</v>
      </c>
      <c r="L38" s="95">
        <v>223.18400599432434</v>
      </c>
    </row>
    <row r="39" spans="2:12" ht="12" customHeight="1" x14ac:dyDescent="0.25">
      <c r="B39" s="79"/>
      <c r="D39" s="12" t="s">
        <v>35</v>
      </c>
      <c r="E39" s="95">
        <v>-4634.2445151937636</v>
      </c>
      <c r="F39" s="95">
        <v>-1050.9622943235299</v>
      </c>
      <c r="G39" s="95">
        <v>538.22183345257088</v>
      </c>
      <c r="H39" s="95">
        <v>-4663.3425693632307</v>
      </c>
      <c r="I39" s="95">
        <v>1948.0709132011152</v>
      </c>
      <c r="J39" s="95">
        <v>-1836.7746920939221</v>
      </c>
      <c r="K39" s="95">
        <v>562.0640062062771</v>
      </c>
      <c r="L39" s="95">
        <v>-161.94866752185527</v>
      </c>
    </row>
    <row r="40" spans="2:12" ht="12" customHeight="1" x14ac:dyDescent="0.25">
      <c r="B40" s="79"/>
      <c r="D40" s="12" t="s">
        <v>36</v>
      </c>
      <c r="E40" s="95">
        <v>21.256329737216202</v>
      </c>
      <c r="F40" s="95">
        <v>11.280517449064238</v>
      </c>
      <c r="G40" s="95">
        <v>-10.607748130984776</v>
      </c>
      <c r="H40" s="95">
        <v>5.4059620839578999</v>
      </c>
      <c r="I40" s="95">
        <v>0.96033224552656049</v>
      </c>
      <c r="J40" s="95">
        <v>1.6917325746793523</v>
      </c>
      <c r="K40" s="95">
        <v>2.1964099943637199</v>
      </c>
      <c r="L40" s="95">
        <v>1.6740099809201059</v>
      </c>
    </row>
    <row r="41" spans="2:12" ht="12" customHeight="1" x14ac:dyDescent="0.25">
      <c r="B41" s="79"/>
      <c r="D41" s="12" t="s">
        <v>37</v>
      </c>
      <c r="E41" s="95">
        <v>-185.4475553329078</v>
      </c>
      <c r="F41" s="95">
        <v>-17.297761046303293</v>
      </c>
      <c r="G41" s="95">
        <v>683.40122566768173</v>
      </c>
      <c r="H41" s="95">
        <v>2920.7261271769999</v>
      </c>
      <c r="I41" s="95">
        <v>1645.9428907417523</v>
      </c>
      <c r="J41" s="95">
        <v>605.62915786670658</v>
      </c>
      <c r="K41" s="95">
        <v>-4.1986592877274536</v>
      </c>
      <c r="L41" s="95">
        <v>-61.103939470713186</v>
      </c>
    </row>
    <row r="42" spans="2:12" ht="12" customHeight="1" x14ac:dyDescent="0.25">
      <c r="B42" s="79"/>
      <c r="C42" s="16"/>
      <c r="D42" s="12" t="s">
        <v>38</v>
      </c>
      <c r="E42" s="95">
        <v>14.371254929912293</v>
      </c>
      <c r="F42" s="95">
        <v>1.2866255099983213</v>
      </c>
      <c r="G42" s="95">
        <v>-2.7901698015898395</v>
      </c>
      <c r="H42" s="95">
        <v>-2.0627671334764237</v>
      </c>
      <c r="I42" s="95">
        <v>-28.201339375424443</v>
      </c>
      <c r="J42" s="95">
        <v>-40.401636215244508</v>
      </c>
      <c r="K42" s="95">
        <v>2.0324269494423648</v>
      </c>
      <c r="L42" s="95">
        <v>-44.17886553579909</v>
      </c>
    </row>
    <row r="43" spans="2:12" ht="12" customHeight="1" x14ac:dyDescent="0.25">
      <c r="B43" s="79"/>
      <c r="C43" s="11" t="s">
        <v>39</v>
      </c>
      <c r="E43" s="98">
        <v>64.832935739753694</v>
      </c>
      <c r="F43" s="98">
        <v>139.39051667010244</v>
      </c>
      <c r="G43" s="98">
        <v>-8.7123729797535301</v>
      </c>
      <c r="H43" s="98">
        <v>-15.738391374585806</v>
      </c>
      <c r="I43" s="98">
        <v>31.112130427581128</v>
      </c>
      <c r="J43" s="98">
        <v>-4.3242182135695861</v>
      </c>
      <c r="K43" s="98">
        <v>-170.86778422158412</v>
      </c>
      <c r="L43" s="98">
        <v>-18.84555470267269</v>
      </c>
    </row>
    <row r="44" spans="2:12" ht="12" customHeight="1" x14ac:dyDescent="0.25">
      <c r="B44" s="79"/>
      <c r="C44" s="11" t="s">
        <v>40</v>
      </c>
      <c r="E44" s="98">
        <f>SUM(E45:E48)</f>
        <v>-2031.6819189291348</v>
      </c>
      <c r="F44" s="98">
        <f t="shared" ref="F44:L44" si="2">SUM(F45:F48)</f>
        <v>-516.72702493942006</v>
      </c>
      <c r="G44" s="98">
        <f t="shared" si="2"/>
        <v>-72.472164863692456</v>
      </c>
      <c r="H44" s="98">
        <f t="shared" si="2"/>
        <v>55.988012699083228</v>
      </c>
      <c r="I44" s="98">
        <f t="shared" si="2"/>
        <v>43.572859216902216</v>
      </c>
      <c r="J44" s="98">
        <f t="shared" si="2"/>
        <v>-25.541244476122611</v>
      </c>
      <c r="K44" s="98">
        <f t="shared" si="2"/>
        <v>-15.820145107822007</v>
      </c>
      <c r="L44" s="98">
        <f t="shared" si="2"/>
        <v>2.6643876496989929</v>
      </c>
    </row>
    <row r="45" spans="2:12" ht="12" customHeight="1" x14ac:dyDescent="0.25">
      <c r="B45" s="79"/>
      <c r="C45" s="16"/>
      <c r="D45" s="12" t="s">
        <v>41</v>
      </c>
      <c r="E45" s="95">
        <v>7.3013894289799897</v>
      </c>
      <c r="F45" s="95">
        <v>3.2008353743284301</v>
      </c>
      <c r="G45" s="95">
        <v>3.6803306903355404</v>
      </c>
      <c r="H45" s="95">
        <v>73.282163140176621</v>
      </c>
      <c r="I45" s="95">
        <v>-0.41062690736414897</v>
      </c>
      <c r="J45" s="95">
        <v>8.6331134285904749</v>
      </c>
      <c r="K45" s="95">
        <v>-1.2042767075493297</v>
      </c>
      <c r="L45" s="95">
        <v>25.604133245739646</v>
      </c>
    </row>
    <row r="46" spans="2:12" ht="12" customHeight="1" x14ac:dyDescent="0.25">
      <c r="B46" s="79"/>
      <c r="C46" s="16"/>
      <c r="D46" s="12" t="s">
        <v>42</v>
      </c>
      <c r="E46" s="95">
        <v>-2041.9250805999902</v>
      </c>
      <c r="F46" s="95">
        <v>-641.81395547149839</v>
      </c>
      <c r="G46" s="95">
        <v>-54.615390626071822</v>
      </c>
      <c r="H46" s="95">
        <v>-37.38721806987391</v>
      </c>
      <c r="I46" s="95">
        <v>5.3625420663505734</v>
      </c>
      <c r="J46" s="95">
        <v>0.26880684038304309</v>
      </c>
      <c r="K46" s="95">
        <v>0.18854585041015293</v>
      </c>
      <c r="L46" s="95">
        <v>-3.7973277516979369</v>
      </c>
    </row>
    <row r="47" spans="2:12" ht="12" customHeight="1" x14ac:dyDescent="0.25">
      <c r="B47" s="79"/>
      <c r="C47" s="16"/>
      <c r="D47" s="12" t="s">
        <v>43</v>
      </c>
      <c r="E47" s="95">
        <v>-5.1888065641448344</v>
      </c>
      <c r="F47" s="95">
        <v>80.962191192471082</v>
      </c>
      <c r="G47" s="95">
        <v>5.4566235247555177</v>
      </c>
      <c r="H47" s="95">
        <v>11.68608274408637</v>
      </c>
      <c r="I47" s="95">
        <v>8.4678847758298108</v>
      </c>
      <c r="J47" s="95">
        <v>-7.6445070283554601</v>
      </c>
      <c r="K47" s="95">
        <v>-12.703254526309323</v>
      </c>
      <c r="L47" s="95">
        <v>-7.2509445357223123</v>
      </c>
    </row>
    <row r="48" spans="2:12" ht="12" customHeight="1" x14ac:dyDescent="0.25">
      <c r="B48" s="79"/>
      <c r="C48" s="16"/>
      <c r="D48" s="12" t="s">
        <v>44</v>
      </c>
      <c r="E48" s="95">
        <v>8.1305788060202762</v>
      </c>
      <c r="F48" s="95">
        <v>40.923903965278726</v>
      </c>
      <c r="G48" s="95">
        <v>-26.993728452711686</v>
      </c>
      <c r="H48" s="95">
        <v>8.4069848846941451</v>
      </c>
      <c r="I48" s="95">
        <v>30.153059282085977</v>
      </c>
      <c r="J48" s="95">
        <v>-26.798657716740667</v>
      </c>
      <c r="K48" s="95">
        <v>-2.1011597243735074</v>
      </c>
      <c r="L48" s="95">
        <v>-11.891473308620407</v>
      </c>
    </row>
    <row r="49" spans="2:13" ht="12" customHeight="1" x14ac:dyDescent="0.25">
      <c r="B49" s="79"/>
      <c r="C49" s="11" t="s">
        <v>45</v>
      </c>
      <c r="E49" s="98">
        <f>SUM(E50:E51)</f>
        <v>1.3494863610860259</v>
      </c>
      <c r="F49" s="98">
        <f t="shared" ref="F49:L49" si="3">SUM(F50:F51)</f>
        <v>3.3833181777358163</v>
      </c>
      <c r="G49" s="98">
        <f t="shared" si="3"/>
        <v>189.56714256820089</v>
      </c>
      <c r="H49" s="98">
        <f t="shared" si="3"/>
        <v>42.42483999522733</v>
      </c>
      <c r="I49" s="98">
        <f t="shared" si="3"/>
        <v>18.253609936206203</v>
      </c>
      <c r="J49" s="98">
        <f t="shared" si="3"/>
        <v>297.26411151570386</v>
      </c>
      <c r="K49" s="98">
        <f t="shared" si="3"/>
        <v>149.36881889596319</v>
      </c>
      <c r="L49" s="98">
        <f t="shared" si="3"/>
        <v>-7.1254798194437114</v>
      </c>
    </row>
    <row r="50" spans="2:13" ht="12" customHeight="1" x14ac:dyDescent="0.25">
      <c r="B50" s="79"/>
      <c r="C50" s="16"/>
      <c r="D50" s="12" t="s">
        <v>46</v>
      </c>
      <c r="E50" s="95">
        <v>-0.85396992374131453</v>
      </c>
      <c r="F50" s="95">
        <v>0.25648800025981622</v>
      </c>
      <c r="G50" s="95">
        <v>-2.7423769999999998</v>
      </c>
      <c r="H50" s="95">
        <v>4.6922636546861396</v>
      </c>
      <c r="I50" s="95">
        <v>-7.2579351681359796</v>
      </c>
      <c r="J50" s="95">
        <v>30.190056507324414</v>
      </c>
      <c r="K50" s="95">
        <v>150.84290403713305</v>
      </c>
      <c r="L50" s="95">
        <v>-91.756555452934819</v>
      </c>
    </row>
    <row r="51" spans="2:13" ht="12" customHeight="1" x14ac:dyDescent="0.25">
      <c r="B51" s="79"/>
      <c r="C51" s="16"/>
      <c r="D51" s="12" t="s">
        <v>47</v>
      </c>
      <c r="E51" s="95">
        <v>2.2034562848273405</v>
      </c>
      <c r="F51" s="95">
        <v>3.1268301774760001</v>
      </c>
      <c r="G51" s="95">
        <v>192.3095195682009</v>
      </c>
      <c r="H51" s="95">
        <v>37.732576340541193</v>
      </c>
      <c r="I51" s="95">
        <v>25.511545104342183</v>
      </c>
      <c r="J51" s="95">
        <v>267.07405500837945</v>
      </c>
      <c r="K51" s="95">
        <v>-1.4740851411698768</v>
      </c>
      <c r="L51" s="95">
        <v>84.631075633491108</v>
      </c>
    </row>
    <row r="52" spans="2:13" ht="12" customHeight="1" x14ac:dyDescent="0.25">
      <c r="B52" s="79"/>
      <c r="C52" s="11" t="s">
        <v>48</v>
      </c>
      <c r="E52" s="95">
        <v>1605.050378918902</v>
      </c>
      <c r="F52" s="95">
        <v>1773.4221667015531</v>
      </c>
      <c r="G52" s="95">
        <v>2439.7219965946788</v>
      </c>
      <c r="H52" s="95">
        <v>2465.8539277957525</v>
      </c>
      <c r="I52" s="95">
        <v>-833.47638769466062</v>
      </c>
      <c r="J52" s="95">
        <v>2534.0745068607403</v>
      </c>
      <c r="K52" s="95">
        <v>-1494.7110858233127</v>
      </c>
      <c r="L52" s="95">
        <v>5083.1822342621554</v>
      </c>
    </row>
    <row r="53" spans="2:13" ht="12" customHeight="1" x14ac:dyDescent="0.25">
      <c r="C53" s="11" t="s">
        <v>49</v>
      </c>
      <c r="E53" s="99">
        <f>+E9+E28+E43+E44+E49+E52</f>
        <v>20046.143423772101</v>
      </c>
      <c r="F53" s="99">
        <f t="shared" ref="F53:L53" si="4">+F9+F28+F43+F44+F49+F52</f>
        <v>9405.1010590326823</v>
      </c>
      <c r="G53" s="99">
        <f t="shared" si="4"/>
        <v>12090.137325393369</v>
      </c>
      <c r="H53" s="99">
        <f t="shared" si="4"/>
        <v>15456.17118396578</v>
      </c>
      <c r="I53" s="99">
        <f t="shared" si="4"/>
        <v>6773.4443670647261</v>
      </c>
      <c r="J53" s="99">
        <f t="shared" si="4"/>
        <v>5172.3612588076367</v>
      </c>
      <c r="K53" s="99">
        <f t="shared" si="4"/>
        <v>611.38065094903413</v>
      </c>
      <c r="L53" s="99">
        <f t="shared" si="4"/>
        <v>8295.3450198244536</v>
      </c>
    </row>
    <row r="54" spans="2:13" x14ac:dyDescent="0.25">
      <c r="D54" s="88"/>
      <c r="E54" s="87"/>
      <c r="F54" s="87"/>
      <c r="G54" s="87"/>
      <c r="H54" s="87"/>
      <c r="I54" s="87"/>
      <c r="J54" s="87"/>
      <c r="K54" s="87"/>
      <c r="L54" s="87"/>
      <c r="M54" s="43"/>
    </row>
    <row r="55" spans="2:13" x14ac:dyDescent="0.25">
      <c r="E55" s="90"/>
      <c r="F55" s="90"/>
      <c r="G55" s="90"/>
      <c r="H55" s="90"/>
      <c r="I55" s="90"/>
      <c r="J55" s="90"/>
      <c r="K55" s="90"/>
      <c r="L55" s="90"/>
      <c r="M55" s="54"/>
    </row>
    <row r="56" spans="2:13" x14ac:dyDescent="0.25">
      <c r="C56" s="8" t="s">
        <v>104</v>
      </c>
    </row>
    <row r="57" spans="2:13" x14ac:dyDescent="0.25">
      <c r="C57" s="9" t="s">
        <v>2</v>
      </c>
    </row>
    <row r="59" spans="2:13" ht="12" customHeight="1" x14ac:dyDescent="0.25">
      <c r="D59" s="10"/>
      <c r="E59" s="100">
        <v>2012</v>
      </c>
      <c r="F59" s="100">
        <v>2013</v>
      </c>
      <c r="G59" s="100">
        <v>2014</v>
      </c>
      <c r="H59" s="100">
        <v>2015</v>
      </c>
      <c r="I59" s="100">
        <v>2016</v>
      </c>
      <c r="J59" s="100">
        <v>2017</v>
      </c>
      <c r="K59" s="100">
        <v>2018</v>
      </c>
      <c r="L59" s="100">
        <v>2019</v>
      </c>
    </row>
    <row r="60" spans="2:13" ht="12" customHeight="1" x14ac:dyDescent="0.25">
      <c r="C60" s="11" t="s">
        <v>77</v>
      </c>
      <c r="E60" s="98">
        <f>SUM(E61:E78)</f>
        <v>59658.456301398997</v>
      </c>
      <c r="F60" s="98">
        <f t="shared" ref="F60:L60" si="5">SUM(F61:F78)</f>
        <v>72815.73818221991</v>
      </c>
      <c r="G60" s="98">
        <f t="shared" si="5"/>
        <v>75784.003819257487</v>
      </c>
      <c r="H60" s="98">
        <f t="shared" si="5"/>
        <v>87216.58647640569</v>
      </c>
      <c r="I60" s="98">
        <f t="shared" si="5"/>
        <v>89000.835968142637</v>
      </c>
      <c r="J60" s="98">
        <f t="shared" si="5"/>
        <v>93235.835026319299</v>
      </c>
      <c r="K60" s="98">
        <f t="shared" si="5"/>
        <v>87210.922472145743</v>
      </c>
      <c r="L60" s="98">
        <f t="shared" si="5"/>
        <v>89124.94153393156</v>
      </c>
    </row>
    <row r="61" spans="2:13" ht="12" customHeight="1" x14ac:dyDescent="0.25">
      <c r="B61" s="79"/>
      <c r="D61" s="12" t="s">
        <v>6</v>
      </c>
      <c r="E61" s="95">
        <v>8449.8577161394587</v>
      </c>
      <c r="F61" s="95">
        <v>8813.173221084</v>
      </c>
      <c r="G61" s="95">
        <v>9338.9830044353348</v>
      </c>
      <c r="H61" s="95">
        <v>9487.8299764143449</v>
      </c>
      <c r="I61" s="95">
        <v>7468.7199572138597</v>
      </c>
      <c r="J61" s="95">
        <v>9424.9963984462629</v>
      </c>
      <c r="K61" s="95">
        <v>10462.5127719095</v>
      </c>
      <c r="L61" s="95">
        <v>9225.8477806137071</v>
      </c>
    </row>
    <row r="62" spans="2:13" ht="12" customHeight="1" x14ac:dyDescent="0.25">
      <c r="B62" s="79"/>
      <c r="D62" s="12" t="s">
        <v>7</v>
      </c>
      <c r="E62" s="95">
        <v>955.5684504564623</v>
      </c>
      <c r="F62" s="95">
        <v>1062.2486662897199</v>
      </c>
      <c r="G62" s="95">
        <v>1012.905481236701</v>
      </c>
      <c r="H62" s="95">
        <v>1156.0194188779901</v>
      </c>
      <c r="I62" s="95">
        <v>1172.9098358859198</v>
      </c>
      <c r="J62" s="95">
        <v>802.71318052013407</v>
      </c>
      <c r="K62" s="95">
        <v>864.32024816405101</v>
      </c>
      <c r="L62" s="95">
        <v>843.62557105069902</v>
      </c>
    </row>
    <row r="63" spans="2:13" ht="12" customHeight="1" x14ac:dyDescent="0.25">
      <c r="B63" s="79"/>
      <c r="D63" s="12" t="s">
        <v>8</v>
      </c>
      <c r="E63" s="95">
        <v>560.23668132828175</v>
      </c>
      <c r="F63" s="95">
        <v>652.67210187219302</v>
      </c>
      <c r="G63" s="95">
        <v>1650.3902411035101</v>
      </c>
      <c r="H63" s="95">
        <v>9732.0623813900402</v>
      </c>
      <c r="I63" s="95">
        <v>861.57844406560503</v>
      </c>
      <c r="J63" s="95">
        <v>500.39404115777597</v>
      </c>
      <c r="K63" s="95">
        <v>496.37175660543699</v>
      </c>
      <c r="L63" s="95">
        <v>612.84939696880701</v>
      </c>
    </row>
    <row r="64" spans="2:13" ht="12" customHeight="1" x14ac:dyDescent="0.25">
      <c r="B64" s="79"/>
      <c r="D64" s="12" t="s">
        <v>9</v>
      </c>
      <c r="E64" s="95">
        <v>11395.299309850549</v>
      </c>
      <c r="F64" s="95">
        <v>14691.041420261403</v>
      </c>
      <c r="G64" s="95">
        <v>15677.799254186179</v>
      </c>
      <c r="H64" s="95">
        <v>14494.054418012654</v>
      </c>
      <c r="I64" s="95">
        <v>15468.923766855974</v>
      </c>
      <c r="J64" s="95">
        <v>17096.715904198285</v>
      </c>
      <c r="K64" s="95">
        <v>18137.002959299203</v>
      </c>
      <c r="L64" s="95">
        <v>21458.407584600885</v>
      </c>
    </row>
    <row r="65" spans="2:12" ht="12" customHeight="1" x14ac:dyDescent="0.25">
      <c r="B65" s="79"/>
      <c r="D65" s="12" t="s">
        <v>10</v>
      </c>
      <c r="E65" s="95">
        <v>1139.5210804623341</v>
      </c>
      <c r="F65" s="95">
        <v>536.27012816788749</v>
      </c>
      <c r="G65" s="95">
        <v>1717.9255341367441</v>
      </c>
      <c r="H65" s="95">
        <v>1049.9435461334128</v>
      </c>
      <c r="I65" s="95">
        <v>1475.5054474388971</v>
      </c>
      <c r="J65" s="95">
        <v>1576.0927720016912</v>
      </c>
      <c r="K65" s="95">
        <v>1189.2603695615499</v>
      </c>
      <c r="L65" s="95">
        <v>2184.0344520383369</v>
      </c>
    </row>
    <row r="66" spans="2:12" ht="12" customHeight="1" x14ac:dyDescent="0.25">
      <c r="B66" s="79"/>
      <c r="D66" s="12" t="s">
        <v>11</v>
      </c>
      <c r="E66" s="95">
        <v>5648.9312701667859</v>
      </c>
      <c r="F66" s="95">
        <v>8331.1934676797246</v>
      </c>
      <c r="G66" s="95">
        <v>7681.0172454185658</v>
      </c>
      <c r="H66" s="95">
        <v>7258.3056881553402</v>
      </c>
      <c r="I66" s="95">
        <v>7748.0963428615705</v>
      </c>
      <c r="J66" s="95">
        <v>8835.4799412543398</v>
      </c>
      <c r="K66" s="95">
        <v>8963.9225399034003</v>
      </c>
      <c r="L66" s="95">
        <v>9071.3789590643173</v>
      </c>
    </row>
    <row r="67" spans="2:12" ht="12" customHeight="1" x14ac:dyDescent="0.25">
      <c r="B67" s="79"/>
      <c r="D67" s="12" t="s">
        <v>12</v>
      </c>
      <c r="E67" s="95">
        <v>86.875786193520099</v>
      </c>
      <c r="F67" s="95">
        <v>125.042001814627</v>
      </c>
      <c r="G67" s="95">
        <v>159.02837251712</v>
      </c>
      <c r="H67" s="95">
        <v>127.59224997523999</v>
      </c>
      <c r="I67" s="95">
        <v>130.68556261625099</v>
      </c>
      <c r="J67" s="95">
        <v>96.460941160961298</v>
      </c>
      <c r="K67" s="95">
        <v>104.70955377185611</v>
      </c>
      <c r="L67" s="95">
        <v>106.41123136406401</v>
      </c>
    </row>
    <row r="68" spans="2:12" ht="12" customHeight="1" x14ac:dyDescent="0.25">
      <c r="B68" s="79"/>
      <c r="D68" s="12" t="s">
        <v>13</v>
      </c>
      <c r="E68" s="95">
        <v>415.38280700230598</v>
      </c>
      <c r="F68" s="95">
        <v>603.78410736009209</v>
      </c>
      <c r="G68" s="95">
        <v>707.467933875428</v>
      </c>
      <c r="H68" s="95">
        <v>744.75661398687703</v>
      </c>
      <c r="I68" s="95">
        <v>726.98524485951657</v>
      </c>
      <c r="J68" s="95">
        <v>612.37490493204803</v>
      </c>
      <c r="K68" s="95">
        <v>671.57624267123492</v>
      </c>
      <c r="L68" s="95">
        <v>434.91330394899552</v>
      </c>
    </row>
    <row r="69" spans="2:12" ht="12" customHeight="1" x14ac:dyDescent="0.25">
      <c r="B69" s="79"/>
      <c r="D69" s="12" t="s">
        <v>14</v>
      </c>
      <c r="E69" s="95">
        <v>2499.8468727839722</v>
      </c>
      <c r="F69" s="95">
        <v>5760.7271225411459</v>
      </c>
      <c r="G69" s="95">
        <v>5698.2592177724009</v>
      </c>
      <c r="H69" s="95">
        <v>11423.11894242919</v>
      </c>
      <c r="I69" s="95">
        <v>12876.889980449432</v>
      </c>
      <c r="J69" s="95">
        <v>11762.194484623</v>
      </c>
      <c r="K69" s="95">
        <v>12436.33177443145</v>
      </c>
      <c r="L69" s="95">
        <v>11943.836878787441</v>
      </c>
    </row>
    <row r="70" spans="2:12" ht="12" customHeight="1" x14ac:dyDescent="0.25">
      <c r="B70" s="79"/>
      <c r="D70" s="12" t="s">
        <v>15</v>
      </c>
      <c r="E70" s="95">
        <v>3227.3168950594109</v>
      </c>
      <c r="F70" s="95">
        <v>2923.9657568298499</v>
      </c>
      <c r="G70" s="95">
        <v>2700.6422212027242</v>
      </c>
      <c r="H70" s="95">
        <v>2946.0225711384228</v>
      </c>
      <c r="I70" s="95">
        <v>2769.0442968975221</v>
      </c>
      <c r="J70" s="95">
        <v>3376.79443287598</v>
      </c>
      <c r="K70" s="95">
        <v>3020.8121592562297</v>
      </c>
      <c r="L70" s="95">
        <v>3077.5366522576687</v>
      </c>
    </row>
    <row r="71" spans="2:12" ht="12" customHeight="1" x14ac:dyDescent="0.25">
      <c r="B71" s="79"/>
      <c r="D71" s="12" t="s">
        <v>16</v>
      </c>
      <c r="E71" s="95">
        <v>4253.6585840812859</v>
      </c>
      <c r="F71" s="95">
        <v>5430.5459820005399</v>
      </c>
      <c r="G71" s="95">
        <v>7265.7638315240001</v>
      </c>
      <c r="H71" s="95">
        <v>7553.7094840337704</v>
      </c>
      <c r="I71" s="95">
        <v>7701.1243181870095</v>
      </c>
      <c r="J71" s="95">
        <v>7517.5253180438103</v>
      </c>
      <c r="K71" s="95">
        <v>7423.3874407807298</v>
      </c>
      <c r="L71" s="95">
        <v>7884.5588234014804</v>
      </c>
    </row>
    <row r="72" spans="2:12" ht="12" customHeight="1" x14ac:dyDescent="0.25">
      <c r="B72" s="79"/>
      <c r="D72" s="12" t="s">
        <v>17</v>
      </c>
      <c r="E72" s="95">
        <v>870.11526976955997</v>
      </c>
      <c r="F72" s="95">
        <v>926.66127387924791</v>
      </c>
      <c r="G72" s="95">
        <v>1016.5803070393479</v>
      </c>
      <c r="H72" s="95">
        <v>1216.8744515378087</v>
      </c>
      <c r="I72" s="95">
        <v>1340.0452699291918</v>
      </c>
      <c r="J72" s="95">
        <v>1482.4767564339829</v>
      </c>
      <c r="K72" s="95">
        <v>1264.6733516983199</v>
      </c>
      <c r="L72" s="95">
        <v>1310.188200206393</v>
      </c>
    </row>
    <row r="73" spans="2:12" ht="12" customHeight="1" x14ac:dyDescent="0.25">
      <c r="B73" s="79"/>
      <c r="D73" s="12" t="s">
        <v>18</v>
      </c>
      <c r="E73" s="95">
        <v>5723.5594486104173</v>
      </c>
      <c r="F73" s="95">
        <v>6556.1999596560327</v>
      </c>
      <c r="G73" s="95">
        <v>6265.0176910311857</v>
      </c>
      <c r="H73" s="95">
        <v>6876.6363013210475</v>
      </c>
      <c r="I73" s="95">
        <v>14352.47599473178</v>
      </c>
      <c r="J73" s="95">
        <v>13536.43742613999</v>
      </c>
      <c r="K73" s="95">
        <v>4787.9991681311903</v>
      </c>
      <c r="L73" s="95">
        <v>4228.6223722037503</v>
      </c>
    </row>
    <row r="74" spans="2:12" ht="12" customHeight="1" x14ac:dyDescent="0.25">
      <c r="B74" s="79"/>
      <c r="D74" s="12" t="s">
        <v>19</v>
      </c>
      <c r="E74" s="95">
        <v>66.584952151312592</v>
      </c>
      <c r="F74" s="95">
        <v>89.659537244874102</v>
      </c>
      <c r="G74" s="95">
        <v>575.67084026950499</v>
      </c>
      <c r="H74" s="95">
        <v>490.30577402701095</v>
      </c>
      <c r="I74" s="95">
        <v>534.226921646493</v>
      </c>
      <c r="J74" s="95">
        <v>612.01813401320703</v>
      </c>
      <c r="K74" s="95">
        <v>603.99623615286498</v>
      </c>
      <c r="L74" s="95">
        <v>501.64915807970903</v>
      </c>
    </row>
    <row r="75" spans="2:12" ht="12" customHeight="1" x14ac:dyDescent="0.25">
      <c r="B75" s="79"/>
      <c r="D75" s="12" t="s">
        <v>20</v>
      </c>
      <c r="E75" s="95">
        <v>8230.3632986869197</v>
      </c>
      <c r="F75" s="95">
        <v>11160.758680625069</v>
      </c>
      <c r="G75" s="95">
        <v>8828.9485769507592</v>
      </c>
      <c r="H75" s="95">
        <v>8106.2309025240766</v>
      </c>
      <c r="I75" s="95">
        <v>10199.946836531619</v>
      </c>
      <c r="J75" s="95">
        <v>11275.774504262739</v>
      </c>
      <c r="K75" s="95">
        <v>12132.675423164421</v>
      </c>
      <c r="L75" s="95">
        <v>12909.22619413177</v>
      </c>
    </row>
    <row r="76" spans="2:12" ht="12" customHeight="1" x14ac:dyDescent="0.25">
      <c r="B76" s="79"/>
      <c r="D76" s="12" t="s">
        <v>21</v>
      </c>
      <c r="E76" s="95">
        <v>4631.2053928145806</v>
      </c>
      <c r="F76" s="95">
        <v>3297.7591844242243</v>
      </c>
      <c r="G76" s="95">
        <v>3700.8054049309599</v>
      </c>
      <c r="H76" s="95">
        <v>3788.4933143273483</v>
      </c>
      <c r="I76" s="95">
        <v>3479.7335155246619</v>
      </c>
      <c r="J76" s="95">
        <v>3770.799642932694</v>
      </c>
      <c r="K76" s="95">
        <v>3829.8786925207601</v>
      </c>
      <c r="L76" s="95">
        <v>2806.0308665983503</v>
      </c>
    </row>
    <row r="77" spans="2:12" ht="12" customHeight="1" x14ac:dyDescent="0.25">
      <c r="B77" s="79"/>
      <c r="D77" s="12" t="s">
        <v>22</v>
      </c>
      <c r="E77" s="95">
        <v>192.101535786445</v>
      </c>
      <c r="F77" s="95">
        <v>180.851937337387</v>
      </c>
      <c r="G77" s="95">
        <v>112.374899312285</v>
      </c>
      <c r="H77" s="95">
        <v>160.516377556077</v>
      </c>
      <c r="I77" s="95">
        <v>160.634079538192</v>
      </c>
      <c r="J77" s="95">
        <v>161.25996608412089</v>
      </c>
      <c r="K77" s="95">
        <v>57.219276345399592</v>
      </c>
      <c r="L77" s="95">
        <v>52.984419028557397</v>
      </c>
    </row>
    <row r="78" spans="2:12" ht="12" customHeight="1" x14ac:dyDescent="0.25">
      <c r="B78" s="79"/>
      <c r="D78" s="12" t="s">
        <v>23</v>
      </c>
      <c r="E78" s="95">
        <v>1312.0309500553938</v>
      </c>
      <c r="F78" s="95">
        <v>1673.1836331518866</v>
      </c>
      <c r="G78" s="95">
        <v>1674.4237623147474</v>
      </c>
      <c r="H78" s="95">
        <v>604.11406456501834</v>
      </c>
      <c r="I78" s="95">
        <v>533.3101529091349</v>
      </c>
      <c r="J78" s="95">
        <v>795.32627723828341</v>
      </c>
      <c r="K78" s="95">
        <v>764.27250777816516</v>
      </c>
      <c r="L78" s="95">
        <v>472.83968958663638</v>
      </c>
    </row>
    <row r="79" spans="2:12" ht="12" customHeight="1" x14ac:dyDescent="0.25">
      <c r="B79" s="79"/>
      <c r="C79" s="11" t="s">
        <v>24</v>
      </c>
      <c r="E79" s="98">
        <f>SUM(E80:E93)</f>
        <v>19073.847886745905</v>
      </c>
      <c r="F79" s="98">
        <f t="shared" ref="F79:L79" si="6">SUM(F80:F93)</f>
        <v>14039.300010937253</v>
      </c>
      <c r="G79" s="98">
        <f t="shared" si="6"/>
        <v>17987.215137891304</v>
      </c>
      <c r="H79" s="98">
        <f t="shared" si="6"/>
        <v>14769.813692416616</v>
      </c>
      <c r="I79" s="98">
        <f t="shared" si="6"/>
        <v>18647.297240614847</v>
      </c>
      <c r="J79" s="98">
        <f t="shared" si="6"/>
        <v>16806.845638594161</v>
      </c>
      <c r="K79" s="98">
        <f t="shared" si="6"/>
        <v>11080.491373115334</v>
      </c>
      <c r="L79" s="98">
        <f t="shared" si="6"/>
        <v>10284.660777907055</v>
      </c>
    </row>
    <row r="80" spans="2:12" ht="12" customHeight="1" x14ac:dyDescent="0.25">
      <c r="B80" s="79"/>
      <c r="D80" s="12" t="s">
        <v>25</v>
      </c>
      <c r="E80" s="95">
        <v>98.030427655958206</v>
      </c>
      <c r="F80" s="95">
        <v>75.814741506699875</v>
      </c>
      <c r="G80" s="95">
        <v>879.96537537760298</v>
      </c>
      <c r="H80" s="95">
        <v>2715.7412385535399</v>
      </c>
      <c r="I80" s="95">
        <v>2606.15695962876</v>
      </c>
      <c r="J80" s="95">
        <v>1852.498448334399</v>
      </c>
      <c r="K80" s="95">
        <v>1923.628790773364</v>
      </c>
      <c r="L80" s="95">
        <v>2267.4924220322473</v>
      </c>
    </row>
    <row r="81" spans="2:12" ht="12" customHeight="1" x14ac:dyDescent="0.25">
      <c r="B81" s="79"/>
      <c r="D81" s="12" t="s">
        <v>26</v>
      </c>
      <c r="E81" s="95">
        <v>289.06345352111578</v>
      </c>
      <c r="F81" s="95">
        <v>328.34609848292399</v>
      </c>
      <c r="G81" s="95">
        <v>927.20125523356899</v>
      </c>
      <c r="H81" s="95">
        <v>944.57121293082605</v>
      </c>
      <c r="I81" s="95">
        <v>995.42898761717947</v>
      </c>
      <c r="J81" s="95">
        <v>1056.3374429115399</v>
      </c>
      <c r="K81" s="95">
        <v>1103.49337797363</v>
      </c>
      <c r="L81" s="95">
        <v>1225.05292283735</v>
      </c>
    </row>
    <row r="82" spans="2:12" ht="12" customHeight="1" x14ac:dyDescent="0.25">
      <c r="B82" s="79"/>
      <c r="D82" s="12" t="s">
        <v>27</v>
      </c>
      <c r="E82" s="95">
        <v>284.07907760067377</v>
      </c>
      <c r="F82" s="95">
        <v>167.14619097130557</v>
      </c>
      <c r="G82" s="95">
        <v>149.3739716881168</v>
      </c>
      <c r="H82" s="95">
        <v>181.05246409007199</v>
      </c>
      <c r="I82" s="95">
        <v>173.80839790090999</v>
      </c>
      <c r="J82" s="95">
        <v>250.66247164538899</v>
      </c>
      <c r="K82" s="95">
        <v>243.959509677998</v>
      </c>
      <c r="L82" s="95">
        <v>234.00373351088101</v>
      </c>
    </row>
    <row r="83" spans="2:12" ht="12" customHeight="1" x14ac:dyDescent="0.25">
      <c r="B83" s="79"/>
      <c r="D83" s="12" t="s">
        <v>28</v>
      </c>
      <c r="E83" s="95">
        <v>5272.3266395851269</v>
      </c>
      <c r="F83" s="95">
        <v>4818.4217746177483</v>
      </c>
      <c r="G83" s="95">
        <v>3950.4451258772397</v>
      </c>
      <c r="H83" s="95">
        <v>275.46047531086299</v>
      </c>
      <c r="I83" s="95">
        <v>423.84696001027453</v>
      </c>
      <c r="J83" s="95">
        <v>329.71334320272831</v>
      </c>
      <c r="K83" s="95">
        <v>344.74602280193102</v>
      </c>
      <c r="L83" s="95">
        <v>466.16596606315602</v>
      </c>
    </row>
    <row r="84" spans="2:12" ht="12" customHeight="1" x14ac:dyDescent="0.25">
      <c r="B84" s="79"/>
      <c r="D84" s="12" t="s">
        <v>29</v>
      </c>
      <c r="E84" s="95">
        <v>568.74104410884286</v>
      </c>
      <c r="F84" s="95">
        <v>642.93575776481009</v>
      </c>
      <c r="G84" s="95">
        <v>534.36855441714374</v>
      </c>
      <c r="H84" s="95">
        <v>568.82640645696267</v>
      </c>
      <c r="I84" s="95">
        <v>678.40057292053473</v>
      </c>
      <c r="J84" s="95">
        <v>809.85898710134893</v>
      </c>
      <c r="K84" s="95">
        <v>132.547434694202</v>
      </c>
      <c r="L84" s="95">
        <v>149.54555543206601</v>
      </c>
    </row>
    <row r="85" spans="2:12" ht="12" customHeight="1" x14ac:dyDescent="0.25">
      <c r="B85" s="79"/>
      <c r="D85" s="12" t="s">
        <v>30</v>
      </c>
      <c r="E85" s="95">
        <v>-5.2196415091212485</v>
      </c>
      <c r="F85" s="95">
        <v>0.36460453461652309</v>
      </c>
      <c r="G85" s="95">
        <v>0.11224573816794484</v>
      </c>
      <c r="H85" s="95">
        <v>0.10607708411878863</v>
      </c>
      <c r="I85" s="95">
        <v>15.262748265474873</v>
      </c>
      <c r="J85" s="95">
        <v>-5.0295208866394994</v>
      </c>
      <c r="K85" s="95">
        <v>140.1544055026896</v>
      </c>
      <c r="L85" s="95">
        <v>235.22555288433259</v>
      </c>
    </row>
    <row r="86" spans="2:12" ht="12" customHeight="1" x14ac:dyDescent="0.25">
      <c r="B86" s="79"/>
      <c r="D86" s="12" t="s">
        <v>31</v>
      </c>
      <c r="E86" s="95">
        <v>392.37532293697399</v>
      </c>
      <c r="F86" s="95">
        <v>439.31501241848599</v>
      </c>
      <c r="G86" s="95">
        <v>483.72746205335301</v>
      </c>
      <c r="H86" s="95">
        <v>465.77638848545899</v>
      </c>
      <c r="I86" s="95">
        <v>505.31893045204498</v>
      </c>
      <c r="J86" s="95">
        <v>360.19160965738303</v>
      </c>
      <c r="K86" s="95">
        <v>458.03235384616102</v>
      </c>
      <c r="L86" s="95">
        <v>571.900032162804</v>
      </c>
    </row>
    <row r="87" spans="2:12" ht="12" customHeight="1" x14ac:dyDescent="0.25">
      <c r="B87" s="79"/>
      <c r="D87" s="12" t="s">
        <v>32</v>
      </c>
      <c r="E87" s="95">
        <v>5867.4591501402219</v>
      </c>
      <c r="F87" s="95">
        <v>2143.386296942318</v>
      </c>
      <c r="G87" s="95">
        <v>3814.6794693633287</v>
      </c>
      <c r="H87" s="95">
        <v>4063.1147264053352</v>
      </c>
      <c r="I87" s="95">
        <v>4019.5521873806319</v>
      </c>
      <c r="J87" s="95">
        <v>4137.8646665684482</v>
      </c>
      <c r="K87" s="95">
        <v>3409.2811695094251</v>
      </c>
      <c r="L87" s="95">
        <v>1858.72801969124</v>
      </c>
    </row>
    <row r="88" spans="2:12" ht="12" customHeight="1" x14ac:dyDescent="0.25">
      <c r="B88" s="79"/>
      <c r="D88" s="12" t="s">
        <v>33</v>
      </c>
      <c r="E88" s="95">
        <v>-1.5071875400515602</v>
      </c>
      <c r="F88" s="95">
        <v>1.4370647223265811</v>
      </c>
      <c r="G88" s="95">
        <v>42.34763476592429</v>
      </c>
      <c r="H88" s="95">
        <v>1.13196644900486</v>
      </c>
      <c r="I88" s="95">
        <v>1.862711455625911</v>
      </c>
      <c r="J88" s="95">
        <v>3.641506549382735</v>
      </c>
      <c r="K88" s="95">
        <v>4.5758183110556203</v>
      </c>
      <c r="L88" s="95">
        <v>3.1472551861568601</v>
      </c>
    </row>
    <row r="89" spans="2:12" ht="12" customHeight="1" x14ac:dyDescent="0.25">
      <c r="B89" s="79"/>
      <c r="D89" s="12" t="s">
        <v>34</v>
      </c>
      <c r="E89" s="95">
        <v>649.57610358218403</v>
      </c>
      <c r="F89" s="95">
        <v>764.13695604000702</v>
      </c>
      <c r="G89" s="95">
        <v>1241.1292758732059</v>
      </c>
      <c r="H89" s="95">
        <v>1329.4368580698251</v>
      </c>
      <c r="I89" s="95">
        <v>1397.0819774854499</v>
      </c>
      <c r="J89" s="95">
        <v>1494.2652398264499</v>
      </c>
      <c r="K89" s="95">
        <v>1597.4526006610199</v>
      </c>
      <c r="L89" s="95">
        <v>1819.0430723098198</v>
      </c>
    </row>
    <row r="90" spans="2:12" ht="12" customHeight="1" x14ac:dyDescent="0.25">
      <c r="B90" s="79"/>
      <c r="D90" s="12" t="s">
        <v>35</v>
      </c>
      <c r="E90" s="95">
        <v>5448.4336378939925</v>
      </c>
      <c r="F90" s="95">
        <v>4455.5447162467726</v>
      </c>
      <c r="G90" s="95">
        <v>4997.6815883703721</v>
      </c>
      <c r="H90" s="95">
        <v>334.4656175215485</v>
      </c>
      <c r="I90" s="95">
        <v>2236.491743162394</v>
      </c>
      <c r="J90" s="95">
        <v>341.21288920432301</v>
      </c>
      <c r="K90" s="95">
        <v>871.67874681208684</v>
      </c>
      <c r="L90" s="95">
        <v>724.73886978990879</v>
      </c>
    </row>
    <row r="91" spans="2:12" ht="12" customHeight="1" x14ac:dyDescent="0.25">
      <c r="B91" s="79"/>
      <c r="D91" s="12" t="s">
        <v>36</v>
      </c>
      <c r="E91" s="95">
        <v>30.621174052836999</v>
      </c>
      <c r="F91" s="95">
        <v>30.986148153118702</v>
      </c>
      <c r="G91" s="95">
        <v>35.5124479352992</v>
      </c>
      <c r="H91" s="95">
        <v>39.670307731548803</v>
      </c>
      <c r="I91" s="95">
        <v>41.498412102075299</v>
      </c>
      <c r="J91" s="95">
        <v>43.1505156225519</v>
      </c>
      <c r="K91" s="95">
        <v>45.676230520560097</v>
      </c>
      <c r="L91" s="95">
        <v>47.5962750870695</v>
      </c>
    </row>
    <row r="92" spans="2:12" ht="12" customHeight="1" x14ac:dyDescent="0.25">
      <c r="B92" s="79"/>
      <c r="D92" s="12" t="s">
        <v>37</v>
      </c>
      <c r="E92" s="95">
        <v>108.4618854914832</v>
      </c>
      <c r="F92" s="95">
        <v>93.316401257974462</v>
      </c>
      <c r="G92" s="95">
        <v>855.30452698596991</v>
      </c>
      <c r="H92" s="95">
        <v>3775.0659530897265</v>
      </c>
      <c r="I92" s="95">
        <v>5471.1652549870305</v>
      </c>
      <c r="J92" s="95">
        <v>6092.8417000172813</v>
      </c>
      <c r="K92" s="95">
        <v>763.73298206439802</v>
      </c>
      <c r="L92" s="95">
        <v>684.77876871639398</v>
      </c>
    </row>
    <row r="93" spans="2:12" ht="12" customHeight="1" x14ac:dyDescent="0.25">
      <c r="B93" s="79"/>
      <c r="D93" s="12" t="s">
        <v>38</v>
      </c>
      <c r="E93" s="95">
        <v>71.406799225666234</v>
      </c>
      <c r="F93" s="95">
        <v>78.148247278146698</v>
      </c>
      <c r="G93" s="95">
        <v>75.366204212011738</v>
      </c>
      <c r="H93" s="95">
        <v>75.39400023778407</v>
      </c>
      <c r="I93" s="95">
        <v>81.421397246461751</v>
      </c>
      <c r="J93" s="95">
        <v>39.636338839574272</v>
      </c>
      <c r="K93" s="95">
        <v>41.531929966813728</v>
      </c>
      <c r="L93" s="95">
        <v>-2.7576677963710772</v>
      </c>
    </row>
    <row r="94" spans="2:12" ht="12" customHeight="1" x14ac:dyDescent="0.25">
      <c r="B94" s="79"/>
      <c r="C94" s="11" t="s">
        <v>39</v>
      </c>
      <c r="E94" s="98">
        <v>135.05135649027315</v>
      </c>
      <c r="F94" s="98">
        <v>274.45914422299148</v>
      </c>
      <c r="G94" s="98">
        <v>265.74511705158795</v>
      </c>
      <c r="H94" s="98">
        <v>249.98793981958036</v>
      </c>
      <c r="I94" s="98">
        <v>281.14417676278561</v>
      </c>
      <c r="J94" s="98">
        <v>276.76656275207608</v>
      </c>
      <c r="K94" s="98">
        <v>51.886085314395679</v>
      </c>
      <c r="L94" s="98">
        <v>31.656032556952741</v>
      </c>
    </row>
    <row r="95" spans="2:12" ht="12" customHeight="1" x14ac:dyDescent="0.25">
      <c r="B95" s="79"/>
      <c r="C95" s="11" t="s">
        <v>40</v>
      </c>
      <c r="E95" s="98">
        <f>SUM(E96:E99)</f>
        <v>1493.401673883686</v>
      </c>
      <c r="F95" s="98">
        <f t="shared" ref="F95:L95" si="7">SUM(F96:F99)</f>
        <v>511.26221563321059</v>
      </c>
      <c r="G95" s="98">
        <f t="shared" si="7"/>
        <v>312.15528390242491</v>
      </c>
      <c r="H95" s="98">
        <f t="shared" si="7"/>
        <v>352.68270846070942</v>
      </c>
      <c r="I95" s="98">
        <f t="shared" si="7"/>
        <v>456.79802391828355</v>
      </c>
      <c r="J95" s="98">
        <f t="shared" si="7"/>
        <v>411.23830818311535</v>
      </c>
      <c r="K95" s="98">
        <f t="shared" si="7"/>
        <v>398.77127602423855</v>
      </c>
      <c r="L95" s="98">
        <f t="shared" si="7"/>
        <v>402.43452791107825</v>
      </c>
    </row>
    <row r="96" spans="2:12" ht="12" customHeight="1" x14ac:dyDescent="0.25">
      <c r="B96" s="79"/>
      <c r="C96" s="16"/>
      <c r="D96" s="12" t="s">
        <v>41</v>
      </c>
      <c r="E96" s="95">
        <v>22.648295077393499</v>
      </c>
      <c r="F96" s="95">
        <v>25.917363921692601</v>
      </c>
      <c r="G96" s="95">
        <v>29.590415986402601</v>
      </c>
      <c r="H96" s="95">
        <v>102.6462863568017</v>
      </c>
      <c r="I96" s="95">
        <v>101.9683984494376</v>
      </c>
      <c r="J96" s="95">
        <v>110.59653752030709</v>
      </c>
      <c r="K96" s="95">
        <v>117.72743764374329</v>
      </c>
      <c r="L96" s="95">
        <v>147.91736675215759</v>
      </c>
    </row>
    <row r="97" spans="2:13" ht="12" customHeight="1" x14ac:dyDescent="0.25">
      <c r="B97" s="79"/>
      <c r="C97" s="16"/>
      <c r="D97" s="12" t="s">
        <v>42</v>
      </c>
      <c r="E97" s="95">
        <v>1419.3490951029601</v>
      </c>
      <c r="F97" s="95">
        <v>313.452364628986</v>
      </c>
      <c r="G97" s="95">
        <v>138.54352416276299</v>
      </c>
      <c r="H97" s="95">
        <v>101.1563060928502</v>
      </c>
      <c r="I97" s="95">
        <v>145.214608370354</v>
      </c>
      <c r="J97" s="95">
        <v>145.48341521073701</v>
      </c>
      <c r="K97" s="95">
        <v>145.67365243648501</v>
      </c>
      <c r="L97" s="95">
        <v>141.88560009506099</v>
      </c>
    </row>
    <row r="98" spans="2:13" ht="12" customHeight="1" x14ac:dyDescent="0.25">
      <c r="B98" s="79"/>
      <c r="C98" s="16"/>
      <c r="D98" s="12" t="s">
        <v>43</v>
      </c>
      <c r="E98" s="95">
        <v>-5.1768268952484897</v>
      </c>
      <c r="F98" s="95">
        <v>73.006541712465364</v>
      </c>
      <c r="G98" s="95">
        <v>78.607722387982292</v>
      </c>
      <c r="H98" s="95">
        <v>78.362780907896678</v>
      </c>
      <c r="I98" s="95">
        <v>99.140935041871288</v>
      </c>
      <c r="J98" s="95">
        <v>89.228324791075096</v>
      </c>
      <c r="K98" s="95">
        <v>76.551449785262889</v>
      </c>
      <c r="L98" s="95">
        <v>69.300505929772896</v>
      </c>
    </row>
    <row r="99" spans="2:13" ht="12" customHeight="1" x14ac:dyDescent="0.25">
      <c r="B99" s="79"/>
      <c r="C99" s="16"/>
      <c r="D99" s="12" t="s">
        <v>44</v>
      </c>
      <c r="E99" s="95">
        <v>56.581110598581112</v>
      </c>
      <c r="F99" s="95">
        <v>98.885945370066622</v>
      </c>
      <c r="G99" s="95">
        <v>65.413621365277038</v>
      </c>
      <c r="H99" s="95">
        <v>70.517335103160875</v>
      </c>
      <c r="I99" s="95">
        <v>110.47408205662065</v>
      </c>
      <c r="J99" s="95">
        <v>65.930030660996152</v>
      </c>
      <c r="K99" s="95">
        <v>58.818736158747342</v>
      </c>
      <c r="L99" s="95">
        <v>43.331055134086732</v>
      </c>
    </row>
    <row r="100" spans="2:13" ht="12" customHeight="1" x14ac:dyDescent="0.25">
      <c r="B100" s="79"/>
      <c r="C100" s="11" t="s">
        <v>45</v>
      </c>
      <c r="E100" s="98">
        <f>SUM(E101:E102)</f>
        <v>12.495201018426506</v>
      </c>
      <c r="F100" s="98">
        <f t="shared" ref="F100:L100" si="8">SUM(F101:F102)</f>
        <v>21.50324640749211</v>
      </c>
      <c r="G100" s="98">
        <f t="shared" si="8"/>
        <v>210.99967100214363</v>
      </c>
      <c r="H100" s="98">
        <f t="shared" si="8"/>
        <v>255.9361363606607</v>
      </c>
      <c r="I100" s="98">
        <f t="shared" si="8"/>
        <v>269.68336976397671</v>
      </c>
      <c r="J100" s="98">
        <f t="shared" si="8"/>
        <v>616.07996718344316</v>
      </c>
      <c r="K100" s="98">
        <f t="shared" si="8"/>
        <v>721.25919004478499</v>
      </c>
      <c r="L100" s="98">
        <f t="shared" si="8"/>
        <v>765.39447304784596</v>
      </c>
    </row>
    <row r="101" spans="2:13" ht="12" customHeight="1" x14ac:dyDescent="0.25">
      <c r="B101" s="79"/>
      <c r="C101" s="16"/>
      <c r="D101" s="12" t="s">
        <v>46</v>
      </c>
      <c r="E101" s="95">
        <v>-1.317365883370494</v>
      </c>
      <c r="F101" s="95">
        <v>4.5638493282191099</v>
      </c>
      <c r="G101" s="95">
        <v>1.8195325753596199</v>
      </c>
      <c r="H101" s="95">
        <v>12.215787889239699</v>
      </c>
      <c r="I101" s="95">
        <v>3.9606087211037302</v>
      </c>
      <c r="J101" s="95">
        <v>38.058250510672096</v>
      </c>
      <c r="K101" s="95">
        <v>205.58746408729601</v>
      </c>
      <c r="L101" s="95">
        <v>121.616068275109</v>
      </c>
    </row>
    <row r="102" spans="2:13" ht="12" customHeight="1" x14ac:dyDescent="0.25">
      <c r="B102" s="79"/>
      <c r="C102" s="16"/>
      <c r="D102" s="12" t="s">
        <v>47</v>
      </c>
      <c r="E102" s="95">
        <v>13.812566901797</v>
      </c>
      <c r="F102" s="95">
        <v>16.939397079273</v>
      </c>
      <c r="G102" s="95">
        <v>209.180138426784</v>
      </c>
      <c r="H102" s="95">
        <v>243.720348471421</v>
      </c>
      <c r="I102" s="95">
        <v>265.722761042873</v>
      </c>
      <c r="J102" s="95">
        <v>578.02171667277105</v>
      </c>
      <c r="K102" s="95">
        <v>515.671725957489</v>
      </c>
      <c r="L102" s="95">
        <v>643.77840477273696</v>
      </c>
    </row>
    <row r="103" spans="2:13" ht="12" customHeight="1" x14ac:dyDescent="0.25">
      <c r="B103" s="79"/>
      <c r="C103" s="11" t="s">
        <v>48</v>
      </c>
      <c r="E103" s="95">
        <v>20873.509923914495</v>
      </c>
      <c r="F103" s="95">
        <v>18386.619389470354</v>
      </c>
      <c r="G103" s="95">
        <v>15893.94580529123</v>
      </c>
      <c r="H103" s="95">
        <v>7935.8523400034292</v>
      </c>
      <c r="I103" s="95">
        <v>12274.684042353498</v>
      </c>
      <c r="J103" s="95">
        <v>15398.995342768918</v>
      </c>
      <c r="K103" s="95">
        <v>24297.427494810774</v>
      </c>
      <c r="L103" s="95">
        <v>30838.842503996057</v>
      </c>
    </row>
    <row r="104" spans="2:13" ht="12" customHeight="1" x14ac:dyDescent="0.25">
      <c r="C104" s="11" t="s">
        <v>49</v>
      </c>
      <c r="E104" s="99">
        <f>+E60+E79+E94+E95+E100+E103</f>
        <v>101246.76234345177</v>
      </c>
      <c r="F104" s="99">
        <f t="shared" ref="F104:L104" si="9">+F60+F79+F94+F95+F100+F103</f>
        <v>106048.88218889121</v>
      </c>
      <c r="G104" s="99">
        <f t="shared" si="9"/>
        <v>110454.06483439615</v>
      </c>
      <c r="H104" s="99">
        <f t="shared" si="9"/>
        <v>110780.85929346668</v>
      </c>
      <c r="I104" s="99">
        <f t="shared" si="9"/>
        <v>120930.44282155603</v>
      </c>
      <c r="J104" s="99">
        <f t="shared" si="9"/>
        <v>126745.76084580102</v>
      </c>
      <c r="K104" s="99">
        <f t="shared" si="9"/>
        <v>123760.75789145529</v>
      </c>
      <c r="L104" s="99">
        <f t="shared" si="9"/>
        <v>131447.92984935053</v>
      </c>
    </row>
    <row r="105" spans="2:13" x14ac:dyDescent="0.25">
      <c r="D105" s="88"/>
      <c r="E105" s="87"/>
      <c r="F105" s="87"/>
      <c r="G105" s="87"/>
      <c r="H105" s="87"/>
      <c r="I105" s="87"/>
      <c r="J105" s="87"/>
      <c r="K105" s="87"/>
      <c r="L105" s="87"/>
      <c r="M105" s="43"/>
    </row>
    <row r="106" spans="2:13" x14ac:dyDescent="0.25">
      <c r="E106" s="54"/>
      <c r="F106" s="54"/>
      <c r="G106" s="54"/>
      <c r="H106" s="54"/>
      <c r="I106" s="54"/>
      <c r="J106" s="54"/>
      <c r="K106" s="54"/>
      <c r="L106" s="54"/>
      <c r="M106" s="51"/>
    </row>
    <row r="107" spans="2:13" ht="15.75" x14ac:dyDescent="0.25">
      <c r="C107" s="7" t="s">
        <v>70</v>
      </c>
    </row>
    <row r="108" spans="2:13" ht="15.75" x14ac:dyDescent="0.25">
      <c r="C108" s="7"/>
    </row>
    <row r="109" spans="2:13" x14ac:dyDescent="0.25">
      <c r="C109" s="8" t="s">
        <v>71</v>
      </c>
      <c r="E109" s="47"/>
      <c r="F109" s="47"/>
      <c r="G109" s="47"/>
      <c r="H109" s="47"/>
      <c r="I109" s="47"/>
      <c r="J109" s="47"/>
      <c r="K109" s="47"/>
      <c r="L109" s="47"/>
      <c r="M109" s="47"/>
    </row>
    <row r="110" spans="2:13" x14ac:dyDescent="0.25">
      <c r="C110" s="9" t="s">
        <v>2</v>
      </c>
    </row>
    <row r="112" spans="2:13" ht="12" customHeight="1" x14ac:dyDescent="0.25">
      <c r="D112" s="10"/>
      <c r="E112" s="100">
        <v>2012</v>
      </c>
      <c r="F112" s="100">
        <v>2013</v>
      </c>
      <c r="G112" s="100">
        <v>2014</v>
      </c>
      <c r="H112" s="100">
        <v>2015</v>
      </c>
      <c r="I112" s="100">
        <v>2016</v>
      </c>
      <c r="J112" s="100">
        <v>2017</v>
      </c>
      <c r="K112" s="100">
        <v>2018</v>
      </c>
      <c r="L112" s="100">
        <v>2019</v>
      </c>
    </row>
    <row r="113" spans="2:12" ht="12" customHeight="1" x14ac:dyDescent="0.25">
      <c r="C113" s="11" t="s">
        <v>77</v>
      </c>
      <c r="E113" s="98">
        <f t="shared" ref="E113:K113" si="10">SUM(E114:E127)</f>
        <v>13056.494649893277</v>
      </c>
      <c r="F113" s="98">
        <f t="shared" si="10"/>
        <v>13635.412224762911</v>
      </c>
      <c r="G113" s="98">
        <f t="shared" si="10"/>
        <v>10267.985124043969</v>
      </c>
      <c r="H113" s="98">
        <f t="shared" si="10"/>
        <v>4698.7467242820894</v>
      </c>
      <c r="I113" s="98">
        <f t="shared" si="10"/>
        <v>4067.0395981337101</v>
      </c>
      <c r="J113" s="98">
        <f t="shared" si="10"/>
        <v>-2051.7519735614633</v>
      </c>
      <c r="K113" s="98">
        <f t="shared" si="10"/>
        <v>4957.9802663327182</v>
      </c>
      <c r="L113" s="98">
        <f>SUM(L114:L127)</f>
        <v>2719.4293811605762</v>
      </c>
    </row>
    <row r="114" spans="2:12" ht="12" customHeight="1" x14ac:dyDescent="0.25">
      <c r="B114" s="79"/>
      <c r="D114" s="12" t="s">
        <v>6</v>
      </c>
      <c r="E114" s="95">
        <v>-1072.3049532055775</v>
      </c>
      <c r="F114" s="95">
        <v>-104.28637974492393</v>
      </c>
      <c r="G114" s="95">
        <v>-88.934489445044633</v>
      </c>
      <c r="H114" s="95">
        <v>-126.61102348924855</v>
      </c>
      <c r="I114" s="95">
        <v>-70.161974158030219</v>
      </c>
      <c r="J114" s="95">
        <v>-49.231818788029869</v>
      </c>
      <c r="K114" s="95">
        <v>26.689096386180204</v>
      </c>
      <c r="L114" s="95">
        <v>52.81512254115254</v>
      </c>
    </row>
    <row r="115" spans="2:12" ht="12" customHeight="1" x14ac:dyDescent="0.25">
      <c r="B115" s="79"/>
      <c r="D115" s="12" t="s">
        <v>7</v>
      </c>
      <c r="E115" s="95">
        <v>-1967.419448992817</v>
      </c>
      <c r="F115" s="95">
        <v>-157.39501459144847</v>
      </c>
      <c r="G115" s="95">
        <v>-445.30718444507875</v>
      </c>
      <c r="H115" s="95">
        <v>155.21240117408783</v>
      </c>
      <c r="I115" s="95">
        <v>154.00867354073955</v>
      </c>
      <c r="J115" s="95">
        <v>339.7962386087446</v>
      </c>
      <c r="K115" s="95">
        <v>339.26537207880904</v>
      </c>
      <c r="L115" s="95">
        <v>-2054.0372989497869</v>
      </c>
    </row>
    <row r="116" spans="2:12" ht="12" customHeight="1" x14ac:dyDescent="0.25">
      <c r="B116" s="79"/>
      <c r="D116" s="12" t="s">
        <v>8</v>
      </c>
      <c r="E116" s="95">
        <v>2104.1954872420642</v>
      </c>
      <c r="F116" s="95">
        <v>2137.9653964294744</v>
      </c>
      <c r="G116" s="95">
        <v>488.15678952996439</v>
      </c>
      <c r="H116" s="95">
        <v>-702.52610274339713</v>
      </c>
      <c r="I116" s="95">
        <v>-134.10227871347939</v>
      </c>
      <c r="J116" s="95">
        <v>-386.66448651840312</v>
      </c>
      <c r="K116" s="95">
        <v>-162.93873909683361</v>
      </c>
      <c r="L116" s="95">
        <v>-1234.901605921332</v>
      </c>
    </row>
    <row r="117" spans="2:12" ht="12" customHeight="1" x14ac:dyDescent="0.25">
      <c r="B117" s="79"/>
      <c r="D117" s="12" t="s">
        <v>9</v>
      </c>
      <c r="E117" s="95">
        <v>1337.6739793727766</v>
      </c>
      <c r="F117" s="95">
        <v>-363.78407518930146</v>
      </c>
      <c r="G117" s="95">
        <v>23.105194771064454</v>
      </c>
      <c r="H117" s="95">
        <v>188.9976281108481</v>
      </c>
      <c r="I117" s="95">
        <v>-147.95472009128139</v>
      </c>
      <c r="J117" s="95">
        <v>212.47398311792148</v>
      </c>
      <c r="K117" s="95">
        <v>114.73663950826759</v>
      </c>
      <c r="L117" s="95">
        <v>730.80333529447751</v>
      </c>
    </row>
    <row r="118" spans="2:12" ht="12" customHeight="1" x14ac:dyDescent="0.25">
      <c r="B118" s="79"/>
      <c r="D118" s="12" t="s">
        <v>10</v>
      </c>
      <c r="E118" s="95">
        <v>3104.7673126658842</v>
      </c>
      <c r="F118" s="95">
        <v>6319.3548677715307</v>
      </c>
      <c r="G118" s="95">
        <v>2928.6841838411206</v>
      </c>
      <c r="H118" s="95">
        <v>1284.4922973926425</v>
      </c>
      <c r="I118" s="95">
        <v>1307.1416352098458</v>
      </c>
      <c r="J118" s="95">
        <v>798.32039812498249</v>
      </c>
      <c r="K118" s="95">
        <v>2942.7469142184214</v>
      </c>
      <c r="L118" s="95">
        <v>-216.22705050710505</v>
      </c>
    </row>
    <row r="119" spans="2:12" ht="12" customHeight="1" x14ac:dyDescent="0.25">
      <c r="B119" s="79"/>
      <c r="D119" s="12" t="s">
        <v>11</v>
      </c>
      <c r="E119" s="95">
        <v>851.50250393831197</v>
      </c>
      <c r="F119" s="95">
        <v>2340.5112964387499</v>
      </c>
      <c r="G119" s="95">
        <v>135.00800573145276</v>
      </c>
      <c r="H119" s="95">
        <v>2790.4658825947158</v>
      </c>
      <c r="I119" s="95">
        <v>-427.80683846748889</v>
      </c>
      <c r="J119" s="95">
        <v>-951.43843509969986</v>
      </c>
      <c r="K119" s="95">
        <v>492.3228090068875</v>
      </c>
      <c r="L119" s="95">
        <v>838.67838988786468</v>
      </c>
    </row>
    <row r="120" spans="2:12" ht="12" customHeight="1" x14ac:dyDescent="0.25">
      <c r="B120" s="79"/>
      <c r="D120" s="12" t="s">
        <v>14</v>
      </c>
      <c r="E120" s="95">
        <v>6123.3842324515072</v>
      </c>
      <c r="F120" s="95">
        <v>2186.4448323143652</v>
      </c>
      <c r="G120" s="95">
        <v>3089.8570246463005</v>
      </c>
      <c r="H120" s="95">
        <v>1281.1497186269012</v>
      </c>
      <c r="I120" s="95">
        <v>2789.4469230086684</v>
      </c>
      <c r="J120" s="95">
        <v>-2483.6055289777942</v>
      </c>
      <c r="K120" s="95">
        <v>463.81255507182414</v>
      </c>
      <c r="L120" s="95">
        <v>1162.9593080676257</v>
      </c>
    </row>
    <row r="121" spans="2:12" ht="12" customHeight="1" x14ac:dyDescent="0.25">
      <c r="B121" s="79"/>
      <c r="D121" s="12" t="s">
        <v>15</v>
      </c>
      <c r="E121" s="95">
        <v>699.99452969034098</v>
      </c>
      <c r="F121" s="95">
        <v>2297.1219340573475</v>
      </c>
      <c r="G121" s="95">
        <v>1489.2438367908396</v>
      </c>
      <c r="H121" s="95">
        <v>2337.0518919284345</v>
      </c>
      <c r="I121" s="95">
        <v>-909.27243837281367</v>
      </c>
      <c r="J121" s="95">
        <v>-1839.4656966434834</v>
      </c>
      <c r="K121" s="95">
        <v>736.5341790109585</v>
      </c>
      <c r="L121" s="95">
        <v>2776.1688453760476</v>
      </c>
    </row>
    <row r="122" spans="2:12" ht="12" customHeight="1" x14ac:dyDescent="0.25">
      <c r="B122" s="79"/>
      <c r="D122" s="12" t="s">
        <v>16</v>
      </c>
      <c r="E122" s="95">
        <v>-1256.9955480541523</v>
      </c>
      <c r="F122" s="95">
        <v>-741.84859576183487</v>
      </c>
      <c r="G122" s="95">
        <v>-35.42518512445946</v>
      </c>
      <c r="H122" s="95">
        <v>-417.13048522008535</v>
      </c>
      <c r="I122" s="95">
        <v>369.27429776124194</v>
      </c>
      <c r="J122" s="95">
        <v>1950.6189447793124</v>
      </c>
      <c r="K122" s="95">
        <v>-528.96748900456237</v>
      </c>
      <c r="L122" s="95">
        <v>-99.203564809915036</v>
      </c>
    </row>
    <row r="123" spans="2:12" ht="12" customHeight="1" x14ac:dyDescent="0.25">
      <c r="B123" s="79"/>
      <c r="D123" s="12" t="s">
        <v>17</v>
      </c>
      <c r="E123" s="95">
        <v>1218.7890235184821</v>
      </c>
      <c r="F123" s="95">
        <v>-627.37558789100729</v>
      </c>
      <c r="G123" s="95">
        <v>261.0940254151073</v>
      </c>
      <c r="H123" s="95">
        <v>108.83343676245173</v>
      </c>
      <c r="I123" s="95">
        <v>102.64965892277898</v>
      </c>
      <c r="J123" s="95">
        <v>553.9106868006138</v>
      </c>
      <c r="K123" s="95">
        <v>128.92278466645885</v>
      </c>
      <c r="L123" s="95">
        <v>458.47991279669424</v>
      </c>
    </row>
    <row r="124" spans="2:12" ht="12" customHeight="1" x14ac:dyDescent="0.25">
      <c r="B124" s="79"/>
      <c r="D124" s="12" t="s">
        <v>18</v>
      </c>
      <c r="E124" s="95">
        <v>-107.96183086852056</v>
      </c>
      <c r="F124" s="95">
        <v>-1.1295909598722247</v>
      </c>
      <c r="G124" s="95">
        <v>1322.4533536522933</v>
      </c>
      <c r="H124" s="95">
        <v>122.96564404397549</v>
      </c>
      <c r="I124" s="95">
        <v>451.37036896061556</v>
      </c>
      <c r="J124" s="95">
        <v>-151.02710639000392</v>
      </c>
      <c r="K124" s="95">
        <v>-242.27543545381943</v>
      </c>
      <c r="L124" s="95">
        <v>59.52855885129474</v>
      </c>
    </row>
    <row r="125" spans="2:12" ht="12" customHeight="1" x14ac:dyDescent="0.25">
      <c r="B125" s="79"/>
      <c r="D125" s="12" t="s">
        <v>20</v>
      </c>
      <c r="E125" s="95">
        <v>-361.74293251521982</v>
      </c>
      <c r="F125" s="95">
        <v>-90.819496276770195</v>
      </c>
      <c r="G125" s="95">
        <v>-245.26643393187393</v>
      </c>
      <c r="H125" s="95">
        <v>-128.65512931174899</v>
      </c>
      <c r="I125" s="95">
        <v>35.063013392182249</v>
      </c>
      <c r="J125" s="95">
        <v>-13.247152998016762</v>
      </c>
      <c r="K125" s="95">
        <v>142.78600597583829</v>
      </c>
      <c r="L125" s="95">
        <v>16.538276788465225</v>
      </c>
    </row>
    <row r="126" spans="2:12" ht="12" customHeight="1" x14ac:dyDescent="0.25">
      <c r="B126" s="79"/>
      <c r="D126" s="12" t="s">
        <v>21</v>
      </c>
      <c r="E126" s="95">
        <v>5.2120690056891501</v>
      </c>
      <c r="F126" s="95">
        <v>-37.651816206055841</v>
      </c>
      <c r="G126" s="95">
        <v>727.11221650455707</v>
      </c>
      <c r="H126" s="95">
        <v>40.11714302326628</v>
      </c>
      <c r="I126" s="95">
        <v>27.706765784367079</v>
      </c>
      <c r="J126" s="95">
        <v>-303.59413998443358</v>
      </c>
      <c r="K126" s="95">
        <v>28.058848810171597</v>
      </c>
      <c r="L126" s="95">
        <v>279.69079967480343</v>
      </c>
    </row>
    <row r="127" spans="2:12" ht="12" customHeight="1" x14ac:dyDescent="0.25">
      <c r="B127" s="79"/>
      <c r="D127" s="12" t="s">
        <v>23</v>
      </c>
      <c r="E127" s="95">
        <v>2377.4002256445083</v>
      </c>
      <c r="F127" s="95">
        <v>478.30445437265797</v>
      </c>
      <c r="G127" s="95">
        <v>618.20378610772764</v>
      </c>
      <c r="H127" s="95">
        <v>-2235.6165786107545</v>
      </c>
      <c r="I127" s="95">
        <v>519.6765113563639</v>
      </c>
      <c r="J127" s="95">
        <v>271.40214040682702</v>
      </c>
      <c r="K127" s="95">
        <v>476.28672515411677</v>
      </c>
      <c r="L127" s="95">
        <v>-51.863647929711675</v>
      </c>
    </row>
    <row r="128" spans="2:12" ht="12" customHeight="1" x14ac:dyDescent="0.25">
      <c r="B128" s="79"/>
      <c r="C128" s="11" t="s">
        <v>24</v>
      </c>
      <c r="E128" s="98">
        <f t="shared" ref="E128:K128" si="11">SUM(E129:E143)</f>
        <v>4331.4487565600084</v>
      </c>
      <c r="F128" s="98">
        <f t="shared" si="11"/>
        <v>10558.349968021554</v>
      </c>
      <c r="G128" s="98">
        <f t="shared" si="11"/>
        <v>13944.641360626252</v>
      </c>
      <c r="H128" s="98">
        <f t="shared" si="11"/>
        <v>5812.8243115293626</v>
      </c>
      <c r="I128" s="98">
        <f t="shared" si="11"/>
        <v>7414.0967826103861</v>
      </c>
      <c r="J128" s="98">
        <f t="shared" si="11"/>
        <v>5095.8237405846821</v>
      </c>
      <c r="K128" s="98">
        <f t="shared" si="11"/>
        <v>10712.14296004031</v>
      </c>
      <c r="L128" s="98">
        <f>SUM(L129:L143)</f>
        <v>5379.6671794192716</v>
      </c>
    </row>
    <row r="129" spans="2:12" ht="12" customHeight="1" x14ac:dyDescent="0.25">
      <c r="B129" s="79"/>
      <c r="C129" s="16"/>
      <c r="D129" s="12" t="s">
        <v>25</v>
      </c>
      <c r="E129" s="95">
        <v>-27.12673885148493</v>
      </c>
      <c r="F129" s="95">
        <v>514.78952445842265</v>
      </c>
      <c r="G129" s="95">
        <v>-203.89286609553415</v>
      </c>
      <c r="H129" s="95">
        <v>199.1298927313602</v>
      </c>
      <c r="I129" s="95">
        <v>71.242042552963511</v>
      </c>
      <c r="J129" s="95">
        <v>199.02593311249598</v>
      </c>
      <c r="K129" s="95">
        <v>111.08297034610598</v>
      </c>
      <c r="L129" s="95">
        <v>68.91050350979404</v>
      </c>
    </row>
    <row r="130" spans="2:12" ht="12" customHeight="1" x14ac:dyDescent="0.25">
      <c r="B130" s="79"/>
      <c r="C130" s="16"/>
      <c r="D130" s="12" t="s">
        <v>52</v>
      </c>
      <c r="E130" s="95">
        <v>-35.510056613586045</v>
      </c>
      <c r="F130" s="95">
        <v>-378.61950403807504</v>
      </c>
      <c r="G130" s="95">
        <v>5.1843905521386038</v>
      </c>
      <c r="H130" s="95">
        <v>159.99029016831446</v>
      </c>
      <c r="I130" s="95">
        <v>93.822692662657005</v>
      </c>
      <c r="J130" s="95">
        <v>52.881472862234531</v>
      </c>
      <c r="K130" s="95">
        <v>-54.907687276863669</v>
      </c>
      <c r="L130" s="95">
        <v>165.15616814644545</v>
      </c>
    </row>
    <row r="131" spans="2:12" ht="12" customHeight="1" x14ac:dyDescent="0.25">
      <c r="B131" s="79"/>
      <c r="C131" s="16"/>
      <c r="D131" s="12" t="s">
        <v>26</v>
      </c>
      <c r="E131" s="95">
        <v>672.38641128304175</v>
      </c>
      <c r="F131" s="95">
        <v>587.68943727308908</v>
      </c>
      <c r="G131" s="95">
        <v>62.862811440966695</v>
      </c>
      <c r="H131" s="95">
        <v>272.17018025727327</v>
      </c>
      <c r="I131" s="95">
        <v>48.558454039672107</v>
      </c>
      <c r="J131" s="95">
        <v>19.827443280042623</v>
      </c>
      <c r="K131" s="95">
        <v>-263.08714562688499</v>
      </c>
      <c r="L131" s="95">
        <v>-786.43984203634466</v>
      </c>
    </row>
    <row r="132" spans="2:12" ht="12" customHeight="1" x14ac:dyDescent="0.25">
      <c r="B132" s="79"/>
      <c r="C132" s="16"/>
      <c r="D132" s="12" t="s">
        <v>28</v>
      </c>
      <c r="E132" s="95">
        <v>-2117.5876537898375</v>
      </c>
      <c r="F132" s="95">
        <v>2821.3991451527559</v>
      </c>
      <c r="G132" s="95">
        <v>5573.1924349571827</v>
      </c>
      <c r="H132" s="95">
        <v>2753.3243267996718</v>
      </c>
      <c r="I132" s="95">
        <v>384.30783849723355</v>
      </c>
      <c r="J132" s="95">
        <v>990.27788880947833</v>
      </c>
      <c r="K132" s="95">
        <v>3694.0478529037796</v>
      </c>
      <c r="L132" s="95">
        <v>2449.1850957916749</v>
      </c>
    </row>
    <row r="133" spans="2:12" ht="12" customHeight="1" x14ac:dyDescent="0.25">
      <c r="B133" s="79"/>
      <c r="C133" s="16"/>
      <c r="D133" s="12" t="s">
        <v>29</v>
      </c>
      <c r="E133" s="95">
        <v>-278.27814397236205</v>
      </c>
      <c r="F133" s="95">
        <v>190.88250742658929</v>
      </c>
      <c r="G133" s="95">
        <v>67.610557359139946</v>
      </c>
      <c r="H133" s="95">
        <v>245.80705542331498</v>
      </c>
      <c r="I133" s="95">
        <v>-106.02331797114621</v>
      </c>
      <c r="J133" s="95">
        <v>-248.24276867159494</v>
      </c>
      <c r="K133" s="95">
        <v>347.29900355429737</v>
      </c>
      <c r="L133" s="95">
        <v>365.35117128691297</v>
      </c>
    </row>
    <row r="134" spans="2:12" ht="12" customHeight="1" x14ac:dyDescent="0.25">
      <c r="B134" s="79"/>
      <c r="C134" s="16"/>
      <c r="D134" s="12" t="s">
        <v>30</v>
      </c>
      <c r="E134" s="95">
        <v>95.036115298575965</v>
      </c>
      <c r="F134" s="95">
        <v>1867.1455882703603</v>
      </c>
      <c r="G134" s="95">
        <v>1064.639319709966</v>
      </c>
      <c r="H134" s="95">
        <v>-1186.2637516551822</v>
      </c>
      <c r="I134" s="95">
        <v>-153.81241635522039</v>
      </c>
      <c r="J134" s="95">
        <v>-246.94386499982801</v>
      </c>
      <c r="K134" s="95">
        <v>-146.99730342280745</v>
      </c>
      <c r="L134" s="95">
        <v>-147.58169099325198</v>
      </c>
    </row>
    <row r="135" spans="2:12" ht="12" customHeight="1" x14ac:dyDescent="0.25">
      <c r="B135" s="79"/>
      <c r="C135" s="16"/>
      <c r="D135" s="12" t="s">
        <v>53</v>
      </c>
      <c r="E135" s="95">
        <v>-258.40618938159355</v>
      </c>
      <c r="F135" s="95">
        <v>-218.40756121896817</v>
      </c>
      <c r="G135" s="95">
        <v>-53.117412193009379</v>
      </c>
      <c r="H135" s="95">
        <v>807.07627746435412</v>
      </c>
      <c r="I135" s="95">
        <v>5613.5930465757674</v>
      </c>
      <c r="J135" s="95">
        <v>-15.279885461064499</v>
      </c>
      <c r="K135" s="95">
        <v>1234.0537976580456</v>
      </c>
      <c r="L135" s="95">
        <v>462.02761917668596</v>
      </c>
    </row>
    <row r="136" spans="2:12" ht="12" customHeight="1" x14ac:dyDescent="0.25">
      <c r="B136" s="79"/>
      <c r="C136" s="16"/>
      <c r="D136" s="12" t="s">
        <v>31</v>
      </c>
      <c r="E136" s="95">
        <v>85.99087596260803</v>
      </c>
      <c r="F136" s="95">
        <v>977.26908674161314</v>
      </c>
      <c r="G136" s="95">
        <v>92.75000090350801</v>
      </c>
      <c r="H136" s="95">
        <v>732.06243071089193</v>
      </c>
      <c r="I136" s="95">
        <v>20.841130832632057</v>
      </c>
      <c r="J136" s="95">
        <v>-169.8542112791223</v>
      </c>
      <c r="K136" s="95">
        <v>151.59978294082021</v>
      </c>
      <c r="L136" s="95">
        <v>272.10729028534399</v>
      </c>
    </row>
    <row r="137" spans="2:12" ht="12" customHeight="1" x14ac:dyDescent="0.25">
      <c r="B137" s="79"/>
      <c r="C137" s="16"/>
      <c r="D137" s="12" t="s">
        <v>32</v>
      </c>
      <c r="E137" s="95">
        <v>999.56971190323657</v>
      </c>
      <c r="F137" s="95">
        <v>-3400.0746518681985</v>
      </c>
      <c r="G137" s="95">
        <v>800.4069247533829</v>
      </c>
      <c r="H137" s="95">
        <v>43.273860899993927</v>
      </c>
      <c r="I137" s="95">
        <v>-1399.9792427875154</v>
      </c>
      <c r="J137" s="95">
        <v>-96.89874588884247</v>
      </c>
      <c r="K137" s="95">
        <v>-100.96480126373038</v>
      </c>
      <c r="L137" s="95">
        <v>89.25687571418041</v>
      </c>
    </row>
    <row r="138" spans="2:12" ht="12" customHeight="1" x14ac:dyDescent="0.25">
      <c r="B138" s="79"/>
      <c r="C138" s="16"/>
      <c r="D138" s="12" t="s">
        <v>33</v>
      </c>
      <c r="E138" s="95">
        <v>100.04450292443411</v>
      </c>
      <c r="F138" s="95">
        <v>253.67390826156051</v>
      </c>
      <c r="G138" s="95">
        <v>805.96036378504186</v>
      </c>
      <c r="H138" s="95">
        <v>-362.33892662097679</v>
      </c>
      <c r="I138" s="95">
        <v>-317.63439318086466</v>
      </c>
      <c r="J138" s="95">
        <v>405.26219334135732</v>
      </c>
      <c r="K138" s="95">
        <v>284.4843142952368</v>
      </c>
      <c r="L138" s="95">
        <v>248.10772060906658</v>
      </c>
    </row>
    <row r="139" spans="2:12" ht="12" customHeight="1" x14ac:dyDescent="0.25">
      <c r="B139" s="79"/>
      <c r="C139" s="16"/>
      <c r="D139" s="12" t="s">
        <v>34</v>
      </c>
      <c r="E139" s="95">
        <v>3544.8898346684432</v>
      </c>
      <c r="F139" s="95">
        <v>6987.8930809357826</v>
      </c>
      <c r="G139" s="95">
        <v>2420.2193688901843</v>
      </c>
      <c r="H139" s="95">
        <v>-2404.2372982565435</v>
      </c>
      <c r="I139" s="95">
        <v>615.5758498688557</v>
      </c>
      <c r="J139" s="95">
        <v>1437.9950718449077</v>
      </c>
      <c r="K139" s="95">
        <v>1275.5911487712124</v>
      </c>
      <c r="L139" s="95">
        <v>-48.649250576157783</v>
      </c>
    </row>
    <row r="140" spans="2:12" ht="12" customHeight="1" x14ac:dyDescent="0.25">
      <c r="B140" s="79"/>
      <c r="C140" s="16"/>
      <c r="D140" s="12" t="s">
        <v>35</v>
      </c>
      <c r="E140" s="95">
        <v>949.37136424348228</v>
      </c>
      <c r="F140" s="95">
        <v>78.10250736817774</v>
      </c>
      <c r="G140" s="95">
        <v>2871.9888409223659</v>
      </c>
      <c r="H140" s="95">
        <v>2111.8604686963308</v>
      </c>
      <c r="I140" s="95">
        <v>552.38337421534789</v>
      </c>
      <c r="J140" s="95">
        <v>1844.7381504530167</v>
      </c>
      <c r="K140" s="95">
        <v>1869.9276149542386</v>
      </c>
      <c r="L140" s="95">
        <v>4197.5151245152028</v>
      </c>
    </row>
    <row r="141" spans="2:12" ht="12" customHeight="1" x14ac:dyDescent="0.25">
      <c r="B141" s="79"/>
      <c r="C141" s="16"/>
      <c r="D141" s="12" t="s">
        <v>36</v>
      </c>
      <c r="E141" s="95">
        <v>-84.693361032334465</v>
      </c>
      <c r="F141" s="95">
        <v>255.16097184482177</v>
      </c>
      <c r="G141" s="95">
        <v>101.31298243380297</v>
      </c>
      <c r="H141" s="95">
        <v>-16.255854444280899</v>
      </c>
      <c r="I141" s="95">
        <v>-62.349745886556171</v>
      </c>
      <c r="J141" s="95">
        <v>153.83154666922195</v>
      </c>
      <c r="K141" s="95">
        <v>39.196898442926766</v>
      </c>
      <c r="L141" s="95">
        <v>-51.030325401423916</v>
      </c>
    </row>
    <row r="142" spans="2:12" ht="12" customHeight="1" x14ac:dyDescent="0.25">
      <c r="B142" s="79"/>
      <c r="C142" s="16"/>
      <c r="D142" s="12" t="s">
        <v>37</v>
      </c>
      <c r="E142" s="95">
        <v>87.761340722881272</v>
      </c>
      <c r="F142" s="95">
        <v>-109.57211053900897</v>
      </c>
      <c r="G142" s="95">
        <v>-178.63851970013528</v>
      </c>
      <c r="H142" s="95">
        <v>2108.8276792972683</v>
      </c>
      <c r="I142" s="95">
        <v>57.038790478740189</v>
      </c>
      <c r="J142" s="95">
        <v>-504.47045885171434</v>
      </c>
      <c r="K142" s="95">
        <v>678.79692887085844</v>
      </c>
      <c r="L142" s="95">
        <v>176.89162000509504</v>
      </c>
    </row>
    <row r="143" spans="2:12" ht="12" customHeight="1" x14ac:dyDescent="0.25">
      <c r="B143" s="79"/>
      <c r="C143" s="16"/>
      <c r="D143" s="12" t="s">
        <v>38</v>
      </c>
      <c r="E143" s="95">
        <v>598.00074319450357</v>
      </c>
      <c r="F143" s="95">
        <v>131.01803795263243</v>
      </c>
      <c r="G143" s="95">
        <v>514.16216290724878</v>
      </c>
      <c r="H143" s="95">
        <v>348.39768005757281</v>
      </c>
      <c r="I143" s="95">
        <v>1996.5326790678203</v>
      </c>
      <c r="J143" s="95">
        <v>1273.6739753640934</v>
      </c>
      <c r="K143" s="95">
        <v>1592.0195848930739</v>
      </c>
      <c r="L143" s="95">
        <v>-2081.1409006139515</v>
      </c>
    </row>
    <row r="144" spans="2:12" ht="12" customHeight="1" x14ac:dyDescent="0.25">
      <c r="B144" s="79"/>
      <c r="C144" s="11" t="s">
        <v>39</v>
      </c>
      <c r="E144" s="98">
        <v>43.081335210154222</v>
      </c>
      <c r="F144" s="98">
        <v>79.981723011321009</v>
      </c>
      <c r="G144" s="98">
        <v>63.320720835852036</v>
      </c>
      <c r="H144" s="98">
        <v>-4.4869159311217013</v>
      </c>
      <c r="I144" s="98">
        <v>-147.43466936349739</v>
      </c>
      <c r="J144" s="98">
        <v>387.23207420610225</v>
      </c>
      <c r="K144" s="98">
        <v>35.396868415808022</v>
      </c>
      <c r="L144" s="98">
        <v>87.531782100164349</v>
      </c>
    </row>
    <row r="145" spans="2:13" ht="12" customHeight="1" x14ac:dyDescent="0.25">
      <c r="B145" s="79"/>
      <c r="C145" s="11" t="s">
        <v>40</v>
      </c>
      <c r="E145" s="98">
        <f t="shared" ref="E145:K145" si="12">SUM(E146:E149)</f>
        <v>1178.4993444855363</v>
      </c>
      <c r="F145" s="98">
        <f t="shared" si="12"/>
        <v>1074.9875835254595</v>
      </c>
      <c r="G145" s="98">
        <f t="shared" si="12"/>
        <v>527.20925123001132</v>
      </c>
      <c r="H145" s="98">
        <f t="shared" si="12"/>
        <v>9728.9562969422423</v>
      </c>
      <c r="I145" s="98">
        <f t="shared" si="12"/>
        <v>610.50209381208924</v>
      </c>
      <c r="J145" s="98">
        <f t="shared" si="12"/>
        <v>1698.8856086368298</v>
      </c>
      <c r="K145" s="98">
        <f t="shared" si="12"/>
        <v>-6411.7313652856883</v>
      </c>
      <c r="L145" s="98">
        <f>SUM(L146:L149)</f>
        <v>64.343517407678291</v>
      </c>
    </row>
    <row r="146" spans="2:13" ht="12" customHeight="1" x14ac:dyDescent="0.25">
      <c r="B146" s="79"/>
      <c r="C146" s="16"/>
      <c r="D146" s="12" t="s">
        <v>41</v>
      </c>
      <c r="E146" s="95">
        <v>5.7298479999999001</v>
      </c>
      <c r="F146" s="95">
        <v>-81.599000000000004</v>
      </c>
      <c r="G146" s="95">
        <v>1.9550109999999998</v>
      </c>
      <c r="H146" s="95">
        <v>39.356684749999999</v>
      </c>
      <c r="I146" s="95">
        <v>112.85527850684474</v>
      </c>
      <c r="J146" s="95">
        <v>7.9275124706060183</v>
      </c>
      <c r="K146" s="95">
        <v>100.88312122672275</v>
      </c>
      <c r="L146" s="95">
        <v>106.48427031777769</v>
      </c>
    </row>
    <row r="147" spans="2:13" ht="12" customHeight="1" x14ac:dyDescent="0.25">
      <c r="B147" s="79"/>
      <c r="C147" s="16"/>
      <c r="D147" s="12" t="s">
        <v>76</v>
      </c>
      <c r="E147" s="95">
        <v>24.284090588941002</v>
      </c>
      <c r="F147" s="95">
        <v>105.06876123264298</v>
      </c>
      <c r="G147" s="95">
        <v>14.187614690176698</v>
      </c>
      <c r="H147" s="95">
        <v>-27.701349793595998</v>
      </c>
      <c r="I147" s="95">
        <v>-92.695169577188992</v>
      </c>
      <c r="J147" s="95">
        <v>21.077255610298899</v>
      </c>
      <c r="K147" s="95">
        <v>40.628605498861901</v>
      </c>
      <c r="L147" s="95">
        <v>-2.4589607692930002</v>
      </c>
    </row>
    <row r="148" spans="2:13" ht="12" customHeight="1" x14ac:dyDescent="0.25">
      <c r="B148" s="79"/>
      <c r="C148" s="16"/>
      <c r="D148" s="12" t="s">
        <v>43</v>
      </c>
      <c r="E148" s="95">
        <v>1337.3859631056439</v>
      </c>
      <c r="F148" s="95">
        <v>853.80432571489973</v>
      </c>
      <c r="G148" s="95">
        <v>516.74427002492666</v>
      </c>
      <c r="H148" s="95">
        <v>32.524675759135079</v>
      </c>
      <c r="I148" s="95">
        <v>-36.227341210912108</v>
      </c>
      <c r="J148" s="95">
        <v>815.68292791856504</v>
      </c>
      <c r="K148" s="95">
        <v>192.41886819063632</v>
      </c>
      <c r="L148" s="95">
        <v>12.639802370457645</v>
      </c>
    </row>
    <row r="149" spans="2:13" ht="12" customHeight="1" x14ac:dyDescent="0.25">
      <c r="B149" s="79"/>
      <c r="C149" s="16"/>
      <c r="D149" s="12" t="s">
        <v>44</v>
      </c>
      <c r="E149" s="95">
        <v>-188.9005572090484</v>
      </c>
      <c r="F149" s="95">
        <v>197.71349657791671</v>
      </c>
      <c r="G149" s="95">
        <v>-5.67764448509201</v>
      </c>
      <c r="H149" s="95">
        <v>9684.7762862267027</v>
      </c>
      <c r="I149" s="95">
        <v>626.56932609334558</v>
      </c>
      <c r="J149" s="95">
        <v>854.19791263735988</v>
      </c>
      <c r="K149" s="95">
        <v>-6745.6619602019091</v>
      </c>
      <c r="L149" s="95">
        <v>-52.321594511264038</v>
      </c>
    </row>
    <row r="150" spans="2:13" ht="12" customHeight="1" x14ac:dyDescent="0.25">
      <c r="B150" s="79"/>
      <c r="C150" s="11" t="s">
        <v>45</v>
      </c>
      <c r="E150" s="98">
        <f>SUM(E151:E153)</f>
        <v>109.30215342224896</v>
      </c>
      <c r="F150" s="98">
        <f t="shared" ref="F150:L150" si="13">SUM(F151:F153)</f>
        <v>13.528340294377088</v>
      </c>
      <c r="G150" s="98">
        <f t="shared" si="13"/>
        <v>-282.70754126631766</v>
      </c>
      <c r="H150" s="98">
        <f t="shared" si="13"/>
        <v>-121.12969559402427</v>
      </c>
      <c r="I150" s="98">
        <f t="shared" si="13"/>
        <v>-19.352877234117358</v>
      </c>
      <c r="J150" s="98">
        <f t="shared" si="13"/>
        <v>163.38661417260593</v>
      </c>
      <c r="K150" s="98">
        <f t="shared" si="13"/>
        <v>3262.704575389585</v>
      </c>
      <c r="L150" s="98">
        <f t="shared" si="13"/>
        <v>-15.806507908892872</v>
      </c>
    </row>
    <row r="151" spans="2:13" ht="12" customHeight="1" x14ac:dyDescent="0.25">
      <c r="B151" s="79"/>
      <c r="C151" s="16"/>
      <c r="D151" s="12" t="s">
        <v>46</v>
      </c>
      <c r="E151" s="95">
        <v>102.39106699532296</v>
      </c>
      <c r="F151" s="95">
        <v>4.4615588977966887</v>
      </c>
      <c r="G151" s="95">
        <v>-282.25668481046046</v>
      </c>
      <c r="H151" s="95">
        <v>-112.18998882287457</v>
      </c>
      <c r="I151" s="95">
        <v>0.36894194586528961</v>
      </c>
      <c r="J151" s="95">
        <v>142.03305999361643</v>
      </c>
      <c r="K151" s="95">
        <v>3255.8870061470457</v>
      </c>
      <c r="L151" s="95">
        <v>-20.992465880697836</v>
      </c>
    </row>
    <row r="152" spans="2:13" ht="12" customHeight="1" x14ac:dyDescent="0.25">
      <c r="B152" s="79"/>
      <c r="C152" s="16"/>
      <c r="D152" s="12" t="s">
        <v>54</v>
      </c>
      <c r="E152" s="95">
        <v>6.9110864269260004</v>
      </c>
      <c r="F152" s="95">
        <v>9.0667813965803994</v>
      </c>
      <c r="G152" s="95">
        <v>-0.45085645585718126</v>
      </c>
      <c r="H152" s="95">
        <v>-8.9397067711497016</v>
      </c>
      <c r="I152" s="95">
        <v>-19.721819179982646</v>
      </c>
      <c r="J152" s="95">
        <v>21.353554178989508</v>
      </c>
      <c r="K152" s="95">
        <v>6.8175692425392125</v>
      </c>
      <c r="L152" s="95">
        <v>5.1859579718049629</v>
      </c>
    </row>
    <row r="153" spans="2:13" ht="12" customHeight="1" x14ac:dyDescent="0.25">
      <c r="B153" s="79"/>
      <c r="C153" s="16"/>
      <c r="D153" s="12" t="s">
        <v>47</v>
      </c>
      <c r="E153" s="107">
        <v>0</v>
      </c>
      <c r="F153" s="107">
        <v>0</v>
      </c>
      <c r="G153" s="107">
        <v>0</v>
      </c>
      <c r="H153" s="107">
        <v>0</v>
      </c>
      <c r="I153" s="107">
        <v>0</v>
      </c>
      <c r="J153" s="107">
        <v>0</v>
      </c>
      <c r="K153" s="107">
        <v>0</v>
      </c>
      <c r="L153" s="107">
        <v>0</v>
      </c>
    </row>
    <row r="154" spans="2:13" ht="12" customHeight="1" x14ac:dyDescent="0.25">
      <c r="B154" s="79"/>
      <c r="C154" s="11" t="s">
        <v>48</v>
      </c>
      <c r="E154" s="95">
        <v>12139.432372947003</v>
      </c>
      <c r="F154" s="95">
        <v>-3635.0572947288683</v>
      </c>
      <c r="G154" s="95">
        <v>-1672.558484996149</v>
      </c>
      <c r="H154" s="95">
        <v>289.32799416273565</v>
      </c>
      <c r="I154" s="95">
        <v>182.72791360431575</v>
      </c>
      <c r="J154" s="95">
        <v>872.27053307542792</v>
      </c>
      <c r="K154" s="95">
        <v>-5202.6135350323812</v>
      </c>
      <c r="L154" s="95">
        <v>3560.1259140487105</v>
      </c>
    </row>
    <row r="155" spans="2:13" ht="12" customHeight="1" x14ac:dyDescent="0.25">
      <c r="C155" s="11" t="s">
        <v>49</v>
      </c>
      <c r="E155" s="108">
        <f>+E113+E128+E144+E145+E150+E154</f>
        <v>30858.258612518228</v>
      </c>
      <c r="F155" s="108">
        <f t="shared" ref="F155:K155" si="14">+F113+F128+F144+F145+F150+F154</f>
        <v>21727.202544886761</v>
      </c>
      <c r="G155" s="108">
        <f t="shared" si="14"/>
        <v>22847.890430473617</v>
      </c>
      <c r="H155" s="108">
        <f t="shared" si="14"/>
        <v>20404.238715391286</v>
      </c>
      <c r="I155" s="108">
        <f t="shared" si="14"/>
        <v>12107.578841562885</v>
      </c>
      <c r="J155" s="108">
        <f t="shared" si="14"/>
        <v>6165.846597114185</v>
      </c>
      <c r="K155" s="108">
        <f t="shared" si="14"/>
        <v>7353.8797698603512</v>
      </c>
      <c r="L155" s="108">
        <f>+L113+L128+L144+L145+L150+L154</f>
        <v>11795.291266227508</v>
      </c>
    </row>
    <row r="156" spans="2:13" x14ac:dyDescent="0.25">
      <c r="D156" s="88"/>
      <c r="E156" s="87"/>
      <c r="F156" s="87"/>
      <c r="G156" s="87"/>
      <c r="H156" s="87"/>
      <c r="I156" s="87"/>
      <c r="J156" s="87"/>
      <c r="K156" s="87"/>
      <c r="L156" s="87"/>
      <c r="M156" s="43"/>
    </row>
    <row r="157" spans="2:13" x14ac:dyDescent="0.25">
      <c r="E157" s="89"/>
      <c r="F157" s="89"/>
      <c r="G157" s="89"/>
      <c r="H157" s="89"/>
      <c r="I157" s="89"/>
      <c r="J157" s="89"/>
      <c r="K157" s="89"/>
      <c r="L157" s="89"/>
      <c r="M157" s="54"/>
    </row>
    <row r="158" spans="2:13" x14ac:dyDescent="0.25">
      <c r="E158" s="89"/>
      <c r="F158" s="89"/>
      <c r="G158" s="89"/>
      <c r="H158" s="89"/>
      <c r="I158" s="89"/>
      <c r="J158" s="89"/>
      <c r="K158" s="89"/>
      <c r="L158" s="89"/>
      <c r="M158" s="54"/>
    </row>
    <row r="159" spans="2:13" x14ac:dyDescent="0.25">
      <c r="E159" s="89"/>
      <c r="F159" s="89"/>
      <c r="G159" s="89"/>
      <c r="H159" s="89"/>
      <c r="I159" s="89"/>
      <c r="J159" s="89"/>
      <c r="K159" s="89"/>
      <c r="L159" s="89"/>
      <c r="M159" s="54"/>
    </row>
    <row r="160" spans="2:13" x14ac:dyDescent="0.25">
      <c r="C160" s="8" t="s">
        <v>105</v>
      </c>
    </row>
    <row r="161" spans="2:12" x14ac:dyDescent="0.25">
      <c r="C161" s="9" t="s">
        <v>2</v>
      </c>
    </row>
    <row r="162" spans="2:12" ht="12" customHeight="1" x14ac:dyDescent="0.25">
      <c r="D162" s="10"/>
      <c r="E162" s="100">
        <v>2012</v>
      </c>
      <c r="F162" s="100">
        <v>2013</v>
      </c>
      <c r="G162" s="100">
        <v>2014</v>
      </c>
      <c r="H162" s="100">
        <v>2015</v>
      </c>
      <c r="I162" s="100">
        <v>2016</v>
      </c>
      <c r="J162" s="100">
        <v>2017</v>
      </c>
      <c r="K162" s="100">
        <v>2018</v>
      </c>
      <c r="L162" s="100">
        <v>2019</v>
      </c>
    </row>
    <row r="163" spans="2:12" ht="12" customHeight="1" x14ac:dyDescent="0.25">
      <c r="C163" s="11" t="s">
        <v>77</v>
      </c>
      <c r="E163" s="98">
        <f>SUM(E164:E177)</f>
        <v>94617.570386906664</v>
      </c>
      <c r="F163" s="98">
        <f t="shared" ref="F163:L163" si="15">SUM(F164:F177)</f>
        <v>101270.48698688886</v>
      </c>
      <c r="G163" s="98">
        <f t="shared" si="15"/>
        <v>108285.27352549751</v>
      </c>
      <c r="H163" s="98">
        <f t="shared" si="15"/>
        <v>106208.20001746959</v>
      </c>
      <c r="I163" s="98">
        <f t="shared" si="15"/>
        <v>111913.64558089555</v>
      </c>
      <c r="J163" s="98">
        <f t="shared" si="15"/>
        <v>112834.06292781259</v>
      </c>
      <c r="K163" s="98">
        <f t="shared" si="15"/>
        <v>120323.82756500664</v>
      </c>
      <c r="L163" s="98">
        <f t="shared" si="15"/>
        <v>120536.42621965559</v>
      </c>
    </row>
    <row r="164" spans="2:12" ht="12" customHeight="1" x14ac:dyDescent="0.25">
      <c r="B164" s="79"/>
      <c r="D164" s="12" t="s">
        <v>6</v>
      </c>
      <c r="E164" s="95">
        <v>936.15775413459846</v>
      </c>
      <c r="F164" s="95">
        <v>792.02272140860953</v>
      </c>
      <c r="G164" s="95">
        <v>805.12535577788503</v>
      </c>
      <c r="H164" s="95">
        <v>750.41713544665606</v>
      </c>
      <c r="I164" s="95">
        <v>709.97535069000105</v>
      </c>
      <c r="J164" s="95">
        <v>616.49274360276672</v>
      </c>
      <c r="K164" s="95">
        <v>575.70679716576433</v>
      </c>
      <c r="L164" s="95">
        <v>628.557679613711</v>
      </c>
    </row>
    <row r="165" spans="2:12" ht="12" customHeight="1" x14ac:dyDescent="0.25">
      <c r="B165" s="79"/>
      <c r="D165" s="12" t="s">
        <v>7</v>
      </c>
      <c r="E165" s="95">
        <v>2196.1778620095893</v>
      </c>
      <c r="F165" s="95">
        <v>2309.6534588308768</v>
      </c>
      <c r="G165" s="95">
        <v>1737.2429168346682</v>
      </c>
      <c r="H165" s="95">
        <v>1898.963333793947</v>
      </c>
      <c r="I165" s="95">
        <v>2062.371871621528</v>
      </c>
      <c r="J165" s="95">
        <v>2708.3282529379321</v>
      </c>
      <c r="K165" s="95">
        <v>2983.4919644407632</v>
      </c>
      <c r="L165" s="95">
        <v>1190.6342811775378</v>
      </c>
    </row>
    <row r="166" spans="2:12" ht="12" customHeight="1" x14ac:dyDescent="0.25">
      <c r="B166" s="79"/>
      <c r="D166" s="12" t="s">
        <v>8</v>
      </c>
      <c r="E166" s="95">
        <v>9828.7834920475907</v>
      </c>
      <c r="F166" s="95">
        <v>11469.71089557943</v>
      </c>
      <c r="G166" s="95">
        <v>10259.305820255573</v>
      </c>
      <c r="H166" s="95">
        <v>9492.8099392006443</v>
      </c>
      <c r="I166" s="95">
        <v>9635.240570969936</v>
      </c>
      <c r="J166" s="95">
        <v>9421.9089784183325</v>
      </c>
      <c r="K166" s="95">
        <v>9156.8864763306246</v>
      </c>
      <c r="L166" s="95">
        <v>7143.0538467072602</v>
      </c>
    </row>
    <row r="167" spans="2:12" ht="12" customHeight="1" x14ac:dyDescent="0.25">
      <c r="B167" s="79"/>
      <c r="D167" s="12" t="s">
        <v>9</v>
      </c>
      <c r="E167" s="95">
        <v>4712.637243441146</v>
      </c>
      <c r="F167" s="95">
        <v>4010.8587415107349</v>
      </c>
      <c r="G167" s="95">
        <v>4023.9519644535658</v>
      </c>
      <c r="H167" s="95">
        <v>3915.7155548251521</v>
      </c>
      <c r="I167" s="95">
        <v>4186.4480221792537</v>
      </c>
      <c r="J167" s="95">
        <v>4874.8214410437349</v>
      </c>
      <c r="K167" s="95">
        <v>4681.2500562417208</v>
      </c>
      <c r="L167" s="95">
        <v>4930.2711444282768</v>
      </c>
    </row>
    <row r="168" spans="2:12" ht="12" customHeight="1" x14ac:dyDescent="0.25">
      <c r="B168" s="79"/>
      <c r="D168" s="12" t="s">
        <v>10</v>
      </c>
      <c r="E168" s="95">
        <v>18830.706517156828</v>
      </c>
      <c r="F168" s="95">
        <v>23019.761988454669</v>
      </c>
      <c r="G168" s="95">
        <v>25550.247210790898</v>
      </c>
      <c r="H168" s="95">
        <v>25116.522141829621</v>
      </c>
      <c r="I168" s="95">
        <v>26904.31806191483</v>
      </c>
      <c r="J168" s="95">
        <v>28805.872408516268</v>
      </c>
      <c r="K168" s="95">
        <v>35450.335681173623</v>
      </c>
      <c r="L168" s="95">
        <v>34426.008895118415</v>
      </c>
    </row>
    <row r="169" spans="2:12" ht="12" customHeight="1" x14ac:dyDescent="0.25">
      <c r="B169" s="79"/>
      <c r="D169" s="12" t="s">
        <v>11</v>
      </c>
      <c r="E169" s="95">
        <v>3584.2551670206267</v>
      </c>
      <c r="F169" s="95">
        <v>4423.1056804876835</v>
      </c>
      <c r="G169" s="95">
        <v>4487.5423393288884</v>
      </c>
      <c r="H169" s="95">
        <v>5490.7181829317024</v>
      </c>
      <c r="I169" s="95">
        <v>5117.3948666859933</v>
      </c>
      <c r="J169" s="95">
        <v>4832.7032684087972</v>
      </c>
      <c r="K169" s="95">
        <v>5313.8503867381405</v>
      </c>
      <c r="L169" s="95">
        <v>6178.9430968858687</v>
      </c>
    </row>
    <row r="170" spans="2:12" ht="12" customHeight="1" x14ac:dyDescent="0.25">
      <c r="B170" s="79"/>
      <c r="D170" s="12" t="s">
        <v>14</v>
      </c>
      <c r="E170" s="95">
        <v>29482.722594967148</v>
      </c>
      <c r="F170" s="95">
        <v>30156.824489159029</v>
      </c>
      <c r="G170" s="95">
        <v>32620.185556256911</v>
      </c>
      <c r="H170" s="95">
        <v>32056.62147317579</v>
      </c>
      <c r="I170" s="95">
        <v>34591.095963208427</v>
      </c>
      <c r="J170" s="95">
        <v>33369.422865449109</v>
      </c>
      <c r="K170" s="95">
        <v>33300.9326960076</v>
      </c>
      <c r="L170" s="95">
        <v>34213.298619705696</v>
      </c>
    </row>
    <row r="171" spans="2:12" ht="12" customHeight="1" x14ac:dyDescent="0.25">
      <c r="B171" s="79"/>
      <c r="D171" s="12" t="s">
        <v>15</v>
      </c>
      <c r="E171" s="95">
        <v>10059.198047610149</v>
      </c>
      <c r="F171" s="95">
        <v>11829.556428659309</v>
      </c>
      <c r="G171" s="95">
        <v>13111.416631480901</v>
      </c>
      <c r="H171" s="95">
        <v>14888.549084128701</v>
      </c>
      <c r="I171" s="95">
        <v>14012.565847454</v>
      </c>
      <c r="J171" s="95">
        <v>12540.73864901874</v>
      </c>
      <c r="K171" s="95">
        <v>13028.249576861359</v>
      </c>
      <c r="L171" s="95">
        <v>16003.430886951999</v>
      </c>
    </row>
    <row r="172" spans="2:12" ht="12" customHeight="1" x14ac:dyDescent="0.25">
      <c r="B172" s="79"/>
      <c r="D172" s="12" t="s">
        <v>16</v>
      </c>
      <c r="E172" s="95">
        <v>2611.6225929183061</v>
      </c>
      <c r="F172" s="95">
        <v>1898.0307573087621</v>
      </c>
      <c r="G172" s="95">
        <v>1881.309248844035</v>
      </c>
      <c r="H172" s="95">
        <v>1506.4246677365923</v>
      </c>
      <c r="I172" s="95">
        <v>1881.870861906463</v>
      </c>
      <c r="J172" s="95">
        <v>3771.2896834921703</v>
      </c>
      <c r="K172" s="95">
        <v>3225.7262473539859</v>
      </c>
      <c r="L172" s="95">
        <v>3039.3847463706029</v>
      </c>
    </row>
    <row r="173" spans="2:12" ht="12" customHeight="1" x14ac:dyDescent="0.25">
      <c r="B173" s="79"/>
      <c r="D173" s="12" t="s">
        <v>17</v>
      </c>
      <c r="E173" s="95">
        <v>4409.3438655525097</v>
      </c>
      <c r="F173" s="95">
        <v>3590.54535063906</v>
      </c>
      <c r="G173" s="95">
        <v>3899.8493321255</v>
      </c>
      <c r="H173" s="95">
        <v>3803.71681605289</v>
      </c>
      <c r="I173" s="95">
        <v>3908.4975456788297</v>
      </c>
      <c r="J173" s="95">
        <v>4468.3767250533001</v>
      </c>
      <c r="K173" s="95">
        <v>4587.4969487070803</v>
      </c>
      <c r="L173" s="95">
        <v>5040.8966128596303</v>
      </c>
    </row>
    <row r="174" spans="2:12" ht="12" customHeight="1" x14ac:dyDescent="0.25">
      <c r="B174" s="79"/>
      <c r="D174" s="12" t="s">
        <v>18</v>
      </c>
      <c r="E174" s="95">
        <v>1652.045428365037</v>
      </c>
      <c r="F174" s="95">
        <v>1646.0304099261928</v>
      </c>
      <c r="G174" s="95">
        <v>2690.446306982421</v>
      </c>
      <c r="H174" s="95">
        <v>2851.6329773611751</v>
      </c>
      <c r="I174" s="95">
        <v>3330.4091604319442</v>
      </c>
      <c r="J174" s="95">
        <v>1898.33154569419</v>
      </c>
      <c r="K174" s="95">
        <v>1601.8156896885071</v>
      </c>
      <c r="L174" s="95">
        <v>1666.9245833308419</v>
      </c>
    </row>
    <row r="175" spans="2:12" ht="12" customHeight="1" x14ac:dyDescent="0.25">
      <c r="B175" s="79"/>
      <c r="D175" s="12" t="s">
        <v>20</v>
      </c>
      <c r="E175" s="95">
        <v>389.37624698782599</v>
      </c>
      <c r="F175" s="95">
        <v>295.18027086659004</v>
      </c>
      <c r="G175" s="95">
        <v>66.750243941312988</v>
      </c>
      <c r="H175" s="95">
        <v>-52.857637991584966</v>
      </c>
      <c r="I175" s="95">
        <v>531.31875888543016</v>
      </c>
      <c r="J175" s="95">
        <v>519.36579343283393</v>
      </c>
      <c r="K175" s="95">
        <v>662.38163162360274</v>
      </c>
      <c r="L175" s="95">
        <v>680.83994603775659</v>
      </c>
    </row>
    <row r="176" spans="2:12" ht="12" customHeight="1" x14ac:dyDescent="0.25">
      <c r="B176" s="79"/>
      <c r="D176" s="12" t="s">
        <v>21</v>
      </c>
      <c r="E176" s="95">
        <v>6.8341057678499908</v>
      </c>
      <c r="F176" s="95">
        <v>-30.586143088366995</v>
      </c>
      <c r="G176" s="95">
        <v>710.07334595110478</v>
      </c>
      <c r="H176" s="95">
        <v>775.3503177047296</v>
      </c>
      <c r="I176" s="95">
        <v>808.7423825258528</v>
      </c>
      <c r="J176" s="95">
        <v>501.55497610456393</v>
      </c>
      <c r="K176" s="95">
        <v>775.0628067090189</v>
      </c>
      <c r="L176" s="95">
        <v>802.50707140249676</v>
      </c>
    </row>
    <row r="177" spans="2:12" ht="12" customHeight="1" x14ac:dyDescent="0.25">
      <c r="B177" s="79"/>
      <c r="D177" s="12" t="s">
        <v>23</v>
      </c>
      <c r="E177" s="95">
        <v>5917.70946892745</v>
      </c>
      <c r="F177" s="95">
        <v>5859.7919371462594</v>
      </c>
      <c r="G177" s="95">
        <v>6441.8272524738632</v>
      </c>
      <c r="H177" s="95">
        <v>3713.6160312735778</v>
      </c>
      <c r="I177" s="95">
        <v>4233.3963167430675</v>
      </c>
      <c r="J177" s="95">
        <v>4504.8555966398408</v>
      </c>
      <c r="K177" s="95">
        <v>4980.6406059648616</v>
      </c>
      <c r="L177" s="95">
        <v>4591.6748090655037</v>
      </c>
    </row>
    <row r="178" spans="2:12" ht="12" customHeight="1" x14ac:dyDescent="0.25">
      <c r="B178" s="79"/>
      <c r="C178" s="11" t="s">
        <v>24</v>
      </c>
      <c r="E178" s="98">
        <f>SUM(E179:E193)</f>
        <v>69157.637795104383</v>
      </c>
      <c r="F178" s="98">
        <f t="shared" ref="F178:L178" si="16">SUM(F179:F193)</f>
        <v>73451.285331238832</v>
      </c>
      <c r="G178" s="98">
        <f t="shared" si="16"/>
        <v>83562.872437719881</v>
      </c>
      <c r="H178" s="98">
        <f t="shared" si="16"/>
        <v>83568.969881284836</v>
      </c>
      <c r="I178" s="98">
        <f t="shared" si="16"/>
        <v>92804.821496618824</v>
      </c>
      <c r="J178" s="98">
        <f t="shared" si="16"/>
        <v>105678.51886474957</v>
      </c>
      <c r="K178" s="98">
        <f t="shared" si="16"/>
        <v>109661.90754124122</v>
      </c>
      <c r="L178" s="98">
        <f t="shared" si="16"/>
        <v>108410.55066411948</v>
      </c>
    </row>
    <row r="179" spans="2:12" ht="12" customHeight="1" x14ac:dyDescent="0.25">
      <c r="B179" s="79"/>
      <c r="D179" s="12" t="s">
        <v>25</v>
      </c>
      <c r="E179" s="95">
        <v>848.66554932225199</v>
      </c>
      <c r="F179" s="95">
        <v>1390.333760252581</v>
      </c>
      <c r="G179" s="95">
        <v>1241.957390287037</v>
      </c>
      <c r="H179" s="95">
        <v>1400.3759071454681</v>
      </c>
      <c r="I179" s="95">
        <v>1391.3701517000509</v>
      </c>
      <c r="J179" s="95">
        <v>1611.5469076924442</v>
      </c>
      <c r="K179" s="95">
        <v>1625.6194026935341</v>
      </c>
      <c r="L179" s="95">
        <v>1666.523323448763</v>
      </c>
    </row>
    <row r="180" spans="2:12" ht="12" customHeight="1" x14ac:dyDescent="0.25">
      <c r="B180" s="79"/>
      <c r="D180" s="12" t="s">
        <v>52</v>
      </c>
      <c r="E180" s="95">
        <v>1670.774163825954</v>
      </c>
      <c r="F180" s="95">
        <v>1162.2499309680279</v>
      </c>
      <c r="G180" s="95">
        <v>1167.3436166538741</v>
      </c>
      <c r="H180" s="95">
        <v>1322.2754158220241</v>
      </c>
      <c r="I180" s="95">
        <v>1412.9968531903939</v>
      </c>
      <c r="J180" s="95">
        <v>1520.552960953788</v>
      </c>
      <c r="K180" s="95">
        <v>1460.5440239042259</v>
      </c>
      <c r="L180" s="95">
        <v>1628.29439395036</v>
      </c>
    </row>
    <row r="181" spans="2:12" ht="12" customHeight="1" x14ac:dyDescent="0.25">
      <c r="B181" s="79"/>
      <c r="D181" s="12" t="s">
        <v>26</v>
      </c>
      <c r="E181" s="95">
        <v>1346.3020327938041</v>
      </c>
      <c r="F181" s="95">
        <v>1951.719395834544</v>
      </c>
      <c r="G181" s="95">
        <v>1871.645020366708</v>
      </c>
      <c r="H181" s="95">
        <v>2102.3118603324328</v>
      </c>
      <c r="I181" s="95">
        <v>2140.4348155288362</v>
      </c>
      <c r="J181" s="95">
        <v>2277.04900179572</v>
      </c>
      <c r="K181" s="95">
        <v>2013.4641151366959</v>
      </c>
      <c r="L181" s="95">
        <v>1042.4138666128181</v>
      </c>
    </row>
    <row r="182" spans="2:12" ht="12" customHeight="1" x14ac:dyDescent="0.25">
      <c r="B182" s="79"/>
      <c r="D182" s="12" t="s">
        <v>28</v>
      </c>
      <c r="E182" s="95">
        <v>27702.245411550059</v>
      </c>
      <c r="F182" s="95">
        <v>25881.061120589224</v>
      </c>
      <c r="G182" s="95">
        <v>29604.129911963872</v>
      </c>
      <c r="H182" s="95">
        <v>29021.16366416353</v>
      </c>
      <c r="I182" s="95">
        <v>31365.62020724465</v>
      </c>
      <c r="J182" s="95">
        <v>35675.203351380245</v>
      </c>
      <c r="K182" s="95">
        <v>34895.026310590758</v>
      </c>
      <c r="L182" s="95">
        <v>34540.993257624126</v>
      </c>
    </row>
    <row r="183" spans="2:12" ht="12" customHeight="1" x14ac:dyDescent="0.25">
      <c r="B183" s="79"/>
      <c r="D183" s="12" t="s">
        <v>29</v>
      </c>
      <c r="E183" s="95">
        <v>1798.8728870058981</v>
      </c>
      <c r="F183" s="95">
        <v>2016.6629584951779</v>
      </c>
      <c r="G183" s="95">
        <v>2160.331092509834</v>
      </c>
      <c r="H183" s="95">
        <v>2351.472047378234</v>
      </c>
      <c r="I183" s="95">
        <v>2370.4551879624123</v>
      </c>
      <c r="J183" s="95">
        <v>2213.9347545404321</v>
      </c>
      <c r="K183" s="95">
        <v>2531.744359954786</v>
      </c>
      <c r="L183" s="95">
        <v>2911.613047177414</v>
      </c>
    </row>
    <row r="184" spans="2:12" ht="12" customHeight="1" x14ac:dyDescent="0.25">
      <c r="B184" s="79"/>
      <c r="D184" s="12" t="s">
        <v>30</v>
      </c>
      <c r="E184" s="95">
        <v>521.79920078683369</v>
      </c>
      <c r="F184" s="95">
        <v>2342.1479548049961</v>
      </c>
      <c r="G184" s="95">
        <v>3075.381037195024</v>
      </c>
      <c r="H184" s="95">
        <v>2802.4644523538454</v>
      </c>
      <c r="I184" s="95">
        <v>2697.103399611281</v>
      </c>
      <c r="J184" s="95">
        <v>2658.8843786742518</v>
      </c>
      <c r="K184" s="95">
        <v>2263.2084264550704</v>
      </c>
      <c r="L184" s="95">
        <v>2234.632227803243</v>
      </c>
    </row>
    <row r="185" spans="2:12" ht="12" customHeight="1" x14ac:dyDescent="0.25">
      <c r="B185" s="79"/>
      <c r="D185" s="12" t="s">
        <v>53</v>
      </c>
      <c r="E185" s="95">
        <v>1431.5811943094391</v>
      </c>
      <c r="F185" s="95">
        <v>1158.544059654286</v>
      </c>
      <c r="G185" s="95">
        <v>1099.9956097541831</v>
      </c>
      <c r="H185" s="95">
        <v>1899.0603740912782</v>
      </c>
      <c r="I185" s="95">
        <v>8347.9683981404905</v>
      </c>
      <c r="J185" s="95">
        <v>9658.9858868104857</v>
      </c>
      <c r="K185" s="95">
        <v>10514.847656043343</v>
      </c>
      <c r="L185" s="95">
        <v>11034.163746689941</v>
      </c>
    </row>
    <row r="186" spans="2:12" ht="12" customHeight="1" x14ac:dyDescent="0.25">
      <c r="B186" s="79"/>
      <c r="D186" s="12" t="s">
        <v>31</v>
      </c>
      <c r="E186" s="95">
        <v>2745.3592134712703</v>
      </c>
      <c r="F186" s="95">
        <v>2889.8528515056059</v>
      </c>
      <c r="G186" s="95">
        <v>2492.3493858395263</v>
      </c>
      <c r="H186" s="95">
        <v>2351.2686082266359</v>
      </c>
      <c r="I186" s="95">
        <v>2743.73314841302</v>
      </c>
      <c r="J186" s="95">
        <v>3468.2095887035998</v>
      </c>
      <c r="K186" s="95">
        <v>3134.51424665781</v>
      </c>
      <c r="L186" s="95">
        <v>2673.97186454251</v>
      </c>
    </row>
    <row r="187" spans="2:12" ht="12" customHeight="1" x14ac:dyDescent="0.25">
      <c r="B187" s="79"/>
      <c r="D187" s="12" t="s">
        <v>32</v>
      </c>
      <c r="E187" s="95">
        <v>7163.4313531039297</v>
      </c>
      <c r="F187" s="95">
        <v>3779.4265001315898</v>
      </c>
      <c r="G187" s="95">
        <v>4317.2870852475189</v>
      </c>
      <c r="H187" s="95">
        <v>4237.1875982248348</v>
      </c>
      <c r="I187" s="95">
        <v>1469.170945904317</v>
      </c>
      <c r="J187" s="95">
        <v>1463.7898438332259</v>
      </c>
      <c r="K187" s="95">
        <v>1253.547127394975</v>
      </c>
      <c r="L187" s="95">
        <v>1338.5349574106222</v>
      </c>
    </row>
    <row r="188" spans="2:12" ht="12" customHeight="1" x14ac:dyDescent="0.25">
      <c r="B188" s="79"/>
      <c r="D188" s="12" t="s">
        <v>33</v>
      </c>
      <c r="E188" s="95">
        <v>1579.8200659106249</v>
      </c>
      <c r="F188" s="95">
        <v>1504.4998866399442</v>
      </c>
      <c r="G188" s="95">
        <v>2389.88224090124</v>
      </c>
      <c r="H188" s="95">
        <v>1847.388272760973</v>
      </c>
      <c r="I188" s="95">
        <v>1530.8418143698859</v>
      </c>
      <c r="J188" s="95">
        <v>1967.051615825937</v>
      </c>
      <c r="K188" s="95">
        <v>2198.474683287945</v>
      </c>
      <c r="L188" s="95">
        <v>2170.115733198093</v>
      </c>
    </row>
    <row r="189" spans="2:12" ht="12" customHeight="1" x14ac:dyDescent="0.25">
      <c r="B189" s="79"/>
      <c r="D189" s="12" t="s">
        <v>34</v>
      </c>
      <c r="E189" s="95">
        <v>13269.38363152437</v>
      </c>
      <c r="F189" s="95">
        <v>20133.346444138351</v>
      </c>
      <c r="G189" s="95">
        <v>21909.69204865424</v>
      </c>
      <c r="H189" s="95">
        <v>18798.144055696921</v>
      </c>
      <c r="I189" s="95">
        <v>19510.824162131539</v>
      </c>
      <c r="J189" s="95">
        <v>19939.54075231732</v>
      </c>
      <c r="K189" s="95">
        <v>21144.60088859532</v>
      </c>
      <c r="L189" s="95">
        <v>20494.418874923071</v>
      </c>
    </row>
    <row r="190" spans="2:12" ht="12" customHeight="1" x14ac:dyDescent="0.25">
      <c r="B190" s="79"/>
      <c r="D190" s="12" t="s">
        <v>35</v>
      </c>
      <c r="E190" s="95">
        <v>5342.3360253981955</v>
      </c>
      <c r="F190" s="95">
        <v>5467.0153925504528</v>
      </c>
      <c r="G190" s="95">
        <v>8266.1074306476421</v>
      </c>
      <c r="H190" s="95">
        <v>10066.335928827439</v>
      </c>
      <c r="I190" s="95">
        <v>9897.9251647509445</v>
      </c>
      <c r="J190" s="95">
        <v>13267.106946590469</v>
      </c>
      <c r="K190" s="95">
        <v>14862.465074601259</v>
      </c>
      <c r="L190" s="95">
        <v>18773.266497805798</v>
      </c>
    </row>
    <row r="191" spans="2:12" ht="12" customHeight="1" x14ac:dyDescent="0.25">
      <c r="B191" s="79"/>
      <c r="D191" s="12" t="s">
        <v>36</v>
      </c>
      <c r="E191" s="95">
        <v>719.5660605927369</v>
      </c>
      <c r="F191" s="95">
        <v>982.93908882678807</v>
      </c>
      <c r="G191" s="95">
        <v>1009.3327461953251</v>
      </c>
      <c r="H191" s="95">
        <v>966.47057378041291</v>
      </c>
      <c r="I191" s="95">
        <v>895.15747702046201</v>
      </c>
      <c r="J191" s="95">
        <v>1053.1054981244761</v>
      </c>
      <c r="K191" s="95">
        <v>1031.215224635185</v>
      </c>
      <c r="L191" s="95">
        <v>967.42379664314012</v>
      </c>
    </row>
    <row r="192" spans="2:12" ht="12" customHeight="1" x14ac:dyDescent="0.25">
      <c r="B192" s="79"/>
      <c r="D192" s="12" t="s">
        <v>37</v>
      </c>
      <c r="E192" s="95">
        <v>1531.0120243757631</v>
      </c>
      <c r="F192" s="95">
        <v>1162.791900543217</v>
      </c>
      <c r="G192" s="95">
        <v>995.84829249955897</v>
      </c>
      <c r="H192" s="95">
        <v>2118.6948833552001</v>
      </c>
      <c r="I192" s="95">
        <v>2754.6292490605811</v>
      </c>
      <c r="J192" s="95">
        <v>3221.9206429184251</v>
      </c>
      <c r="K192" s="95">
        <v>3457.5322868227104</v>
      </c>
      <c r="L192" s="95">
        <v>3531.5873261251259</v>
      </c>
    </row>
    <row r="193" spans="2:12" ht="12" customHeight="1" x14ac:dyDescent="0.25">
      <c r="B193" s="79"/>
      <c r="C193" s="16"/>
      <c r="D193" s="12" t="s">
        <v>38</v>
      </c>
      <c r="E193" s="95">
        <v>1486.4889811332603</v>
      </c>
      <c r="F193" s="95">
        <v>1628.6940863040525</v>
      </c>
      <c r="G193" s="95">
        <v>1961.5895290042909</v>
      </c>
      <c r="H193" s="95">
        <v>2284.3562391255909</v>
      </c>
      <c r="I193" s="95">
        <v>4276.5905215899365</v>
      </c>
      <c r="J193" s="95">
        <v>5681.6367345887393</v>
      </c>
      <c r="K193" s="95">
        <v>7275.1037144675893</v>
      </c>
      <c r="L193" s="95">
        <v>3402.5977501644461</v>
      </c>
    </row>
    <row r="194" spans="2:12" ht="12" customHeight="1" x14ac:dyDescent="0.25">
      <c r="B194" s="79"/>
      <c r="C194" s="11" t="s">
        <v>39</v>
      </c>
      <c r="E194" s="98">
        <v>380.77255491573095</v>
      </c>
      <c r="F194" s="98">
        <v>484.80525162023895</v>
      </c>
      <c r="G194" s="98">
        <v>545.34571479765191</v>
      </c>
      <c r="H194" s="98">
        <v>540.85879886652299</v>
      </c>
      <c r="I194" s="98">
        <v>419.93691413246199</v>
      </c>
      <c r="J194" s="98">
        <v>807.11559254142594</v>
      </c>
      <c r="K194" s="98">
        <v>799.82991498528293</v>
      </c>
      <c r="L194" s="98">
        <v>887.361697085439</v>
      </c>
    </row>
    <row r="195" spans="2:12" ht="12" customHeight="1" x14ac:dyDescent="0.25">
      <c r="B195" s="79"/>
      <c r="C195" s="11" t="s">
        <v>40</v>
      </c>
      <c r="E195" s="98">
        <f>SUM(E196:E199)</f>
        <v>6567.4604066626271</v>
      </c>
      <c r="F195" s="98">
        <f t="shared" ref="F195:L195" si="17">SUM(F196:F199)</f>
        <v>7409.571111276693</v>
      </c>
      <c r="G195" s="98">
        <f t="shared" si="17"/>
        <v>7282.3438876623468</v>
      </c>
      <c r="H195" s="98">
        <f t="shared" si="17"/>
        <v>17075.758456652591</v>
      </c>
      <c r="I195" s="98">
        <f t="shared" si="17"/>
        <v>17806.076244731063</v>
      </c>
      <c r="J195" s="98">
        <f t="shared" si="17"/>
        <v>19736.609792508709</v>
      </c>
      <c r="K195" s="98">
        <f t="shared" si="17"/>
        <v>13023.742389021674</v>
      </c>
      <c r="L195" s="98">
        <f t="shared" si="17"/>
        <v>12812.447929273887</v>
      </c>
    </row>
    <row r="196" spans="2:12" ht="12" customHeight="1" x14ac:dyDescent="0.25">
      <c r="B196" s="79"/>
      <c r="C196" s="16"/>
      <c r="D196" s="12" t="s">
        <v>41</v>
      </c>
      <c r="E196" s="95">
        <v>80.934739000000008</v>
      </c>
      <c r="F196" s="95">
        <v>-0.45026100000000002</v>
      </c>
      <c r="G196" s="95">
        <v>21.504750000000001</v>
      </c>
      <c r="H196" s="95">
        <v>240.86143475</v>
      </c>
      <c r="I196" s="95">
        <v>347.00016081441601</v>
      </c>
      <c r="J196" s="95">
        <v>432.21809812193499</v>
      </c>
      <c r="K196" s="95">
        <v>513.06658970673504</v>
      </c>
      <c r="L196" s="95">
        <v>596.74481771229398</v>
      </c>
    </row>
    <row r="197" spans="2:12" ht="12" customHeight="1" x14ac:dyDescent="0.25">
      <c r="B197" s="79"/>
      <c r="C197" s="16"/>
      <c r="D197" s="12" t="s">
        <v>76</v>
      </c>
      <c r="E197" s="95">
        <v>794.26127764540297</v>
      </c>
      <c r="F197" s="95">
        <v>878.20919041940499</v>
      </c>
      <c r="G197" s="95">
        <v>866.33465200995397</v>
      </c>
      <c r="H197" s="95">
        <v>824.15219485490798</v>
      </c>
      <c r="I197" s="95">
        <v>777.70908860126201</v>
      </c>
      <c r="J197" s="95">
        <v>823.19041724882504</v>
      </c>
      <c r="K197" s="95">
        <v>841.496068934959</v>
      </c>
      <c r="L197" s="95">
        <v>808.77287659553895</v>
      </c>
    </row>
    <row r="198" spans="2:12" ht="12" customHeight="1" x14ac:dyDescent="0.25">
      <c r="B198" s="79"/>
      <c r="C198" s="16"/>
      <c r="D198" s="12" t="s">
        <v>43</v>
      </c>
      <c r="E198" s="95">
        <v>4984.1147740185625</v>
      </c>
      <c r="F198" s="95">
        <v>5811.4132541346535</v>
      </c>
      <c r="G198" s="95">
        <v>5708.1396335654626</v>
      </c>
      <c r="H198" s="95">
        <v>5669.2833591429535</v>
      </c>
      <c r="I198" s="95">
        <v>5685.3929235480018</v>
      </c>
      <c r="J198" s="95">
        <v>6596.1484796515706</v>
      </c>
      <c r="K198" s="95">
        <v>6762.073670366708</v>
      </c>
      <c r="L198" s="95">
        <v>6676.7276190741868</v>
      </c>
    </row>
    <row r="199" spans="2:12" ht="12" customHeight="1" x14ac:dyDescent="0.25">
      <c r="B199" s="79"/>
      <c r="C199" s="16"/>
      <c r="D199" s="12" t="s">
        <v>44</v>
      </c>
      <c r="E199" s="95">
        <v>708.14961599866172</v>
      </c>
      <c r="F199" s="95">
        <v>720.3989277226342</v>
      </c>
      <c r="G199" s="95">
        <v>686.36485208693045</v>
      </c>
      <c r="H199" s="95">
        <v>10341.461467904728</v>
      </c>
      <c r="I199" s="95">
        <v>10995.974071767383</v>
      </c>
      <c r="J199" s="95">
        <v>11885.052797486376</v>
      </c>
      <c r="K199" s="95">
        <v>4907.1060600132732</v>
      </c>
      <c r="L199" s="95">
        <v>4730.202615891867</v>
      </c>
    </row>
    <row r="200" spans="2:12" ht="12" customHeight="1" x14ac:dyDescent="0.25">
      <c r="B200" s="79"/>
      <c r="C200" s="11" t="s">
        <v>45</v>
      </c>
      <c r="E200" s="98">
        <f>SUM(E201:E203)</f>
        <v>1000.7374879630572</v>
      </c>
      <c r="F200" s="98">
        <f t="shared" ref="F200:L200" si="18">SUM(F201:F203)</f>
        <v>1066.5055042148779</v>
      </c>
      <c r="G200" s="98">
        <f t="shared" si="18"/>
        <v>1111.9281295140131</v>
      </c>
      <c r="H200" s="98">
        <f t="shared" si="18"/>
        <v>991.45888262198002</v>
      </c>
      <c r="I200" s="98">
        <f t="shared" si="18"/>
        <v>974.85842790904098</v>
      </c>
      <c r="J200" s="98">
        <f t="shared" si="18"/>
        <v>1155.3131994311268</v>
      </c>
      <c r="K200" s="98">
        <f t="shared" si="18"/>
        <v>4406.6566883944324</v>
      </c>
      <c r="L200" s="98">
        <f t="shared" si="18"/>
        <v>4310.5313067843881</v>
      </c>
    </row>
    <row r="201" spans="2:12" ht="12" customHeight="1" x14ac:dyDescent="0.25">
      <c r="B201" s="79"/>
      <c r="C201" s="16"/>
      <c r="D201" s="12" t="s">
        <v>46</v>
      </c>
      <c r="E201" s="95">
        <v>953.83377848644693</v>
      </c>
      <c r="F201" s="95">
        <v>914.34639883001296</v>
      </c>
      <c r="G201" s="95">
        <v>953.83276273889999</v>
      </c>
      <c r="H201" s="95">
        <v>838.53776885634602</v>
      </c>
      <c r="I201" s="95">
        <v>835.64455796504899</v>
      </c>
      <c r="J201" s="95">
        <v>980.49309964437089</v>
      </c>
      <c r="K201" s="95">
        <v>4226.5421735538821</v>
      </c>
      <c r="L201" s="95">
        <v>4131.0233196488034</v>
      </c>
    </row>
    <row r="202" spans="2:12" ht="12" customHeight="1" x14ac:dyDescent="0.25">
      <c r="B202" s="79"/>
      <c r="C202" s="16"/>
      <c r="D202" s="12" t="s">
        <v>54</v>
      </c>
      <c r="E202" s="95">
        <v>46.903709476610302</v>
      </c>
      <c r="F202" s="95">
        <v>152.159105384865</v>
      </c>
      <c r="G202" s="95">
        <v>158.09536677511301</v>
      </c>
      <c r="H202" s="95">
        <v>152.921113765634</v>
      </c>
      <c r="I202" s="95">
        <v>139.21386994399199</v>
      </c>
      <c r="J202" s="95">
        <v>174.820099786756</v>
      </c>
      <c r="K202" s="95">
        <v>180.11451484054999</v>
      </c>
      <c r="L202" s="95">
        <v>179.50798713558501</v>
      </c>
    </row>
    <row r="203" spans="2:12" ht="12" customHeight="1" x14ac:dyDescent="0.25">
      <c r="B203" s="79"/>
      <c r="C203" s="16"/>
      <c r="D203" s="12" t="s">
        <v>47</v>
      </c>
      <c r="E203" s="95">
        <v>0</v>
      </c>
      <c r="F203" s="95">
        <v>0</v>
      </c>
      <c r="G203" s="95">
        <v>0</v>
      </c>
      <c r="H203" s="95">
        <v>0</v>
      </c>
      <c r="I203" s="95">
        <v>0</v>
      </c>
      <c r="J203" s="95">
        <v>0</v>
      </c>
      <c r="K203" s="95">
        <v>0</v>
      </c>
      <c r="L203" s="95">
        <v>0</v>
      </c>
    </row>
    <row r="204" spans="2:12" ht="12" customHeight="1" x14ac:dyDescent="0.25">
      <c r="B204" s="79"/>
      <c r="C204" s="11" t="s">
        <v>48</v>
      </c>
      <c r="E204" s="95">
        <v>38359.528704625016</v>
      </c>
      <c r="F204" s="95">
        <v>35379.92362702352</v>
      </c>
      <c r="G204" s="95">
        <v>26789.395383064606</v>
      </c>
      <c r="H204" s="95">
        <v>25348.070836561637</v>
      </c>
      <c r="I204" s="95">
        <v>26149.462298553826</v>
      </c>
      <c r="J204" s="95">
        <v>33020.906789353663</v>
      </c>
      <c r="K204" s="95">
        <v>19095.368263130742</v>
      </c>
      <c r="L204" s="95">
        <v>20735.961158117625</v>
      </c>
    </row>
    <row r="205" spans="2:12" ht="12" customHeight="1" x14ac:dyDescent="0.25">
      <c r="C205" s="11" t="s">
        <v>49</v>
      </c>
      <c r="E205" s="99">
        <f>+E163+E178+E194+E195+E200+E204</f>
        <v>210083.70733617747</v>
      </c>
      <c r="F205" s="99">
        <f t="shared" ref="F205:L205" si="19">+F163+F178+F194+F195+F200+F204</f>
        <v>219062.57781226301</v>
      </c>
      <c r="G205" s="99">
        <f t="shared" si="19"/>
        <v>227577.15907825599</v>
      </c>
      <c r="H205" s="99">
        <f t="shared" si="19"/>
        <v>233733.31687345717</v>
      </c>
      <c r="I205" s="99">
        <f t="shared" si="19"/>
        <v>250068.80096284076</v>
      </c>
      <c r="J205" s="99">
        <f t="shared" si="19"/>
        <v>273232.52716639708</v>
      </c>
      <c r="K205" s="99">
        <f t="shared" si="19"/>
        <v>267311.33236177999</v>
      </c>
      <c r="L205" s="99">
        <f t="shared" si="19"/>
        <v>267693.2789750364</v>
      </c>
    </row>
    <row r="206" spans="2:12" x14ac:dyDescent="0.25">
      <c r="D206" s="88"/>
      <c r="E206" s="87"/>
      <c r="F206" s="87"/>
      <c r="G206" s="87"/>
      <c r="H206" s="87"/>
      <c r="I206" s="87"/>
      <c r="J206" s="87"/>
      <c r="K206" s="87"/>
      <c r="L206" s="87"/>
    </row>
    <row r="207" spans="2:12" x14ac:dyDescent="0.25">
      <c r="E207" s="87"/>
      <c r="F207" s="87"/>
      <c r="G207" s="87"/>
      <c r="H207" s="87"/>
      <c r="I207" s="87"/>
      <c r="J207" s="87"/>
      <c r="K207" s="87"/>
      <c r="L207" s="87"/>
    </row>
    <row r="208" spans="2:12" x14ac:dyDescent="0.25">
      <c r="E208" s="87"/>
      <c r="F208" s="87"/>
      <c r="G208" s="87"/>
      <c r="H208" s="87"/>
      <c r="I208" s="87"/>
      <c r="J208" s="87"/>
      <c r="K208" s="87"/>
      <c r="L208" s="87"/>
    </row>
    <row r="209" spans="3:13" x14ac:dyDescent="0.25">
      <c r="E209" s="87"/>
      <c r="F209" s="87"/>
      <c r="G209" s="87"/>
      <c r="H209" s="87"/>
      <c r="I209" s="87"/>
      <c r="J209" s="87"/>
      <c r="K209" s="87"/>
      <c r="L209" s="87"/>
    </row>
    <row r="210" spans="3:13" ht="147" customHeight="1" x14ac:dyDescent="0.25">
      <c r="C210" s="120" t="s">
        <v>94</v>
      </c>
      <c r="D210" s="120"/>
      <c r="E210" s="120"/>
      <c r="F210" s="120"/>
      <c r="G210" s="120"/>
      <c r="H210" s="120"/>
      <c r="I210" s="120"/>
      <c r="J210" s="120"/>
      <c r="K210" s="120"/>
      <c r="L210" s="76"/>
      <c r="M210" s="76"/>
    </row>
    <row r="211" spans="3:13" ht="71.099999999999994" customHeight="1" x14ac:dyDescent="0.25">
      <c r="C211" s="118" t="s">
        <v>100</v>
      </c>
      <c r="D211" s="118"/>
      <c r="E211" s="118"/>
      <c r="F211" s="118"/>
      <c r="G211" s="118"/>
      <c r="H211" s="118"/>
      <c r="I211" s="118"/>
      <c r="J211" s="118"/>
      <c r="K211" s="118"/>
      <c r="L211" s="75"/>
      <c r="M211" s="75"/>
    </row>
    <row r="212" spans="3:13" ht="32.25" customHeight="1" x14ac:dyDescent="0.25">
      <c r="C212" s="118" t="s">
        <v>99</v>
      </c>
      <c r="D212" s="118"/>
      <c r="E212" s="118"/>
      <c r="F212" s="118"/>
      <c r="G212" s="118"/>
      <c r="H212" s="118"/>
      <c r="I212" s="118"/>
      <c r="J212" s="118"/>
      <c r="K212" s="118"/>
      <c r="L212" s="75"/>
      <c r="M212" s="75"/>
    </row>
    <row r="213" spans="3:13" ht="18" customHeight="1" x14ac:dyDescent="0.25">
      <c r="C213" s="118" t="s">
        <v>118</v>
      </c>
      <c r="D213" s="118"/>
      <c r="E213" s="118"/>
      <c r="F213" s="118"/>
      <c r="G213" s="118"/>
      <c r="H213" s="118"/>
      <c r="I213" s="118"/>
      <c r="J213" s="118"/>
      <c r="K213" s="118"/>
      <c r="L213" s="75"/>
      <c r="M213" s="75"/>
    </row>
    <row r="214" spans="3:13" ht="27" customHeight="1" x14ac:dyDescent="0.25">
      <c r="C214" s="118" t="s">
        <v>124</v>
      </c>
      <c r="D214" s="118"/>
      <c r="E214" s="118"/>
      <c r="F214" s="118"/>
      <c r="G214" s="118"/>
      <c r="H214" s="118"/>
      <c r="I214" s="118"/>
      <c r="J214" s="118"/>
      <c r="K214" s="118"/>
      <c r="L214" s="75"/>
      <c r="M214" s="75"/>
    </row>
    <row r="215" spans="3:13" ht="40.5" customHeight="1" x14ac:dyDescent="0.25">
      <c r="C215" s="120" t="s">
        <v>106</v>
      </c>
      <c r="D215" s="120"/>
      <c r="E215" s="120"/>
      <c r="F215" s="120"/>
      <c r="G215" s="120"/>
      <c r="H215" s="120"/>
      <c r="I215" s="120"/>
      <c r="J215" s="120"/>
      <c r="K215" s="120"/>
      <c r="L215" s="76"/>
      <c r="M215" s="76"/>
    </row>
  </sheetData>
  <mergeCells count="6">
    <mergeCell ref="C214:K214"/>
    <mergeCell ref="C215:K215"/>
    <mergeCell ref="C211:K211"/>
    <mergeCell ref="C210:K210"/>
    <mergeCell ref="C212:K212"/>
    <mergeCell ref="C213:K213"/>
  </mergeCells>
  <pageMargins left="0.70866141732283472" right="0.70866141732283472" top="0.74803149606299213" bottom="0.74803149606299213" header="0.31496062992125984" footer="0.31496062992125984"/>
  <pageSetup scale="31"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0"/>
  <sheetViews>
    <sheetView showGridLines="0" topLeftCell="A66" zoomScaleNormal="100" workbookViewId="0">
      <selection activeCell="D69" sqref="D69:K82"/>
    </sheetView>
  </sheetViews>
  <sheetFormatPr baseColWidth="10" defaultColWidth="11.42578125" defaultRowHeight="15" x14ac:dyDescent="0.25"/>
  <cols>
    <col min="1" max="1" width="4.7109375" style="56" customWidth="1"/>
    <col min="2" max="2" width="2.85546875" style="56" customWidth="1"/>
    <col min="3" max="3" width="32.140625" style="56" customWidth="1"/>
    <col min="4" max="16384" width="11.42578125" style="56"/>
  </cols>
  <sheetData>
    <row r="1" spans="1:11" ht="18.75" x14ac:dyDescent="0.3">
      <c r="C1" s="20" t="s">
        <v>93</v>
      </c>
    </row>
    <row r="2" spans="1:11" ht="15.75" x14ac:dyDescent="0.25">
      <c r="C2" s="21"/>
    </row>
    <row r="3" spans="1:11" ht="15.75" x14ac:dyDescent="0.25">
      <c r="C3" s="21" t="s">
        <v>0</v>
      </c>
    </row>
    <row r="4" spans="1:11" x14ac:dyDescent="0.25">
      <c r="C4" s="22"/>
    </row>
    <row r="5" spans="1:11" x14ac:dyDescent="0.25">
      <c r="C5" s="23" t="s">
        <v>72</v>
      </c>
    </row>
    <row r="6" spans="1:11" x14ac:dyDescent="0.25">
      <c r="C6" s="24" t="s">
        <v>2</v>
      </c>
    </row>
    <row r="7" spans="1:11" x14ac:dyDescent="0.25">
      <c r="D7" s="58"/>
    </row>
    <row r="8" spans="1:11" ht="12" customHeight="1" x14ac:dyDescent="0.25">
      <c r="C8" s="25" t="s">
        <v>56</v>
      </c>
      <c r="D8" s="97">
        <v>2012</v>
      </c>
      <c r="E8" s="97">
        <v>2013</v>
      </c>
      <c r="F8" s="97">
        <v>2014</v>
      </c>
      <c r="G8" s="97">
        <v>2015</v>
      </c>
      <c r="H8" s="97">
        <v>2016</v>
      </c>
      <c r="I8" s="97">
        <v>2017</v>
      </c>
      <c r="J8" s="97">
        <v>2018</v>
      </c>
      <c r="K8" s="97">
        <v>2019</v>
      </c>
    </row>
    <row r="9" spans="1:11" ht="12" customHeight="1" x14ac:dyDescent="0.25">
      <c r="A9" s="83"/>
      <c r="B9" s="5"/>
      <c r="C9" s="26" t="s">
        <v>57</v>
      </c>
      <c r="D9" s="95">
        <v>-60.728754334715639</v>
      </c>
      <c r="E9" s="95">
        <v>37.021065248365936</v>
      </c>
      <c r="F9" s="95">
        <v>18.940113921886152</v>
      </c>
      <c r="G9" s="95">
        <v>28.1051462990945</v>
      </c>
      <c r="H9" s="95">
        <v>81.896849908874259</v>
      </c>
      <c r="I9" s="95">
        <v>-46.913848676724598</v>
      </c>
      <c r="J9" s="95">
        <v>-55.547134854726352</v>
      </c>
      <c r="K9" s="95">
        <v>24.591795413013827</v>
      </c>
    </row>
    <row r="10" spans="1:11" ht="12" customHeight="1" x14ac:dyDescent="0.25">
      <c r="A10" s="83"/>
      <c r="B10" s="5"/>
      <c r="C10" s="26" t="s">
        <v>58</v>
      </c>
      <c r="D10" s="95">
        <v>4555.7797323824425</v>
      </c>
      <c r="E10" s="95">
        <v>-2934.3853944298312</v>
      </c>
      <c r="F10" s="95">
        <v>1189.1463161278928</v>
      </c>
      <c r="G10" s="95">
        <v>10947.558052366603</v>
      </c>
      <c r="H10" s="95">
        <v>549.15580054640066</v>
      </c>
      <c r="I10" s="95">
        <v>-1334.0818528282832</v>
      </c>
      <c r="J10" s="95">
        <v>-1819.9487888248316</v>
      </c>
      <c r="K10" s="95">
        <v>-2296.3819120123517</v>
      </c>
    </row>
    <row r="11" spans="1:11" ht="12" customHeight="1" x14ac:dyDescent="0.25">
      <c r="A11" s="83"/>
      <c r="B11" s="5"/>
      <c r="C11" s="26" t="s">
        <v>59</v>
      </c>
      <c r="D11" s="95">
        <v>1973.6399690362468</v>
      </c>
      <c r="E11" s="95">
        <v>1186.7585990069354</v>
      </c>
      <c r="F11" s="95">
        <v>3347.0580742722123</v>
      </c>
      <c r="G11" s="95">
        <v>-425.0551671253719</v>
      </c>
      <c r="H11" s="95">
        <v>780.76895516309378</v>
      </c>
      <c r="I11" s="95">
        <v>1456.1861626270543</v>
      </c>
      <c r="J11" s="95">
        <v>-162.56414690632826</v>
      </c>
      <c r="K11" s="95">
        <v>-1846.3180117551158</v>
      </c>
    </row>
    <row r="12" spans="1:11" ht="12" customHeight="1" x14ac:dyDescent="0.25">
      <c r="A12" s="83"/>
      <c r="B12" s="5"/>
      <c r="C12" s="26" t="s">
        <v>60</v>
      </c>
      <c r="D12" s="95">
        <v>482.41645118116406</v>
      </c>
      <c r="E12" s="95">
        <v>3025.7952212211258</v>
      </c>
      <c r="F12" s="95">
        <v>778.04387123007859</v>
      </c>
      <c r="G12" s="95">
        <v>730.48240567161702</v>
      </c>
      <c r="H12" s="95">
        <v>1410.1906987098114</v>
      </c>
      <c r="I12" s="95">
        <v>1215.1432313055072</v>
      </c>
      <c r="J12" s="95">
        <v>1264.0818928983408</v>
      </c>
      <c r="K12" s="95">
        <v>4101.2495755016334</v>
      </c>
    </row>
    <row r="13" spans="1:11" ht="12" customHeight="1" x14ac:dyDescent="0.25">
      <c r="A13" s="83"/>
      <c r="B13" s="5"/>
      <c r="C13" s="26" t="s">
        <v>61</v>
      </c>
      <c r="D13" s="95">
        <v>51.967312160759811</v>
      </c>
      <c r="E13" s="95">
        <v>-57.062387730102841</v>
      </c>
      <c r="F13" s="95">
        <v>-548.99210756115087</v>
      </c>
      <c r="G13" s="95">
        <v>-59.237829023557474</v>
      </c>
      <c r="H13" s="95">
        <v>163.14396092623187</v>
      </c>
      <c r="I13" s="95">
        <v>-103.18470091813192</v>
      </c>
      <c r="J13" s="95">
        <v>45.866350703605526</v>
      </c>
      <c r="K13" s="95">
        <v>2.9642376439418041</v>
      </c>
    </row>
    <row r="14" spans="1:11" ht="12" customHeight="1" x14ac:dyDescent="0.25">
      <c r="A14" s="83"/>
      <c r="B14" s="5"/>
      <c r="C14" s="26" t="s">
        <v>62</v>
      </c>
      <c r="D14" s="95">
        <v>4775.8357377694883</v>
      </c>
      <c r="E14" s="95">
        <v>1448.283641960564</v>
      </c>
      <c r="F14" s="95">
        <v>805.37059531341788</v>
      </c>
      <c r="G14" s="95">
        <v>324.04057387168928</v>
      </c>
      <c r="H14" s="95">
        <v>1903.3846908516207</v>
      </c>
      <c r="I14" s="95">
        <v>1548.425379018094</v>
      </c>
      <c r="J14" s="95">
        <v>911.74315098118211</v>
      </c>
      <c r="K14" s="95">
        <v>1886.9397201512347</v>
      </c>
    </row>
    <row r="15" spans="1:11" ht="12" customHeight="1" x14ac:dyDescent="0.25">
      <c r="A15" s="83"/>
      <c r="B15" s="5"/>
      <c r="C15" s="26" t="s">
        <v>63</v>
      </c>
      <c r="D15" s="95">
        <v>3.5805289213521103</v>
      </c>
      <c r="E15" s="95">
        <v>147.47615867380762</v>
      </c>
      <c r="F15" s="95">
        <v>20.608239394803629</v>
      </c>
      <c r="G15" s="95">
        <v>35.14629982079434</v>
      </c>
      <c r="H15" s="95">
        <v>-25.690513362109993</v>
      </c>
      <c r="I15" s="95">
        <v>207.07725802172467</v>
      </c>
      <c r="J15" s="95">
        <v>7.7643805950403504</v>
      </c>
      <c r="K15" s="95">
        <v>-337.95509198921911</v>
      </c>
    </row>
    <row r="16" spans="1:11" ht="12" customHeight="1" x14ac:dyDescent="0.25">
      <c r="A16" s="83"/>
      <c r="B16" s="5"/>
      <c r="C16" s="26" t="s">
        <v>64</v>
      </c>
      <c r="D16" s="95">
        <v>4123.4193780684245</v>
      </c>
      <c r="E16" s="95">
        <v>2676.5441515167272</v>
      </c>
      <c r="F16" s="95">
        <v>1026.1021083067226</v>
      </c>
      <c r="G16" s="95">
        <v>121.41505442364343</v>
      </c>
      <c r="H16" s="95">
        <v>547.78769184517785</v>
      </c>
      <c r="I16" s="95">
        <v>553.60505559489525</v>
      </c>
      <c r="J16" s="95">
        <v>622.72502564291756</v>
      </c>
      <c r="K16" s="95">
        <v>998.25615145364281</v>
      </c>
    </row>
    <row r="17" spans="1:11" ht="12" customHeight="1" x14ac:dyDescent="0.25">
      <c r="A17" s="83"/>
      <c r="B17" s="5"/>
      <c r="C17" s="26" t="s">
        <v>65</v>
      </c>
      <c r="D17" s="95">
        <v>-133.22299541181889</v>
      </c>
      <c r="E17" s="95">
        <v>415.89534369417919</v>
      </c>
      <c r="F17" s="95">
        <v>-112.00165835160647</v>
      </c>
      <c r="G17" s="95">
        <v>237.600530627485</v>
      </c>
      <c r="H17" s="95">
        <v>566.83841978456451</v>
      </c>
      <c r="I17" s="95">
        <v>52.052918244427325</v>
      </c>
      <c r="J17" s="95">
        <v>-323.35886055800916</v>
      </c>
      <c r="K17" s="95">
        <v>-77.563204874458009</v>
      </c>
    </row>
    <row r="18" spans="1:11" ht="12" customHeight="1" x14ac:dyDescent="0.25">
      <c r="A18" s="83"/>
      <c r="B18" s="5"/>
      <c r="C18" s="26" t="s">
        <v>66</v>
      </c>
      <c r="D18" s="95">
        <v>1348.7735536572427</v>
      </c>
      <c r="E18" s="95">
        <v>2734.8080984937083</v>
      </c>
      <c r="F18" s="95">
        <v>2048.6213193645131</v>
      </c>
      <c r="G18" s="95">
        <v>-404.29335342035495</v>
      </c>
      <c r="H18" s="95">
        <v>1115.3189176409537</v>
      </c>
      <c r="I18" s="95">
        <v>-394.34328894413431</v>
      </c>
      <c r="J18" s="95">
        <v>1260.0290273385122</v>
      </c>
      <c r="K18" s="95">
        <v>1160.2400973515782</v>
      </c>
    </row>
    <row r="19" spans="1:11" ht="12" customHeight="1" x14ac:dyDescent="0.25">
      <c r="A19" s="83"/>
      <c r="B19" s="44"/>
      <c r="C19" s="26" t="s">
        <v>67</v>
      </c>
      <c r="D19" s="95">
        <v>1145.2324741987127</v>
      </c>
      <c r="E19" s="95">
        <v>-1641.0112432224096</v>
      </c>
      <c r="F19" s="95">
        <v>1436.2584966001452</v>
      </c>
      <c r="G19" s="95">
        <v>715.94516344255419</v>
      </c>
      <c r="H19" s="95">
        <v>418.29840363773189</v>
      </c>
      <c r="I19" s="95">
        <v>-670.52972929868645</v>
      </c>
      <c r="J19" s="95">
        <v>267.75067135301879</v>
      </c>
      <c r="K19" s="95">
        <v>-491.15871220006085</v>
      </c>
    </row>
    <row r="20" spans="1:11" ht="12" customHeight="1" x14ac:dyDescent="0.25">
      <c r="A20" s="83"/>
      <c r="B20" s="5"/>
      <c r="C20" s="26" t="s">
        <v>68</v>
      </c>
      <c r="D20" s="95">
        <v>169.49842427404118</v>
      </c>
      <c r="E20" s="95">
        <v>404.26281853679143</v>
      </c>
      <c r="F20" s="95">
        <v>-259.8968219800206</v>
      </c>
      <c r="G20" s="95">
        <v>38.970353223219234</v>
      </c>
      <c r="H20" s="95">
        <v>87.908980840739162</v>
      </c>
      <c r="I20" s="95">
        <v>160.8475830430128</v>
      </c>
      <c r="J20" s="95">
        <v>77.488377552812409</v>
      </c>
      <c r="K20" s="95">
        <v>94.36424059920553</v>
      </c>
    </row>
    <row r="21" spans="1:11" ht="12" customHeight="1" x14ac:dyDescent="0.25">
      <c r="A21" s="83"/>
      <c r="B21" s="5"/>
      <c r="C21" s="26" t="s">
        <v>48</v>
      </c>
      <c r="D21" s="95">
        <v>1609.9516118687566</v>
      </c>
      <c r="E21" s="95">
        <v>1960.7149860628294</v>
      </c>
      <c r="F21" s="95">
        <v>2340.8787787544734</v>
      </c>
      <c r="G21" s="95">
        <v>3165.4939537883815</v>
      </c>
      <c r="H21" s="95">
        <v>-825.55848942836087</v>
      </c>
      <c r="I21" s="95">
        <v>2528.0770916188849</v>
      </c>
      <c r="J21" s="95">
        <v>-1484.6492949724948</v>
      </c>
      <c r="K21" s="95">
        <v>5076.1161345414212</v>
      </c>
    </row>
    <row r="22" spans="1:11" ht="12" customHeight="1" x14ac:dyDescent="0.25">
      <c r="B22" s="5"/>
      <c r="C22" s="28" t="s">
        <v>49</v>
      </c>
      <c r="D22" s="96">
        <f>SUM(D9:D21)</f>
        <v>20046.143423772101</v>
      </c>
      <c r="E22" s="96">
        <f t="shared" ref="E22:K22" si="0">SUM(E9:E21)</f>
        <v>9405.1010590326896</v>
      </c>
      <c r="F22" s="96">
        <f t="shared" si="0"/>
        <v>12090.137325393367</v>
      </c>
      <c r="G22" s="96">
        <f t="shared" si="0"/>
        <v>15456.171183965798</v>
      </c>
      <c r="H22" s="96">
        <f t="shared" si="0"/>
        <v>6773.4443670647288</v>
      </c>
      <c r="I22" s="96">
        <f t="shared" si="0"/>
        <v>5172.3612588076394</v>
      </c>
      <c r="J22" s="96">
        <f t="shared" si="0"/>
        <v>611.38065094903959</v>
      </c>
      <c r="K22" s="96">
        <f t="shared" si="0"/>
        <v>8295.3450198244664</v>
      </c>
    </row>
    <row r="23" spans="1:11" x14ac:dyDescent="0.25">
      <c r="C23" s="91"/>
      <c r="D23" s="82"/>
      <c r="E23" s="82"/>
      <c r="F23" s="82"/>
      <c r="G23" s="82"/>
      <c r="H23" s="82"/>
      <c r="I23" s="82"/>
      <c r="J23" s="82"/>
      <c r="K23" s="82"/>
    </row>
    <row r="24" spans="1:11" x14ac:dyDescent="0.25">
      <c r="C24" s="32" t="s">
        <v>103</v>
      </c>
      <c r="D24" s="68"/>
      <c r="E24" s="68"/>
      <c r="F24" s="68"/>
      <c r="G24" s="68"/>
      <c r="H24" s="68"/>
      <c r="I24" s="68"/>
      <c r="J24" s="68"/>
      <c r="K24" s="68"/>
    </row>
    <row r="25" spans="1:11" x14ac:dyDescent="0.25">
      <c r="C25" s="34" t="s">
        <v>2</v>
      </c>
      <c r="D25" s="19"/>
      <c r="E25" s="19"/>
      <c r="F25" s="19"/>
      <c r="G25" s="22"/>
      <c r="H25" s="22"/>
      <c r="I25" s="22"/>
      <c r="J25" s="22"/>
      <c r="K25" s="22"/>
    </row>
    <row r="26" spans="1:11" x14ac:dyDescent="0.25">
      <c r="C26" s="30"/>
      <c r="E26" s="19"/>
      <c r="F26" s="19"/>
      <c r="G26" s="22"/>
      <c r="H26" s="19"/>
      <c r="I26" s="19"/>
      <c r="J26" s="19"/>
      <c r="K26" s="19"/>
    </row>
    <row r="27" spans="1:11" ht="12" customHeight="1" x14ac:dyDescent="0.25">
      <c r="C27" s="25" t="s">
        <v>56</v>
      </c>
      <c r="D27" s="97">
        <v>2012</v>
      </c>
      <c r="E27" s="97">
        <v>2013</v>
      </c>
      <c r="F27" s="97">
        <v>2014</v>
      </c>
      <c r="G27" s="97">
        <v>2015</v>
      </c>
      <c r="H27" s="97">
        <v>2016</v>
      </c>
      <c r="I27" s="97">
        <v>2017</v>
      </c>
      <c r="J27" s="97">
        <v>2018</v>
      </c>
      <c r="K27" s="97">
        <v>2019</v>
      </c>
    </row>
    <row r="28" spans="1:11" ht="12" customHeight="1" x14ac:dyDescent="0.25">
      <c r="A28" s="83"/>
      <c r="B28" s="5"/>
      <c r="C28" s="26" t="s">
        <v>57</v>
      </c>
      <c r="D28" s="95">
        <v>73.93361926773737</v>
      </c>
      <c r="E28" s="95">
        <v>113.0587874961916</v>
      </c>
      <c r="F28" s="95">
        <v>178.64713800992359</v>
      </c>
      <c r="G28" s="95">
        <v>199.2650774283118</v>
      </c>
      <c r="H28" s="95">
        <v>273.4115992029582</v>
      </c>
      <c r="I28" s="95">
        <v>196.38709971075292</v>
      </c>
      <c r="J28" s="95">
        <v>154.39229702619622</v>
      </c>
      <c r="K28" s="95">
        <v>166.99426704482309</v>
      </c>
    </row>
    <row r="29" spans="1:11" ht="12" customHeight="1" x14ac:dyDescent="0.25">
      <c r="A29" s="83"/>
      <c r="B29" s="5"/>
      <c r="C29" s="26" t="s">
        <v>58</v>
      </c>
      <c r="D29" s="95">
        <v>19803.959489098932</v>
      </c>
      <c r="E29" s="95">
        <v>17157.33405901058</v>
      </c>
      <c r="F29" s="95">
        <v>18231.690802773992</v>
      </c>
      <c r="G29" s="95">
        <v>27398.626249170731</v>
      </c>
      <c r="H29" s="95">
        <v>25504.260519297797</v>
      </c>
      <c r="I29" s="95">
        <v>24174.517569662399</v>
      </c>
      <c r="J29" s="95">
        <v>8845.4876933525502</v>
      </c>
      <c r="K29" s="95">
        <v>6752.8469352292896</v>
      </c>
    </row>
    <row r="30" spans="1:11" ht="12" customHeight="1" x14ac:dyDescent="0.25">
      <c r="A30" s="83"/>
      <c r="B30" s="5"/>
      <c r="C30" s="26" t="s">
        <v>59</v>
      </c>
      <c r="D30" s="95">
        <v>10438.849292063434</v>
      </c>
      <c r="E30" s="95">
        <v>11550.216879781352</v>
      </c>
      <c r="F30" s="95">
        <v>14897.447624068318</v>
      </c>
      <c r="G30" s="95">
        <v>13991.995407875227</v>
      </c>
      <c r="H30" s="95">
        <v>15351.543209600644</v>
      </c>
      <c r="I30" s="95">
        <v>16753.648708733381</v>
      </c>
      <c r="J30" s="95">
        <v>16715.119671521192</v>
      </c>
      <c r="K30" s="95">
        <v>13082.88626875873</v>
      </c>
    </row>
    <row r="31" spans="1:11" ht="12" customHeight="1" x14ac:dyDescent="0.25">
      <c r="A31" s="83"/>
      <c r="B31" s="5"/>
      <c r="C31" s="26" t="s">
        <v>60</v>
      </c>
      <c r="D31" s="95">
        <v>4657.8172016382687</v>
      </c>
      <c r="E31" s="95">
        <v>7633.9512692747267</v>
      </c>
      <c r="F31" s="95">
        <v>8398.7054409872198</v>
      </c>
      <c r="G31" s="95">
        <v>8851.975986688898</v>
      </c>
      <c r="H31" s="95">
        <v>9963.5162068974587</v>
      </c>
      <c r="I31" s="95">
        <v>12404.481938300203</v>
      </c>
      <c r="J31" s="95">
        <v>13669.853827112678</v>
      </c>
      <c r="K31" s="95">
        <v>17762.640731089738</v>
      </c>
    </row>
    <row r="32" spans="1:11" ht="12" customHeight="1" x14ac:dyDescent="0.25">
      <c r="A32" s="83"/>
      <c r="B32" s="5"/>
      <c r="C32" s="26" t="s">
        <v>61</v>
      </c>
      <c r="D32" s="95">
        <v>977.97496862233902</v>
      </c>
      <c r="E32" s="95">
        <v>857.40197980636094</v>
      </c>
      <c r="F32" s="95">
        <v>222.06427165160102</v>
      </c>
      <c r="G32" s="95">
        <v>320.74784417304778</v>
      </c>
      <c r="H32" s="95">
        <v>362.70963355034752</v>
      </c>
      <c r="I32" s="95">
        <v>227.85551697655231</v>
      </c>
      <c r="J32" s="95">
        <v>240.0551502244295</v>
      </c>
      <c r="K32" s="95">
        <v>221.59832912768269</v>
      </c>
    </row>
    <row r="33" spans="1:11" ht="12" customHeight="1" x14ac:dyDescent="0.25">
      <c r="A33" s="83"/>
      <c r="B33" s="5"/>
      <c r="C33" s="26" t="s">
        <v>62</v>
      </c>
      <c r="D33" s="95">
        <v>9579.8039323753383</v>
      </c>
      <c r="E33" s="95">
        <v>10989.50920684624</v>
      </c>
      <c r="F33" s="95">
        <v>11484.11011552098</v>
      </c>
      <c r="G33" s="95">
        <v>10268.328086503911</v>
      </c>
      <c r="H33" s="95">
        <v>12840.242045018778</v>
      </c>
      <c r="I33" s="95">
        <v>14316.186529730632</v>
      </c>
      <c r="J33" s="95">
        <v>15507.33522294224</v>
      </c>
      <c r="K33" s="95">
        <v>16579.057344583842</v>
      </c>
    </row>
    <row r="34" spans="1:11" ht="12" customHeight="1" x14ac:dyDescent="0.25">
      <c r="A34" s="83"/>
      <c r="B34" s="5"/>
      <c r="C34" s="26" t="s">
        <v>63</v>
      </c>
      <c r="D34" s="95">
        <v>93.057824881303205</v>
      </c>
      <c r="E34" s="95">
        <v>240.59042553534999</v>
      </c>
      <c r="F34" s="95">
        <v>261.19652119711299</v>
      </c>
      <c r="G34" s="95">
        <v>296.34047640394402</v>
      </c>
      <c r="H34" s="95">
        <v>269.83843246407298</v>
      </c>
      <c r="I34" s="95">
        <v>476.990521737731</v>
      </c>
      <c r="J34" s="95">
        <v>484.74643222200001</v>
      </c>
      <c r="K34" s="95">
        <v>130.45776323313902</v>
      </c>
    </row>
    <row r="35" spans="1:11" ht="12" customHeight="1" x14ac:dyDescent="0.25">
      <c r="A35" s="83"/>
      <c r="B35" s="5"/>
      <c r="C35" s="26" t="s">
        <v>64</v>
      </c>
      <c r="D35" s="95">
        <v>5339.5100143612162</v>
      </c>
      <c r="E35" s="95">
        <v>8044.8743605551299</v>
      </c>
      <c r="F35" s="95">
        <v>9054.2782994904901</v>
      </c>
      <c r="G35" s="95">
        <v>9180.9808876277202</v>
      </c>
      <c r="H35" s="95">
        <v>9537.1867483967799</v>
      </c>
      <c r="I35" s="95">
        <v>10068.20168188887</v>
      </c>
      <c r="J35" s="95">
        <v>10609.20197515695</v>
      </c>
      <c r="K35" s="95">
        <v>11722.43962804255</v>
      </c>
    </row>
    <row r="36" spans="1:11" ht="12" customHeight="1" x14ac:dyDescent="0.25">
      <c r="A36" s="83"/>
      <c r="B36" s="5"/>
      <c r="C36" s="26" t="s">
        <v>65</v>
      </c>
      <c r="D36" s="95">
        <v>104.92369241133619</v>
      </c>
      <c r="E36" s="95">
        <v>516.59505808916799</v>
      </c>
      <c r="F36" s="95">
        <v>226.78196792781148</v>
      </c>
      <c r="G36" s="95">
        <v>316.84894664910769</v>
      </c>
      <c r="H36" s="95">
        <v>1580.027565864963</v>
      </c>
      <c r="I36" s="95">
        <v>1625.67103407638</v>
      </c>
      <c r="J36" s="95">
        <v>1298.0108930369838</v>
      </c>
      <c r="K36" s="95">
        <v>1369.9453656495821</v>
      </c>
    </row>
    <row r="37" spans="1:11" ht="12" customHeight="1" x14ac:dyDescent="0.25">
      <c r="A37" s="83"/>
      <c r="B37" s="5"/>
      <c r="C37" s="26" t="s">
        <v>66</v>
      </c>
      <c r="D37" s="95">
        <v>24510.622707840932</v>
      </c>
      <c r="E37" s="95">
        <v>26877.155680129108</v>
      </c>
      <c r="F37" s="95">
        <v>27328.03811679536</v>
      </c>
      <c r="G37" s="95">
        <v>26347.53242040865</v>
      </c>
      <c r="H37" s="95">
        <v>27509.185441221991</v>
      </c>
      <c r="I37" s="95">
        <v>26569.755015514831</v>
      </c>
      <c r="J37" s="95">
        <v>27106.261353410111</v>
      </c>
      <c r="K37" s="95">
        <v>28536.726368059928</v>
      </c>
    </row>
    <row r="38" spans="1:11" ht="12" customHeight="1" x14ac:dyDescent="0.25">
      <c r="A38" s="83"/>
      <c r="B38" s="44"/>
      <c r="C38" s="26" t="s">
        <v>67</v>
      </c>
      <c r="D38" s="95">
        <v>5117.7790678301981</v>
      </c>
      <c r="E38" s="95">
        <v>3445.9341884743781</v>
      </c>
      <c r="F38" s="95">
        <v>4415.2360856017804</v>
      </c>
      <c r="G38" s="95">
        <v>4915.9285533857501</v>
      </c>
      <c r="H38" s="95">
        <v>4654.6351222104395</v>
      </c>
      <c r="I38" s="95">
        <v>3615.85938923206</v>
      </c>
      <c r="J38" s="95">
        <v>3850.0162094438701</v>
      </c>
      <c r="K38" s="95">
        <v>3282.8006415408699</v>
      </c>
    </row>
    <row r="39" spans="1:11" ht="12" customHeight="1" x14ac:dyDescent="0.25">
      <c r="A39" s="83"/>
      <c r="B39" s="5"/>
      <c r="C39" s="26" t="s">
        <v>68</v>
      </c>
      <c r="D39" s="95">
        <v>660.18383005032001</v>
      </c>
      <c r="E39" s="95">
        <v>1034.094853140434</v>
      </c>
      <c r="F39" s="95">
        <v>754.735183433923</v>
      </c>
      <c r="G39" s="95">
        <v>843.623065853085</v>
      </c>
      <c r="H39" s="95">
        <v>888.32521801794599</v>
      </c>
      <c r="I39" s="95">
        <v>1010.539017531633</v>
      </c>
      <c r="J39" s="95">
        <v>1065.892713294048</v>
      </c>
      <c r="K39" s="95">
        <v>1090.815671148308</v>
      </c>
    </row>
    <row r="40" spans="1:11" ht="12" customHeight="1" x14ac:dyDescent="0.25">
      <c r="A40" s="83"/>
      <c r="B40" s="5"/>
      <c r="C40" s="26" t="s">
        <v>48</v>
      </c>
      <c r="D40" s="95">
        <v>19888.3467030104</v>
      </c>
      <c r="E40" s="95">
        <v>17588.1654407522</v>
      </c>
      <c r="F40" s="95">
        <v>15001.133266937699</v>
      </c>
      <c r="G40" s="95">
        <v>7848.6662912984002</v>
      </c>
      <c r="H40" s="95">
        <v>12195.5610798118</v>
      </c>
      <c r="I40" s="95">
        <v>15305.6668227055</v>
      </c>
      <c r="J40" s="95">
        <v>24214.384452712002</v>
      </c>
      <c r="K40" s="95">
        <v>30748.720535842</v>
      </c>
    </row>
    <row r="41" spans="1:11" ht="12" customHeight="1" x14ac:dyDescent="0.25">
      <c r="B41" s="5"/>
      <c r="C41" s="28" t="s">
        <v>49</v>
      </c>
      <c r="D41" s="96">
        <f>SUM(D28:D40)</f>
        <v>101246.76234345176</v>
      </c>
      <c r="E41" s="96">
        <f t="shared" ref="E41:K41" si="1">SUM(E28:E40)</f>
        <v>106048.88218889121</v>
      </c>
      <c r="F41" s="96">
        <f t="shared" si="1"/>
        <v>110454.06483439621</v>
      </c>
      <c r="G41" s="96">
        <f t="shared" si="1"/>
        <v>110780.85929346678</v>
      </c>
      <c r="H41" s="96">
        <f t="shared" si="1"/>
        <v>120930.44282155596</v>
      </c>
      <c r="I41" s="96">
        <f t="shared" si="1"/>
        <v>126745.76084580093</v>
      </c>
      <c r="J41" s="96">
        <f t="shared" si="1"/>
        <v>123760.75789145526</v>
      </c>
      <c r="K41" s="96">
        <f t="shared" si="1"/>
        <v>131447.92984935048</v>
      </c>
    </row>
    <row r="42" spans="1:11" x14ac:dyDescent="0.25">
      <c r="C42" s="91"/>
      <c r="D42" s="82"/>
      <c r="E42" s="82"/>
      <c r="F42" s="82"/>
      <c r="G42" s="82"/>
      <c r="H42" s="82"/>
      <c r="I42" s="82"/>
      <c r="J42" s="82"/>
      <c r="K42" s="82"/>
    </row>
    <row r="43" spans="1:11" x14ac:dyDescent="0.25">
      <c r="C43" s="59"/>
      <c r="D43" s="82"/>
      <c r="E43" s="82"/>
      <c r="F43" s="82"/>
      <c r="G43" s="82"/>
      <c r="H43" s="82"/>
      <c r="I43" s="82"/>
      <c r="J43" s="82"/>
      <c r="K43" s="82"/>
    </row>
    <row r="44" spans="1:11" ht="15.75" x14ac:dyDescent="0.25">
      <c r="C44" s="35" t="s">
        <v>70</v>
      </c>
      <c r="D44" s="68"/>
      <c r="E44" s="68"/>
      <c r="F44" s="68"/>
      <c r="G44" s="68"/>
      <c r="H44" s="68"/>
      <c r="I44" s="68"/>
      <c r="J44" s="68"/>
      <c r="K44" s="68"/>
    </row>
    <row r="45" spans="1:11" x14ac:dyDescent="0.25">
      <c r="C45" s="36"/>
      <c r="D45" s="27"/>
      <c r="E45" s="27"/>
      <c r="F45" s="27"/>
      <c r="G45" s="22"/>
      <c r="H45" s="22"/>
      <c r="I45" s="22"/>
      <c r="J45" s="22"/>
      <c r="K45" s="22"/>
    </row>
    <row r="46" spans="1:11" x14ac:dyDescent="0.25">
      <c r="C46" s="32" t="s">
        <v>73</v>
      </c>
      <c r="D46" s="19"/>
      <c r="E46" s="19"/>
      <c r="F46" s="19"/>
      <c r="G46" s="22"/>
      <c r="H46" s="22"/>
      <c r="I46" s="22"/>
      <c r="J46" s="22"/>
      <c r="K46" s="22"/>
    </row>
    <row r="47" spans="1:11" x14ac:dyDescent="0.25">
      <c r="C47" s="34" t="s">
        <v>2</v>
      </c>
      <c r="D47" s="19"/>
      <c r="E47" s="19"/>
      <c r="F47" s="19"/>
      <c r="G47" s="22"/>
      <c r="H47" s="33"/>
      <c r="I47" s="22"/>
      <c r="J47" s="22"/>
      <c r="K47" s="22"/>
    </row>
    <row r="48" spans="1:11" x14ac:dyDescent="0.25">
      <c r="C48" s="30"/>
      <c r="D48" s="19"/>
      <c r="E48" s="19"/>
      <c r="F48" s="19"/>
      <c r="G48" s="22"/>
      <c r="H48" s="22"/>
      <c r="I48" s="22"/>
      <c r="J48" s="22"/>
      <c r="K48" s="22"/>
    </row>
    <row r="49" spans="1:11" ht="12" customHeight="1" x14ac:dyDescent="0.25">
      <c r="C49" s="25" t="s">
        <v>56</v>
      </c>
      <c r="D49" s="97">
        <v>2012</v>
      </c>
      <c r="E49" s="97">
        <v>2013</v>
      </c>
      <c r="F49" s="97">
        <v>2014</v>
      </c>
      <c r="G49" s="97">
        <v>2015</v>
      </c>
      <c r="H49" s="97">
        <v>2016</v>
      </c>
      <c r="I49" s="97">
        <v>2017</v>
      </c>
      <c r="J49" s="97">
        <v>2018</v>
      </c>
      <c r="K49" s="97">
        <v>2019</v>
      </c>
    </row>
    <row r="50" spans="1:11" ht="12" customHeight="1" x14ac:dyDescent="0.25">
      <c r="A50" s="83"/>
      <c r="B50" s="5"/>
      <c r="C50" s="26" t="s">
        <v>57</v>
      </c>
      <c r="D50" s="95">
        <v>106.71917419733143</v>
      </c>
      <c r="E50" s="95">
        <v>207.27781442329774</v>
      </c>
      <c r="F50" s="95">
        <v>496.75392701025146</v>
      </c>
      <c r="G50" s="95">
        <v>343.80391010841913</v>
      </c>
      <c r="H50" s="95">
        <v>169.85409449196831</v>
      </c>
      <c r="I50" s="95">
        <v>387.51096656754208</v>
      </c>
      <c r="J50" s="95">
        <v>70.387679069650417</v>
      </c>
      <c r="K50" s="95">
        <v>56.829639024095044</v>
      </c>
    </row>
    <row r="51" spans="1:11" ht="12" customHeight="1" x14ac:dyDescent="0.25">
      <c r="A51" s="83"/>
      <c r="B51" s="5"/>
      <c r="C51" s="26" t="s">
        <v>58</v>
      </c>
      <c r="D51" s="95">
        <v>13401.157170206596</v>
      </c>
      <c r="E51" s="95">
        <v>4460.0826949571911</v>
      </c>
      <c r="F51" s="95">
        <v>8360.7136998093574</v>
      </c>
      <c r="G51" s="95">
        <v>9730.4155069716253</v>
      </c>
      <c r="H51" s="95">
        <v>1315.2551524718267</v>
      </c>
      <c r="I51" s="95">
        <v>2273.0315897575283</v>
      </c>
      <c r="J51" s="95">
        <v>-2225.5595558923192</v>
      </c>
      <c r="K51" s="95">
        <v>4562.3627435853941</v>
      </c>
    </row>
    <row r="52" spans="1:11" ht="12" customHeight="1" x14ac:dyDescent="0.25">
      <c r="A52" s="83"/>
      <c r="B52" s="5"/>
      <c r="C52" s="26" t="s">
        <v>59</v>
      </c>
      <c r="D52" s="95">
        <v>-201.13747417088862</v>
      </c>
      <c r="E52" s="95">
        <v>3036.9393474062908</v>
      </c>
      <c r="F52" s="95">
        <v>1713.8478999760166</v>
      </c>
      <c r="G52" s="95">
        <v>1300.8173224397235</v>
      </c>
      <c r="H52" s="95">
        <v>-45.565931277907339</v>
      </c>
      <c r="I52" s="95">
        <v>-613.98044720200676</v>
      </c>
      <c r="J52" s="95">
        <v>32.858277043034235</v>
      </c>
      <c r="K52" s="95">
        <v>91.361438486367007</v>
      </c>
    </row>
    <row r="53" spans="1:11" ht="12" customHeight="1" x14ac:dyDescent="0.25">
      <c r="A53" s="83"/>
      <c r="B53" s="5"/>
      <c r="C53" s="26" t="s">
        <v>60</v>
      </c>
      <c r="D53" s="95">
        <v>1247.0985885464204</v>
      </c>
      <c r="E53" s="95">
        <v>6705.7890486237102</v>
      </c>
      <c r="F53" s="95">
        <v>4047.8340313696567</v>
      </c>
      <c r="G53" s="95">
        <v>4578.5931706178344</v>
      </c>
      <c r="H53" s="95">
        <v>5965.5968515530894</v>
      </c>
      <c r="I53" s="95">
        <v>-441.57592174450753</v>
      </c>
      <c r="J53" s="95">
        <v>3061.9159667596427</v>
      </c>
      <c r="K53" s="95">
        <v>875.96166072007668</v>
      </c>
    </row>
    <row r="54" spans="1:11" ht="12" customHeight="1" x14ac:dyDescent="0.25">
      <c r="A54" s="83"/>
      <c r="B54" s="5"/>
      <c r="C54" s="26" t="s">
        <v>61</v>
      </c>
      <c r="D54" s="95">
        <v>817.64616512733994</v>
      </c>
      <c r="E54" s="95">
        <v>1636.5751015222072</v>
      </c>
      <c r="F54" s="95">
        <v>1046.2291907025819</v>
      </c>
      <c r="G54" s="95">
        <v>846.24196579691875</v>
      </c>
      <c r="H54" s="95">
        <v>46.868401632891938</v>
      </c>
      <c r="I54" s="95">
        <v>398.18771396579081</v>
      </c>
      <c r="J54" s="95">
        <v>764.50631379031825</v>
      </c>
      <c r="K54" s="95">
        <v>-54.220781179448544</v>
      </c>
    </row>
    <row r="55" spans="1:11" ht="12" customHeight="1" x14ac:dyDescent="0.25">
      <c r="A55" s="83"/>
      <c r="B55" s="5"/>
      <c r="C55" s="26" t="s">
        <v>62</v>
      </c>
      <c r="D55" s="95">
        <v>1942.3871654075783</v>
      </c>
      <c r="E55" s="95">
        <v>1213.6525182708817</v>
      </c>
      <c r="F55" s="95">
        <v>1081.0902260732037</v>
      </c>
      <c r="G55" s="95">
        <v>954.78877191618483</v>
      </c>
      <c r="H55" s="95">
        <v>1520.2464261077998</v>
      </c>
      <c r="I55" s="95">
        <v>2255.3864514336215</v>
      </c>
      <c r="J55" s="95">
        <v>734.0798785907582</v>
      </c>
      <c r="K55" s="95">
        <v>1437.8388617880169</v>
      </c>
    </row>
    <row r="56" spans="1:11" ht="12" customHeight="1" x14ac:dyDescent="0.25">
      <c r="A56" s="83"/>
      <c r="B56" s="5"/>
      <c r="C56" s="26" t="s">
        <v>63</v>
      </c>
      <c r="D56" s="95">
        <v>73.342990197412718</v>
      </c>
      <c r="E56" s="95">
        <v>-20.976627789761494</v>
      </c>
      <c r="F56" s="95">
        <v>-8.5498870186077109</v>
      </c>
      <c r="G56" s="95">
        <v>-47.542376272735005</v>
      </c>
      <c r="H56" s="95">
        <v>-111.89024152386465</v>
      </c>
      <c r="I56" s="95">
        <v>-0.33594665497402881</v>
      </c>
      <c r="J56" s="95">
        <v>17.472734563225401</v>
      </c>
      <c r="K56" s="95">
        <v>14.236506708011165</v>
      </c>
    </row>
    <row r="57" spans="1:11" ht="12" customHeight="1" x14ac:dyDescent="0.25">
      <c r="A57" s="83"/>
      <c r="B57" s="5"/>
      <c r="C57" s="26" t="s">
        <v>64</v>
      </c>
      <c r="D57" s="95">
        <v>3984.7433890244993</v>
      </c>
      <c r="E57" s="95">
        <v>2335.7088541467465</v>
      </c>
      <c r="F57" s="95">
        <v>778.96794682410632</v>
      </c>
      <c r="G57" s="95">
        <v>-1590.7629276420566</v>
      </c>
      <c r="H57" s="95">
        <v>-48.759887610125006</v>
      </c>
      <c r="I57" s="95">
        <v>-368.05573147020311</v>
      </c>
      <c r="J57" s="95">
        <v>-940.38944929842387</v>
      </c>
      <c r="K57" s="95">
        <v>-511.50364390098446</v>
      </c>
    </row>
    <row r="58" spans="1:11" ht="12" customHeight="1" x14ac:dyDescent="0.25">
      <c r="A58" s="83"/>
      <c r="B58" s="5"/>
      <c r="C58" s="26" t="s">
        <v>65</v>
      </c>
      <c r="D58" s="95">
        <v>1467.2967885502444</v>
      </c>
      <c r="E58" s="95">
        <v>2.0647780867694792</v>
      </c>
      <c r="F58" s="95">
        <v>1885.5168068830765</v>
      </c>
      <c r="G58" s="95">
        <v>-385.92781346696773</v>
      </c>
      <c r="H58" s="95">
        <v>401.44956894656673</v>
      </c>
      <c r="I58" s="95">
        <v>-287.84743226943613</v>
      </c>
      <c r="J58" s="95">
        <v>728.90526098328519</v>
      </c>
      <c r="K58" s="95">
        <v>892.15456631760037</v>
      </c>
    </row>
    <row r="59" spans="1:11" ht="12" customHeight="1" x14ac:dyDescent="0.25">
      <c r="A59" s="83"/>
      <c r="B59" s="5"/>
      <c r="C59" s="26" t="s">
        <v>66</v>
      </c>
      <c r="D59" s="95">
        <v>-2463.3856471250065</v>
      </c>
      <c r="E59" s="95">
        <v>5236.7316530414646</v>
      </c>
      <c r="F59" s="95">
        <v>3674.7489052926076</v>
      </c>
      <c r="G59" s="95">
        <v>3588.7678056175741</v>
      </c>
      <c r="H59" s="95">
        <v>2976.3255144033951</v>
      </c>
      <c r="I59" s="95">
        <v>2772.1130008741929</v>
      </c>
      <c r="J59" s="95">
        <v>9998.6540063494522</v>
      </c>
      <c r="K59" s="95">
        <v>87.553132492772363</v>
      </c>
    </row>
    <row r="60" spans="1:11" ht="12" customHeight="1" x14ac:dyDescent="0.25">
      <c r="A60" s="83"/>
      <c r="B60" s="44"/>
      <c r="C60" s="26" t="s">
        <v>67</v>
      </c>
      <c r="D60" s="95">
        <v>16.308525207009286</v>
      </c>
      <c r="E60" s="95">
        <v>1.3092728312852566</v>
      </c>
      <c r="F60" s="95">
        <v>136.7065842062151</v>
      </c>
      <c r="G60" s="95">
        <v>-1.8700256743397747</v>
      </c>
      <c r="H60" s="95">
        <v>-100.88395467821894</v>
      </c>
      <c r="I60" s="95">
        <v>105.49723829344822</v>
      </c>
      <c r="J60" s="95">
        <v>-76.489975318000091</v>
      </c>
      <c r="K60" s="95">
        <v>62.19227894595457</v>
      </c>
    </row>
    <row r="61" spans="1:11" ht="12" customHeight="1" x14ac:dyDescent="0.25">
      <c r="A61" s="83"/>
      <c r="B61" s="5"/>
      <c r="C61" s="26" t="s">
        <v>68</v>
      </c>
      <c r="D61" s="95">
        <v>-803.11194751451922</v>
      </c>
      <c r="E61" s="95">
        <v>15.31168181536141</v>
      </c>
      <c r="F61" s="95">
        <v>1061.6573307592473</v>
      </c>
      <c r="G61" s="95">
        <v>2933.4200241314611</v>
      </c>
      <c r="H61" s="95">
        <v>77.055347704931648</v>
      </c>
      <c r="I61" s="95">
        <v>-486.46892041962383</v>
      </c>
      <c r="J61" s="95">
        <v>801.34325593384096</v>
      </c>
      <c r="K61" s="95">
        <v>541.28762669347293</v>
      </c>
    </row>
    <row r="62" spans="1:11" ht="12" customHeight="1" x14ac:dyDescent="0.25">
      <c r="A62" s="83"/>
      <c r="B62" s="5"/>
      <c r="C62" s="26" t="s">
        <v>48</v>
      </c>
      <c r="D62" s="95">
        <v>11269.193724864266</v>
      </c>
      <c r="E62" s="95">
        <v>-3103.2635924486885</v>
      </c>
      <c r="F62" s="95">
        <v>-1427.626231414102</v>
      </c>
      <c r="G62" s="95">
        <v>-1846.5066191523827</v>
      </c>
      <c r="H62" s="95">
        <v>-57.972500659470143</v>
      </c>
      <c r="I62" s="95">
        <v>172.38403598281184</v>
      </c>
      <c r="J62" s="95">
        <v>-5613.8046227141158</v>
      </c>
      <c r="K62" s="95">
        <v>3739.2372365461429</v>
      </c>
    </row>
    <row r="63" spans="1:11" ht="12" customHeight="1" x14ac:dyDescent="0.25">
      <c r="B63" s="5"/>
      <c r="C63" s="28" t="s">
        <v>49</v>
      </c>
      <c r="D63" s="96">
        <f>SUM(D50:D62)</f>
        <v>30858.258612518279</v>
      </c>
      <c r="E63" s="96">
        <f t="shared" ref="E63:K63" si="2">SUM(E50:E62)</f>
        <v>21727.202544886753</v>
      </c>
      <c r="F63" s="96">
        <f t="shared" si="2"/>
        <v>22847.890430473606</v>
      </c>
      <c r="G63" s="96">
        <f t="shared" si="2"/>
        <v>20404.23871539126</v>
      </c>
      <c r="H63" s="96">
        <f t="shared" si="2"/>
        <v>12107.578841562885</v>
      </c>
      <c r="I63" s="96">
        <f t="shared" si="2"/>
        <v>6165.846597114185</v>
      </c>
      <c r="J63" s="96">
        <f t="shared" si="2"/>
        <v>7353.8797698603512</v>
      </c>
      <c r="K63" s="96">
        <f t="shared" si="2"/>
        <v>11795.29126622747</v>
      </c>
    </row>
    <row r="64" spans="1:11" x14ac:dyDescent="0.25">
      <c r="C64" s="91"/>
      <c r="D64" s="82"/>
      <c r="E64" s="82"/>
      <c r="F64" s="82"/>
      <c r="G64" s="82"/>
      <c r="H64" s="82"/>
      <c r="I64" s="82"/>
      <c r="J64" s="82"/>
      <c r="K64" s="82"/>
    </row>
    <row r="65" spans="1:11" x14ac:dyDescent="0.25">
      <c r="C65" s="23" t="s">
        <v>102</v>
      </c>
      <c r="D65" s="64"/>
      <c r="E65" s="64"/>
      <c r="F65" s="64"/>
      <c r="G65" s="64"/>
      <c r="H65" s="64"/>
      <c r="I65" s="64"/>
      <c r="J65" s="64"/>
      <c r="K65" s="64"/>
    </row>
    <row r="66" spans="1:11" x14ac:dyDescent="0.25">
      <c r="C66" s="24" t="s">
        <v>2</v>
      </c>
      <c r="D66" s="37"/>
      <c r="E66" s="29"/>
      <c r="F66" s="29"/>
      <c r="G66" s="30"/>
      <c r="H66" s="30"/>
      <c r="I66" s="30"/>
      <c r="J66" s="30"/>
      <c r="K66" s="30"/>
    </row>
    <row r="67" spans="1:11" x14ac:dyDescent="0.25">
      <c r="C67" s="22"/>
      <c r="D67" s="29"/>
      <c r="E67" s="29"/>
      <c r="F67" s="29"/>
      <c r="G67" s="30"/>
      <c r="H67" s="30"/>
      <c r="I67" s="30"/>
      <c r="J67" s="30"/>
      <c r="K67" s="30"/>
    </row>
    <row r="68" spans="1:11" ht="12" customHeight="1" x14ac:dyDescent="0.25">
      <c r="C68" s="31" t="s">
        <v>56</v>
      </c>
      <c r="D68" s="97">
        <v>2012</v>
      </c>
      <c r="E68" s="97">
        <v>2013</v>
      </c>
      <c r="F68" s="97">
        <v>2014</v>
      </c>
      <c r="G68" s="97">
        <v>2015</v>
      </c>
      <c r="H68" s="97">
        <v>2016</v>
      </c>
      <c r="I68" s="97">
        <v>2017</v>
      </c>
      <c r="J68" s="97">
        <v>2018</v>
      </c>
      <c r="K68" s="97">
        <v>2019</v>
      </c>
    </row>
    <row r="69" spans="1:11" ht="12" customHeight="1" x14ac:dyDescent="0.25">
      <c r="A69" s="83"/>
      <c r="B69" s="5"/>
      <c r="C69" s="26" t="s">
        <v>57</v>
      </c>
      <c r="D69" s="95">
        <v>1486.6368920344771</v>
      </c>
      <c r="E69" s="95">
        <v>1586.8960974444519</v>
      </c>
      <c r="F69" s="95">
        <v>2076.89125407353</v>
      </c>
      <c r="G69" s="95">
        <v>2410.9375234670397</v>
      </c>
      <c r="H69" s="95">
        <v>2546.9871972376504</v>
      </c>
      <c r="I69" s="95">
        <v>3069.2709415446097</v>
      </c>
      <c r="J69" s="95">
        <v>3121.9773142958902</v>
      </c>
      <c r="K69" s="95">
        <v>3112.6392754017397</v>
      </c>
    </row>
    <row r="70" spans="1:11" ht="12" customHeight="1" x14ac:dyDescent="0.25">
      <c r="A70" s="83"/>
      <c r="B70" s="5"/>
      <c r="C70" s="26" t="s">
        <v>58</v>
      </c>
      <c r="D70" s="95">
        <v>70113.981297024118</v>
      </c>
      <c r="E70" s="95">
        <v>72370.589004350739</v>
      </c>
      <c r="F70" s="95">
        <v>76879.218317132909</v>
      </c>
      <c r="G70" s="95">
        <v>84718.876086420103</v>
      </c>
      <c r="H70" s="95">
        <v>84585.348368289502</v>
      </c>
      <c r="I70" s="95">
        <v>86566.923810309905</v>
      </c>
      <c r="J70" s="95">
        <v>83606.749389307501</v>
      </c>
      <c r="K70" s="95">
        <v>85939.541758526</v>
      </c>
    </row>
    <row r="71" spans="1:11" ht="12" customHeight="1" x14ac:dyDescent="0.25">
      <c r="A71" s="83"/>
      <c r="B71" s="5"/>
      <c r="C71" s="26" t="s">
        <v>59</v>
      </c>
      <c r="D71" s="95">
        <v>8779.3439627309417</v>
      </c>
      <c r="E71" s="95">
        <v>10887.959418682869</v>
      </c>
      <c r="F71" s="95">
        <v>12462.704533640677</v>
      </c>
      <c r="G71" s="95">
        <v>12751.80400244585</v>
      </c>
      <c r="H71" s="95">
        <v>13383.91856930394</v>
      </c>
      <c r="I71" s="95">
        <v>13799.381270164356</v>
      </c>
      <c r="J71" s="95">
        <v>13832.58212899464</v>
      </c>
      <c r="K71" s="95">
        <v>13668.66356957776</v>
      </c>
    </row>
    <row r="72" spans="1:11" ht="12" customHeight="1" x14ac:dyDescent="0.25">
      <c r="A72" s="83"/>
      <c r="B72" s="5"/>
      <c r="C72" s="26" t="s">
        <v>60</v>
      </c>
      <c r="D72" s="95">
        <v>17074.178504131552</v>
      </c>
      <c r="E72" s="95">
        <v>21623.62448059519</v>
      </c>
      <c r="F72" s="95">
        <v>25407.700523987718</v>
      </c>
      <c r="G72" s="95">
        <v>28847.213422811292</v>
      </c>
      <c r="H72" s="95">
        <v>34847.376404941519</v>
      </c>
      <c r="I72" s="95">
        <v>35059.606859255859</v>
      </c>
      <c r="J72" s="95">
        <v>36603.205179526238</v>
      </c>
      <c r="K72" s="95">
        <v>36223.454001801241</v>
      </c>
    </row>
    <row r="73" spans="1:11" ht="12" customHeight="1" x14ac:dyDescent="0.25">
      <c r="A73" s="83"/>
      <c r="B73" s="5"/>
      <c r="C73" s="26" t="s">
        <v>61</v>
      </c>
      <c r="D73" s="95">
        <v>4357.5580526160793</v>
      </c>
      <c r="E73" s="95">
        <v>4765.6227094790302</v>
      </c>
      <c r="F73" s="95">
        <v>5627.81483687116</v>
      </c>
      <c r="G73" s="95">
        <v>5195.6134131425606</v>
      </c>
      <c r="H73" s="95">
        <v>5583.2808038228104</v>
      </c>
      <c r="I73" s="95">
        <v>6854.7945030269802</v>
      </c>
      <c r="J73" s="95">
        <v>7177.3271687049491</v>
      </c>
      <c r="K73" s="95">
        <v>6986.3811907293702</v>
      </c>
    </row>
    <row r="74" spans="1:11" ht="12" customHeight="1" x14ac:dyDescent="0.25">
      <c r="A74" s="83"/>
      <c r="B74" s="5"/>
      <c r="C74" s="26" t="s">
        <v>62</v>
      </c>
      <c r="D74" s="95">
        <v>8088.4558085536701</v>
      </c>
      <c r="E74" s="95">
        <v>9305.1362512330106</v>
      </c>
      <c r="F74" s="95">
        <v>10552.27333387961</v>
      </c>
      <c r="G74" s="95">
        <v>10867.288825663591</v>
      </c>
      <c r="H74" s="95">
        <v>11962.024532135201</v>
      </c>
      <c r="I74" s="95">
        <v>15007.65314154871</v>
      </c>
      <c r="J74" s="95">
        <v>16304.13809479414</v>
      </c>
      <c r="K74" s="95">
        <v>17295.478641948379</v>
      </c>
    </row>
    <row r="75" spans="1:11" ht="12" customHeight="1" x14ac:dyDescent="0.25">
      <c r="A75" s="83"/>
      <c r="B75" s="5"/>
      <c r="C75" s="26" t="s">
        <v>63</v>
      </c>
      <c r="D75" s="95">
        <v>330.789186426318</v>
      </c>
      <c r="E75" s="95">
        <v>316.16756031255602</v>
      </c>
      <c r="F75" s="95">
        <v>257.33953620502302</v>
      </c>
      <c r="G75" s="95">
        <v>204.75803344394501</v>
      </c>
      <c r="H75" s="95">
        <v>89.730943782031403</v>
      </c>
      <c r="I75" s="95">
        <v>98.393585080899598</v>
      </c>
      <c r="J75" s="95">
        <v>109.12096589072</v>
      </c>
      <c r="K75" s="95">
        <v>128.138695590282</v>
      </c>
    </row>
    <row r="76" spans="1:11" ht="12" customHeight="1" x14ac:dyDescent="0.25">
      <c r="A76" s="83"/>
      <c r="B76" s="5"/>
      <c r="C76" s="26" t="s">
        <v>64</v>
      </c>
      <c r="D76" s="95">
        <v>8531.6419264573397</v>
      </c>
      <c r="E76" s="95">
        <v>11186.081328211079</v>
      </c>
      <c r="F76" s="95">
        <v>11781.6599348215</v>
      </c>
      <c r="G76" s="95">
        <v>9964.1843683155894</v>
      </c>
      <c r="H76" s="95">
        <v>10100.049543156891</v>
      </c>
      <c r="I76" s="95">
        <v>10417.97387352148</v>
      </c>
      <c r="J76" s="95">
        <v>9330.418998866111</v>
      </c>
      <c r="K76" s="95">
        <v>8581.0491440501701</v>
      </c>
    </row>
    <row r="77" spans="1:11" ht="12" customHeight="1" x14ac:dyDescent="0.25">
      <c r="A77" s="83"/>
      <c r="B77" s="5"/>
      <c r="C77" s="26" t="s">
        <v>65</v>
      </c>
      <c r="D77" s="95">
        <v>11756.17996664121</v>
      </c>
      <c r="E77" s="95">
        <v>10209.16254644016</v>
      </c>
      <c r="F77" s="95">
        <v>11234.329382373769</v>
      </c>
      <c r="G77" s="95">
        <v>10140.643044735549</v>
      </c>
      <c r="H77" s="95">
        <v>11407.937303641429</v>
      </c>
      <c r="I77" s="95">
        <v>11092.933212898221</v>
      </c>
      <c r="J77" s="95">
        <v>11538.668077409249</v>
      </c>
      <c r="K77" s="95">
        <v>12295.401033773531</v>
      </c>
    </row>
    <row r="78" spans="1:11" ht="12" customHeight="1" x14ac:dyDescent="0.25">
      <c r="A78" s="83"/>
      <c r="B78" s="5"/>
      <c r="C78" s="26" t="s">
        <v>66</v>
      </c>
      <c r="D78" s="95">
        <v>44515.971191078686</v>
      </c>
      <c r="E78" s="95">
        <v>43590.832710172865</v>
      </c>
      <c r="F78" s="95">
        <v>44328.743654766833</v>
      </c>
      <c r="G78" s="95">
        <v>44190.681903037948</v>
      </c>
      <c r="H78" s="95">
        <v>49685.597194538212</v>
      </c>
      <c r="I78" s="95">
        <v>59154.644612640885</v>
      </c>
      <c r="J78" s="95">
        <v>67732.558517265905</v>
      </c>
      <c r="K78" s="95">
        <v>63145.054460302403</v>
      </c>
    </row>
    <row r="79" spans="1:11" ht="12" customHeight="1" x14ac:dyDescent="0.25">
      <c r="A79" s="83"/>
      <c r="B79" s="44"/>
      <c r="C79" s="26" t="s">
        <v>67</v>
      </c>
      <c r="D79" s="95">
        <v>309.27165052066221</v>
      </c>
      <c r="E79" s="95">
        <v>310.49232621533429</v>
      </c>
      <c r="F79" s="95">
        <v>464.00678566152703</v>
      </c>
      <c r="G79" s="95">
        <v>361.34162129290996</v>
      </c>
      <c r="H79" s="95">
        <v>319.29201225518852</v>
      </c>
      <c r="I79" s="95">
        <v>412.907071517345</v>
      </c>
      <c r="J79" s="95">
        <v>274.25416858901929</v>
      </c>
      <c r="K79" s="95">
        <v>324.49211265621813</v>
      </c>
    </row>
    <row r="80" spans="1:11" ht="12" customHeight="1" x14ac:dyDescent="0.25">
      <c r="A80" s="83"/>
      <c r="B80" s="5"/>
      <c r="C80" s="26" t="s">
        <v>68</v>
      </c>
      <c r="D80" s="95">
        <v>2205.7847273571087</v>
      </c>
      <c r="E80" s="95">
        <v>2214.2321057010081</v>
      </c>
      <c r="F80" s="95">
        <v>3307.8736447043539</v>
      </c>
      <c r="G80" s="95">
        <v>4722.832264091754</v>
      </c>
      <c r="H80" s="95">
        <v>5694.7811528987877</v>
      </c>
      <c r="I80" s="95">
        <v>6420.8057331088548</v>
      </c>
      <c r="J80" s="95">
        <v>6671.8910171336374</v>
      </c>
      <c r="K80" s="95">
        <v>7142.6048557083614</v>
      </c>
    </row>
    <row r="81" spans="1:11" ht="12" customHeight="1" x14ac:dyDescent="0.25">
      <c r="A81" s="83"/>
      <c r="B81" s="5"/>
      <c r="C81" s="26" t="s">
        <v>48</v>
      </c>
      <c r="D81" s="95">
        <v>32533.9141706054</v>
      </c>
      <c r="E81" s="95">
        <v>30695.7812734246</v>
      </c>
      <c r="F81" s="95">
        <v>23196.603340137401</v>
      </c>
      <c r="G81" s="95">
        <v>19357.142364588901</v>
      </c>
      <c r="H81" s="95">
        <v>19862.476936837502</v>
      </c>
      <c r="I81" s="95">
        <v>25277.238551779097</v>
      </c>
      <c r="J81" s="95">
        <v>11008.441341001999</v>
      </c>
      <c r="K81" s="95">
        <v>12850.380234971</v>
      </c>
    </row>
    <row r="82" spans="1:11" ht="12" customHeight="1" x14ac:dyDescent="0.25">
      <c r="B82" s="5"/>
      <c r="C82" s="28" t="s">
        <v>49</v>
      </c>
      <c r="D82" s="96">
        <f>SUM(D69:D81)</f>
        <v>210083.70733617753</v>
      </c>
      <c r="E82" s="96">
        <f t="shared" ref="E82:K82" si="3">SUM(E69:E81)</f>
        <v>219062.5778122629</v>
      </c>
      <c r="F82" s="96">
        <f t="shared" si="3"/>
        <v>227577.15907825602</v>
      </c>
      <c r="G82" s="96">
        <f t="shared" si="3"/>
        <v>233733.31687345699</v>
      </c>
      <c r="H82" s="96">
        <f t="shared" si="3"/>
        <v>250068.8009628407</v>
      </c>
      <c r="I82" s="96">
        <f t="shared" si="3"/>
        <v>273232.52716639719</v>
      </c>
      <c r="J82" s="96">
        <f t="shared" si="3"/>
        <v>267311.33236177999</v>
      </c>
      <c r="K82" s="96">
        <f t="shared" si="3"/>
        <v>267693.2789750364</v>
      </c>
    </row>
    <row r="83" spans="1:11" x14ac:dyDescent="0.25">
      <c r="C83" s="81"/>
      <c r="D83" s="82"/>
      <c r="E83" s="82"/>
      <c r="F83" s="82"/>
      <c r="G83" s="82"/>
      <c r="H83" s="82"/>
      <c r="I83" s="82"/>
      <c r="J83" s="82"/>
      <c r="K83" s="82"/>
    </row>
    <row r="84" spans="1:11" x14ac:dyDescent="0.25">
      <c r="D84" s="82"/>
      <c r="E84" s="82"/>
      <c r="F84" s="82"/>
      <c r="G84" s="82"/>
      <c r="H84" s="82"/>
      <c r="I84" s="82"/>
      <c r="J84" s="82"/>
      <c r="K84" s="82"/>
    </row>
    <row r="85" spans="1:11" ht="118.5" customHeight="1" x14ac:dyDescent="0.25">
      <c r="C85" s="120" t="s">
        <v>95</v>
      </c>
      <c r="D85" s="120"/>
      <c r="E85" s="120"/>
      <c r="F85" s="120"/>
      <c r="G85" s="120"/>
      <c r="H85" s="120"/>
      <c r="I85" s="120"/>
      <c r="J85" s="120"/>
      <c r="K85" s="120"/>
    </row>
    <row r="86" spans="1:11" ht="71.25" customHeight="1" x14ac:dyDescent="0.25">
      <c r="C86" s="118" t="s">
        <v>100</v>
      </c>
      <c r="D86" s="118"/>
      <c r="E86" s="118"/>
      <c r="F86" s="118"/>
      <c r="G86" s="118"/>
      <c r="H86" s="118"/>
      <c r="I86" s="118"/>
      <c r="J86" s="118"/>
      <c r="K86" s="118"/>
    </row>
    <row r="87" spans="1:11" ht="21" customHeight="1" x14ac:dyDescent="0.25">
      <c r="C87" s="118" t="s">
        <v>119</v>
      </c>
      <c r="D87" s="118"/>
      <c r="E87" s="118"/>
      <c r="F87" s="118"/>
      <c r="G87" s="118"/>
      <c r="H87" s="118"/>
      <c r="I87" s="118"/>
      <c r="J87" s="118"/>
      <c r="K87" s="118"/>
    </row>
    <row r="88" spans="1:11" ht="15" customHeight="1" x14ac:dyDescent="0.25">
      <c r="C88" s="118" t="s">
        <v>123</v>
      </c>
      <c r="D88" s="118"/>
      <c r="E88" s="118"/>
      <c r="F88" s="118"/>
      <c r="G88" s="118"/>
      <c r="H88" s="118"/>
      <c r="I88" s="118"/>
      <c r="J88" s="118"/>
      <c r="K88" s="118"/>
    </row>
    <row r="89" spans="1:11" x14ac:dyDescent="0.25">
      <c r="C89" s="77"/>
      <c r="D89" s="77"/>
      <c r="E89" s="77"/>
      <c r="F89" s="77"/>
      <c r="G89" s="77"/>
      <c r="H89" s="77"/>
      <c r="I89" s="77"/>
      <c r="J89" s="77"/>
      <c r="K89" s="77"/>
    </row>
    <row r="90" spans="1:11" ht="28.5" customHeight="1" x14ac:dyDescent="0.25">
      <c r="C90" s="120" t="s">
        <v>92</v>
      </c>
      <c r="D90" s="120"/>
      <c r="E90" s="120"/>
      <c r="F90" s="120"/>
      <c r="G90" s="120"/>
      <c r="H90" s="120"/>
      <c r="I90" s="120"/>
      <c r="J90" s="120"/>
      <c r="K90" s="76"/>
    </row>
  </sheetData>
  <mergeCells count="5">
    <mergeCell ref="C85:K85"/>
    <mergeCell ref="C86:K86"/>
    <mergeCell ref="C87:K87"/>
    <mergeCell ref="C88:K88"/>
    <mergeCell ref="C90:J90"/>
  </mergeCells>
  <pageMargins left="0" right="0" top="0.74803149606299213" bottom="0.74803149606299213" header="0.31496062992125984" footer="0.31496062992125984"/>
  <pageSetup scale="3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B1:M72"/>
  <sheetViews>
    <sheetView showGridLines="0" zoomScaleNormal="100" workbookViewId="0">
      <selection activeCell="E27" sqref="E27:L64"/>
    </sheetView>
  </sheetViews>
  <sheetFormatPr baseColWidth="10" defaultColWidth="11.42578125" defaultRowHeight="15" x14ac:dyDescent="0.25"/>
  <cols>
    <col min="1" max="1" width="4.7109375" style="5" customWidth="1"/>
    <col min="2" max="2" width="3.140625" style="5" customWidth="1"/>
    <col min="3" max="3" width="4.7109375" style="5" customWidth="1"/>
    <col min="4" max="4" width="29.85546875" style="5" bestFit="1" customWidth="1"/>
    <col min="5" max="5" width="13" style="5" customWidth="1"/>
    <col min="6" max="13" width="8.42578125" style="5" customWidth="1"/>
    <col min="14" max="16384" width="11.42578125" style="5"/>
  </cols>
  <sheetData>
    <row r="1" spans="2:13" ht="15.75" x14ac:dyDescent="0.25">
      <c r="C1" s="21" t="s">
        <v>107</v>
      </c>
    </row>
    <row r="2" spans="2:13" x14ac:dyDescent="0.25">
      <c r="C2" s="38"/>
    </row>
    <row r="3" spans="2:13" x14ac:dyDescent="0.25">
      <c r="C3" s="23" t="s">
        <v>74</v>
      </c>
    </row>
    <row r="4" spans="2:13" x14ac:dyDescent="0.25">
      <c r="C4" s="24" t="s">
        <v>2</v>
      </c>
    </row>
    <row r="5" spans="2:13" x14ac:dyDescent="0.25">
      <c r="E5" s="42"/>
    </row>
    <row r="6" spans="2:13" ht="12.75" customHeight="1" x14ac:dyDescent="0.25">
      <c r="D6" s="25" t="s">
        <v>56</v>
      </c>
      <c r="E6" s="97">
        <v>2012</v>
      </c>
      <c r="F6" s="97">
        <v>2013</v>
      </c>
      <c r="G6" s="97">
        <v>2014</v>
      </c>
      <c r="H6" s="97">
        <v>2015</v>
      </c>
      <c r="I6" s="97">
        <v>2016</v>
      </c>
      <c r="J6" s="97">
        <v>2017</v>
      </c>
      <c r="K6" s="97">
        <v>2018</v>
      </c>
      <c r="L6" s="97">
        <v>2019</v>
      </c>
    </row>
    <row r="7" spans="2:13" ht="12.75" customHeight="1" x14ac:dyDescent="0.25">
      <c r="B7" s="83"/>
      <c r="D7" s="26" t="s">
        <v>57</v>
      </c>
      <c r="E7" s="102">
        <v>-49.458296365421681</v>
      </c>
      <c r="F7" s="102">
        <v>-47.434647864607683</v>
      </c>
      <c r="G7" s="102">
        <v>-59.190161060660358</v>
      </c>
      <c r="H7" s="102">
        <v>-55.874667253948601</v>
      </c>
      <c r="I7" s="102">
        <v>-47.396439766708895</v>
      </c>
      <c r="J7" s="102">
        <v>-63.373303372996801</v>
      </c>
      <c r="K7" s="102">
        <v>-127.9600841522229</v>
      </c>
      <c r="L7" s="102">
        <v>-131.24800384890659</v>
      </c>
      <c r="M7" s="55"/>
    </row>
    <row r="8" spans="2:13" ht="12.75" customHeight="1" x14ac:dyDescent="0.25">
      <c r="B8" s="83"/>
      <c r="D8" s="26" t="s">
        <v>58</v>
      </c>
      <c r="E8" s="102">
        <v>-9983.587332178904</v>
      </c>
      <c r="F8" s="102">
        <v>-10619.61987744892</v>
      </c>
      <c r="G8" s="102">
        <v>-7109.3897193452503</v>
      </c>
      <c r="H8" s="102">
        <v>-3183.3065300948556</v>
      </c>
      <c r="I8" s="102">
        <v>-3619.6615668298</v>
      </c>
      <c r="J8" s="102">
        <v>-6771.4155076826401</v>
      </c>
      <c r="K8" s="102">
        <v>-7022.1916843777699</v>
      </c>
      <c r="L8" s="102">
        <v>-5867.6007613272041</v>
      </c>
      <c r="M8" s="55"/>
    </row>
    <row r="9" spans="2:13" ht="12.75" customHeight="1" x14ac:dyDescent="0.25">
      <c r="B9" s="83"/>
      <c r="D9" s="26" t="s">
        <v>59</v>
      </c>
      <c r="E9" s="102">
        <v>-15.595931817644601</v>
      </c>
      <c r="F9" s="102">
        <v>-8.2258418791504013</v>
      </c>
      <c r="G9" s="102">
        <v>-93.063628521108399</v>
      </c>
      <c r="H9" s="102">
        <v>-142.5735055076197</v>
      </c>
      <c r="I9" s="102">
        <v>-342.08721929999115</v>
      </c>
      <c r="J9" s="102">
        <v>426.43760458933389</v>
      </c>
      <c r="K9" s="102">
        <v>108.44934746596709</v>
      </c>
      <c r="L9" s="102">
        <v>73.233002228239826</v>
      </c>
      <c r="M9" s="55"/>
    </row>
    <row r="10" spans="2:13" ht="12.75" customHeight="1" x14ac:dyDescent="0.25">
      <c r="B10" s="83"/>
      <c r="D10" s="26" t="s">
        <v>60</v>
      </c>
      <c r="E10" s="102">
        <v>-1058.3283177101396</v>
      </c>
      <c r="F10" s="102">
        <v>-503.23352879696489</v>
      </c>
      <c r="G10" s="102">
        <v>-189.3316343537451</v>
      </c>
      <c r="H10" s="102">
        <v>-505.32903855534204</v>
      </c>
      <c r="I10" s="102">
        <v>-1575.171364409254</v>
      </c>
      <c r="J10" s="102">
        <v>-1212.494747558502</v>
      </c>
      <c r="K10" s="102">
        <v>-826.00997817399593</v>
      </c>
      <c r="L10" s="102">
        <v>-1130.721989395279</v>
      </c>
      <c r="M10" s="55"/>
    </row>
    <row r="11" spans="2:13" ht="12.75" customHeight="1" x14ac:dyDescent="0.25">
      <c r="B11" s="83"/>
      <c r="D11" s="26" t="s">
        <v>61</v>
      </c>
      <c r="E11" s="102">
        <v>-112.9883229676702</v>
      </c>
      <c r="F11" s="102">
        <v>-636.22017218593874</v>
      </c>
      <c r="G11" s="102">
        <v>-377.87055675419867</v>
      </c>
      <c r="H11" s="102">
        <v>-211.30523144436489</v>
      </c>
      <c r="I11" s="102">
        <v>-200.84449868701179</v>
      </c>
      <c r="J11" s="102">
        <v>-501.677657153045</v>
      </c>
      <c r="K11" s="102">
        <v>-240.35537012106329</v>
      </c>
      <c r="L11" s="102">
        <v>-317.35771117357297</v>
      </c>
      <c r="M11" s="55"/>
    </row>
    <row r="12" spans="2:13" ht="12.75" customHeight="1" x14ac:dyDescent="0.25">
      <c r="B12" s="83"/>
      <c r="D12" s="26" t="s">
        <v>62</v>
      </c>
      <c r="E12" s="102">
        <v>-453.12494508343377</v>
      </c>
      <c r="F12" s="102">
        <v>-601.56269436729588</v>
      </c>
      <c r="G12" s="102">
        <v>-299.29016140446367</v>
      </c>
      <c r="H12" s="102">
        <v>-1134.8888353554291</v>
      </c>
      <c r="I12" s="102">
        <v>70.716577755482987</v>
      </c>
      <c r="J12" s="102">
        <v>119.68515824501097</v>
      </c>
      <c r="K12" s="102">
        <v>-891.85918684484398</v>
      </c>
      <c r="L12" s="102">
        <v>-387.83541109590698</v>
      </c>
      <c r="M12" s="55"/>
    </row>
    <row r="13" spans="2:13" ht="12.75" customHeight="1" x14ac:dyDescent="0.25">
      <c r="B13" s="83"/>
      <c r="D13" s="26" t="s">
        <v>63</v>
      </c>
      <c r="E13" s="102">
        <v>-25.320117893809002</v>
      </c>
      <c r="F13" s="102">
        <v>-1.3372130825543</v>
      </c>
      <c r="G13" s="102">
        <v>-29.820955301597699</v>
      </c>
      <c r="H13" s="102">
        <v>-3.16263846580028</v>
      </c>
      <c r="I13" s="102">
        <v>6.9005688094453497</v>
      </c>
      <c r="J13" s="102">
        <v>2.4343422314373999</v>
      </c>
      <c r="K13" s="102">
        <v>-2.6699345252520499</v>
      </c>
      <c r="L13" s="102">
        <v>-7.7345448763740503</v>
      </c>
      <c r="M13" s="55"/>
    </row>
    <row r="14" spans="2:13" ht="12.75" customHeight="1" x14ac:dyDescent="0.25">
      <c r="B14" s="83"/>
      <c r="D14" s="26" t="s">
        <v>64</v>
      </c>
      <c r="E14" s="102">
        <v>143.02403638398999</v>
      </c>
      <c r="F14" s="102">
        <v>-209.320773676241</v>
      </c>
      <c r="G14" s="102">
        <v>-145.06213757066197</v>
      </c>
      <c r="H14" s="102">
        <v>288.90144673247505</v>
      </c>
      <c r="I14" s="102">
        <v>-168.93434093665201</v>
      </c>
      <c r="J14" s="102">
        <v>-394.30093708691879</v>
      </c>
      <c r="K14" s="102">
        <v>-444.752237137267</v>
      </c>
      <c r="L14" s="102">
        <v>450.94106224622317</v>
      </c>
      <c r="M14" s="55"/>
    </row>
    <row r="15" spans="2:13" ht="12.75" customHeight="1" x14ac:dyDescent="0.25">
      <c r="B15" s="83"/>
      <c r="D15" s="26" t="s">
        <v>65</v>
      </c>
      <c r="E15" s="102">
        <v>-674.1986304074901</v>
      </c>
      <c r="F15" s="102">
        <v>-440.7077178648924</v>
      </c>
      <c r="G15" s="102">
        <v>-507.720604060803</v>
      </c>
      <c r="H15" s="102">
        <v>-463.13507756885701</v>
      </c>
      <c r="I15" s="102">
        <v>-546.61272209006199</v>
      </c>
      <c r="J15" s="102">
        <v>-830.41816607702299</v>
      </c>
      <c r="K15" s="102">
        <v>-1020.530602430904</v>
      </c>
      <c r="L15" s="102">
        <v>-512.62208187622105</v>
      </c>
      <c r="M15" s="55"/>
    </row>
    <row r="16" spans="2:13" ht="12.75" customHeight="1" x14ac:dyDescent="0.25">
      <c r="B16" s="83"/>
      <c r="D16" s="26" t="s">
        <v>66</v>
      </c>
      <c r="E16" s="102">
        <v>-3081.023770295546</v>
      </c>
      <c r="F16" s="102">
        <v>-1253.8481764335759</v>
      </c>
      <c r="G16" s="102">
        <v>-1249.6684355229449</v>
      </c>
      <c r="H16" s="102">
        <v>-1372.6677938864459</v>
      </c>
      <c r="I16" s="102">
        <v>-1636.3168207881599</v>
      </c>
      <c r="J16" s="102">
        <v>-2119.8493244622409</v>
      </c>
      <c r="K16" s="102">
        <v>-2534.8619643723887</v>
      </c>
      <c r="L16" s="102">
        <v>-1870.6963250762301</v>
      </c>
      <c r="M16" s="55"/>
    </row>
    <row r="17" spans="2:13" ht="12.75" customHeight="1" x14ac:dyDescent="0.25">
      <c r="B17" s="83"/>
      <c r="C17" s="44"/>
      <c r="D17" s="26" t="s">
        <v>67</v>
      </c>
      <c r="E17" s="102">
        <v>635.49287323349006</v>
      </c>
      <c r="F17" s="102">
        <v>620.98028606462901</v>
      </c>
      <c r="G17" s="102">
        <v>554.42365310695129</v>
      </c>
      <c r="H17" s="102">
        <v>183.7689431678476</v>
      </c>
      <c r="I17" s="102">
        <v>-30.712229076457501</v>
      </c>
      <c r="J17" s="102">
        <v>-62.695745615520401</v>
      </c>
      <c r="K17" s="102">
        <v>183.37109712527871</v>
      </c>
      <c r="L17" s="102">
        <v>40.549745832378619</v>
      </c>
      <c r="M17" s="55"/>
    </row>
    <row r="18" spans="2:13" ht="12.75" customHeight="1" x14ac:dyDescent="0.25">
      <c r="B18" s="83"/>
      <c r="D18" s="26" t="s">
        <v>68</v>
      </c>
      <c r="E18" s="102">
        <v>-11.46475474192291</v>
      </c>
      <c r="F18" s="102">
        <v>-72.655969895999078</v>
      </c>
      <c r="G18" s="102">
        <v>-145.93117366182815</v>
      </c>
      <c r="H18" s="102">
        <v>-218.90786147467702</v>
      </c>
      <c r="I18" s="102">
        <v>-46.4675624858574</v>
      </c>
      <c r="J18" s="102">
        <v>-196.57901156522848</v>
      </c>
      <c r="K18" s="102">
        <v>-44.807886686792202</v>
      </c>
      <c r="L18" s="102">
        <v>-325.20052225948859</v>
      </c>
      <c r="M18" s="55"/>
    </row>
    <row r="19" spans="2:13" ht="12.75" customHeight="1" x14ac:dyDescent="0.25">
      <c r="B19" s="83"/>
      <c r="D19" s="26" t="s">
        <v>48</v>
      </c>
      <c r="E19" s="102">
        <v>-30.566861534410009</v>
      </c>
      <c r="F19" s="102">
        <v>-789.25299193063597</v>
      </c>
      <c r="G19" s="102">
        <v>-482.74846413770001</v>
      </c>
      <c r="H19" s="102">
        <v>-98.754147809059987</v>
      </c>
      <c r="I19" s="102">
        <v>687.12892668211998</v>
      </c>
      <c r="J19" s="102">
        <v>968.48175597048998</v>
      </c>
      <c r="K19" s="102">
        <v>706.23191525477</v>
      </c>
      <c r="L19" s="102">
        <v>-1016.8587990887702</v>
      </c>
      <c r="M19" s="55"/>
    </row>
    <row r="20" spans="2:13" ht="12.75" customHeight="1" x14ac:dyDescent="0.25">
      <c r="D20" s="39" t="s">
        <v>49</v>
      </c>
      <c r="E20" s="106">
        <f>SUM(E7:E19)</f>
        <v>-14717.140371378911</v>
      </c>
      <c r="F20" s="106">
        <f>SUM(F7:F19)</f>
        <v>-14562.439319362147</v>
      </c>
      <c r="G20" s="106">
        <f t="shared" ref="G20:L20" si="0">SUM(G7:G19)</f>
        <v>-10134.663978588011</v>
      </c>
      <c r="H20" s="106">
        <f t="shared" si="0"/>
        <v>-6917.2349375160775</v>
      </c>
      <c r="I20" s="106">
        <f t="shared" si="0"/>
        <v>-7449.4586911229053</v>
      </c>
      <c r="J20" s="106">
        <f t="shared" si="0"/>
        <v>-10635.765539537842</v>
      </c>
      <c r="K20" s="106">
        <f t="shared" si="0"/>
        <v>-12157.946568976487</v>
      </c>
      <c r="L20" s="106">
        <f t="shared" si="0"/>
        <v>-11003.152339711112</v>
      </c>
      <c r="M20" s="55"/>
    </row>
    <row r="21" spans="2:13" x14ac:dyDescent="0.25">
      <c r="E21" s="87"/>
      <c r="F21" s="87"/>
      <c r="G21" s="87"/>
      <c r="H21" s="87"/>
      <c r="I21" s="87"/>
      <c r="J21" s="87"/>
      <c r="K21" s="87"/>
      <c r="L21" s="87"/>
      <c r="M21" s="43"/>
    </row>
    <row r="22" spans="2:13" x14ac:dyDescent="0.25">
      <c r="E22" s="49"/>
      <c r="F22" s="49"/>
      <c r="G22" s="49"/>
      <c r="H22" s="49"/>
      <c r="I22" s="49"/>
      <c r="J22" s="49"/>
      <c r="K22" s="49"/>
      <c r="L22" s="49"/>
      <c r="M22" s="49"/>
    </row>
    <row r="23" spans="2:13" x14ac:dyDescent="0.25">
      <c r="C23" s="23" t="s">
        <v>75</v>
      </c>
      <c r="E23" s="50"/>
      <c r="F23" s="50"/>
      <c r="G23" s="50"/>
      <c r="H23" s="50"/>
      <c r="I23" s="50"/>
      <c r="J23" s="50"/>
      <c r="K23" s="50"/>
      <c r="L23" s="50"/>
      <c r="M23" s="50"/>
    </row>
    <row r="24" spans="2:13" x14ac:dyDescent="0.25">
      <c r="C24" s="24" t="s">
        <v>2</v>
      </c>
    </row>
    <row r="26" spans="2:13" ht="12" customHeight="1" x14ac:dyDescent="0.25">
      <c r="C26" s="30"/>
      <c r="D26" s="30"/>
      <c r="E26" s="94">
        <v>2012</v>
      </c>
      <c r="F26" s="94">
        <v>2013</v>
      </c>
      <c r="G26" s="94">
        <v>2014</v>
      </c>
      <c r="H26" s="109">
        <v>2015</v>
      </c>
      <c r="I26" s="94">
        <v>2016</v>
      </c>
      <c r="J26" s="94">
        <v>2017</v>
      </c>
      <c r="K26" s="94">
        <v>2018</v>
      </c>
      <c r="L26" s="94">
        <v>2019</v>
      </c>
    </row>
    <row r="27" spans="2:13" ht="12" customHeight="1" x14ac:dyDescent="0.25">
      <c r="C27" s="40" t="s">
        <v>5</v>
      </c>
      <c r="D27" s="28"/>
      <c r="E27" s="110">
        <f>SUM(E28:E41)</f>
        <v>-6624.628830144824</v>
      </c>
      <c r="F27" s="110">
        <f t="shared" ref="F27:L27" si="1">SUM(F28:F41)</f>
        <v>-5509.1422798676158</v>
      </c>
      <c r="G27" s="110">
        <f t="shared" si="1"/>
        <v>-3351.2645632610097</v>
      </c>
      <c r="H27" s="110">
        <f t="shared" si="1"/>
        <v>-3440.7381920435473</v>
      </c>
      <c r="I27" s="110">
        <f t="shared" si="1"/>
        <v>-2878.0715946618129</v>
      </c>
      <c r="J27" s="110">
        <f t="shared" si="1"/>
        <v>-3139.5895742735534</v>
      </c>
      <c r="K27" s="110">
        <f t="shared" si="1"/>
        <v>-3717.8599248982141</v>
      </c>
      <c r="L27" s="110">
        <f t="shared" si="1"/>
        <v>-1449.4800826090136</v>
      </c>
    </row>
    <row r="28" spans="2:13" ht="12" customHeight="1" x14ac:dyDescent="0.25">
      <c r="B28" s="79"/>
      <c r="C28" s="30"/>
      <c r="D28" s="26" t="s">
        <v>6</v>
      </c>
      <c r="E28" s="95">
        <v>645.17428505749183</v>
      </c>
      <c r="F28" s="95">
        <v>485.35190104302256</v>
      </c>
      <c r="G28" s="95">
        <v>378.85200159089317</v>
      </c>
      <c r="H28" s="95">
        <v>467.96079495163741</v>
      </c>
      <c r="I28" s="95">
        <v>292.4980013237124</v>
      </c>
      <c r="J28" s="95">
        <v>320.27204715968492</v>
      </c>
      <c r="K28" s="95">
        <v>699.03974857710921</v>
      </c>
      <c r="L28" s="95">
        <v>285.07354506263761</v>
      </c>
    </row>
    <row r="29" spans="2:13" ht="12" customHeight="1" x14ac:dyDescent="0.25">
      <c r="B29" s="79"/>
      <c r="C29" s="30"/>
      <c r="D29" s="26" t="s">
        <v>7</v>
      </c>
      <c r="E29" s="95">
        <v>-487.92971326081562</v>
      </c>
      <c r="F29" s="95">
        <v>-332.86395464083677</v>
      </c>
      <c r="G29" s="95">
        <v>-323.80753351319288</v>
      </c>
      <c r="H29" s="95">
        <v>-213.96893481673516</v>
      </c>
      <c r="I29" s="95">
        <v>-261.00402452032176</v>
      </c>
      <c r="J29" s="95">
        <v>-261.05904626793489</v>
      </c>
      <c r="K29" s="95">
        <v>-300.71742997245747</v>
      </c>
      <c r="L29" s="95">
        <v>-109.0325668898903</v>
      </c>
    </row>
    <row r="30" spans="2:13" ht="12" customHeight="1" x14ac:dyDescent="0.25">
      <c r="B30" s="79"/>
      <c r="C30" s="30"/>
      <c r="D30" s="26" t="s">
        <v>8</v>
      </c>
      <c r="E30" s="95">
        <v>-1395.7346789726603</v>
      </c>
      <c r="F30" s="95">
        <v>-1420.2609592990082</v>
      </c>
      <c r="G30" s="95">
        <v>-891.31087146616312</v>
      </c>
      <c r="H30" s="95">
        <v>-494.55914271722332</v>
      </c>
      <c r="I30" s="95">
        <v>-533.96697207529371</v>
      </c>
      <c r="J30" s="95">
        <v>-693.49045375707055</v>
      </c>
      <c r="K30" s="95">
        <v>-764.83436227406162</v>
      </c>
      <c r="L30" s="95">
        <v>-620.81219397667542</v>
      </c>
    </row>
    <row r="31" spans="2:13" ht="12" customHeight="1" x14ac:dyDescent="0.25">
      <c r="B31" s="79"/>
      <c r="C31" s="30"/>
      <c r="D31" s="26" t="s">
        <v>9</v>
      </c>
      <c r="E31" s="95">
        <v>567.11119648584099</v>
      </c>
      <c r="F31" s="95">
        <v>469.9162904124085</v>
      </c>
      <c r="G31" s="95">
        <v>839.14197718056039</v>
      </c>
      <c r="H31" s="95">
        <v>-182.47714732028089</v>
      </c>
      <c r="I31" s="95">
        <v>537.69055377328266</v>
      </c>
      <c r="J31" s="95">
        <v>587.0654628706975</v>
      </c>
      <c r="K31" s="95">
        <v>507.29365837491508</v>
      </c>
      <c r="L31" s="95">
        <v>1219.8224480461836</v>
      </c>
    </row>
    <row r="32" spans="2:13" ht="12" customHeight="1" x14ac:dyDescent="0.25">
      <c r="B32" s="79"/>
      <c r="C32" s="30"/>
      <c r="D32" s="26" t="s">
        <v>10</v>
      </c>
      <c r="E32" s="95">
        <v>-1179.8058693526641</v>
      </c>
      <c r="F32" s="95">
        <v>-2209.470900326477</v>
      </c>
      <c r="G32" s="95">
        <v>-1791.1306356537241</v>
      </c>
      <c r="H32" s="95">
        <v>-1287.825009986637</v>
      </c>
      <c r="I32" s="95">
        <v>-1458.4486080389638</v>
      </c>
      <c r="J32" s="95">
        <v>-1692.911940822401</v>
      </c>
      <c r="K32" s="95">
        <v>-1028.015096186637</v>
      </c>
      <c r="L32" s="95">
        <v>-1311.4168741670869</v>
      </c>
    </row>
    <row r="33" spans="2:12" ht="12" customHeight="1" x14ac:dyDescent="0.25">
      <c r="B33" s="79"/>
      <c r="C33" s="30"/>
      <c r="D33" s="26" t="s">
        <v>11</v>
      </c>
      <c r="E33" s="95">
        <v>32.2929223227043</v>
      </c>
      <c r="F33" s="95">
        <v>390.91072827435772</v>
      </c>
      <c r="G33" s="95">
        <v>560.93631211671322</v>
      </c>
      <c r="H33" s="95">
        <v>379.23156712660011</v>
      </c>
      <c r="I33" s="95">
        <v>238.4675059242432</v>
      </c>
      <c r="J33" s="95">
        <v>405.03491615185732</v>
      </c>
      <c r="K33" s="95">
        <v>293.70399316528943</v>
      </c>
      <c r="L33" s="95">
        <v>56.592592572783801</v>
      </c>
    </row>
    <row r="34" spans="2:12" ht="12" customHeight="1" x14ac:dyDescent="0.25">
      <c r="B34" s="79"/>
      <c r="C34" s="30"/>
      <c r="D34" s="26" t="s">
        <v>14</v>
      </c>
      <c r="E34" s="95">
        <v>-4410.1435567564349</v>
      </c>
      <c r="F34" s="95">
        <v>-3300.342344168384</v>
      </c>
      <c r="G34" s="95">
        <v>-2892.0567094260364</v>
      </c>
      <c r="H34" s="95">
        <v>-2180.3383544121093</v>
      </c>
      <c r="I34" s="95">
        <v>-1861.179435709626</v>
      </c>
      <c r="J34" s="95">
        <v>-1819.9583866507671</v>
      </c>
      <c r="K34" s="95">
        <v>-2445.3341985546967</v>
      </c>
      <c r="L34" s="95">
        <v>-1324.4401617138647</v>
      </c>
    </row>
    <row r="35" spans="2:12" ht="12" customHeight="1" x14ac:dyDescent="0.25">
      <c r="B35" s="79"/>
      <c r="C35" s="30"/>
      <c r="D35" s="26" t="s">
        <v>15</v>
      </c>
      <c r="E35" s="95">
        <v>-724.3732064058496</v>
      </c>
      <c r="F35" s="95">
        <v>-491.16953002137888</v>
      </c>
      <c r="G35" s="95">
        <v>-405.64777291255166</v>
      </c>
      <c r="H35" s="95">
        <v>-261.4682634357988</v>
      </c>
      <c r="I35" s="95">
        <v>-317.12667531595491</v>
      </c>
      <c r="J35" s="95">
        <v>-180.54392069962771</v>
      </c>
      <c r="K35" s="95">
        <v>-378.83971541181006</v>
      </c>
      <c r="L35" s="95">
        <v>-827.46086013645868</v>
      </c>
    </row>
    <row r="36" spans="2:12" ht="12" customHeight="1" x14ac:dyDescent="0.25">
      <c r="B36" s="79"/>
      <c r="C36" s="30"/>
      <c r="D36" s="26" t="s">
        <v>16</v>
      </c>
      <c r="E36" s="95">
        <v>287.54093047529136</v>
      </c>
      <c r="F36" s="95">
        <v>672.56868884645041</v>
      </c>
      <c r="G36" s="95">
        <v>129.77633434895284</v>
      </c>
      <c r="H36" s="95">
        <v>594.51012072851267</v>
      </c>
      <c r="I36" s="95">
        <v>260.08262793573107</v>
      </c>
      <c r="J36" s="95">
        <v>-52.841893809130696</v>
      </c>
      <c r="K36" s="95">
        <v>-408.97869012578099</v>
      </c>
      <c r="L36" s="95">
        <v>581.21782505253395</v>
      </c>
    </row>
    <row r="37" spans="2:12" ht="12" customHeight="1" x14ac:dyDescent="0.25">
      <c r="B37" s="79"/>
      <c r="C37" s="30"/>
      <c r="D37" s="26" t="s">
        <v>17</v>
      </c>
      <c r="E37" s="95">
        <v>-203.12166201685099</v>
      </c>
      <c r="F37" s="95">
        <v>-118.3683208487985</v>
      </c>
      <c r="G37" s="95">
        <v>-48.07840918082033</v>
      </c>
      <c r="H37" s="95">
        <v>-83.349475776305198</v>
      </c>
      <c r="I37" s="95">
        <v>-86.085805153977503</v>
      </c>
      <c r="J37" s="95">
        <v>-125.3396507822593</v>
      </c>
      <c r="K37" s="95">
        <v>-194.29042447852561</v>
      </c>
      <c r="L37" s="95">
        <v>-113.6922506176039</v>
      </c>
    </row>
    <row r="38" spans="2:12" ht="12" customHeight="1" x14ac:dyDescent="0.25">
      <c r="B38" s="79"/>
      <c r="C38" s="30"/>
      <c r="D38" s="26" t="s">
        <v>18</v>
      </c>
      <c r="E38" s="95">
        <v>92.043035933721868</v>
      </c>
      <c r="F38" s="95">
        <v>146.73033870272124</v>
      </c>
      <c r="G38" s="95">
        <v>353.33815556927101</v>
      </c>
      <c r="H38" s="95">
        <v>133.79665707502616</v>
      </c>
      <c r="I38" s="95">
        <v>72.214705481189995</v>
      </c>
      <c r="J38" s="95">
        <v>257.45812177716289</v>
      </c>
      <c r="K38" s="95">
        <v>23.660435507919701</v>
      </c>
      <c r="L38" s="95">
        <v>75.377973603761504</v>
      </c>
    </row>
    <row r="39" spans="2:12" ht="12" customHeight="1" x14ac:dyDescent="0.25">
      <c r="B39" s="79"/>
      <c r="C39" s="30"/>
      <c r="D39" s="26" t="s">
        <v>20</v>
      </c>
      <c r="E39" s="95">
        <v>326.55332920289851</v>
      </c>
      <c r="F39" s="95">
        <v>271.64997800204918</v>
      </c>
      <c r="G39" s="95">
        <v>532.96727680465301</v>
      </c>
      <c r="H39" s="95">
        <v>126.6167654711046</v>
      </c>
      <c r="I39" s="95">
        <v>319.94649228709284</v>
      </c>
      <c r="J39" s="95">
        <v>197.96246459737625</v>
      </c>
      <c r="K39" s="95">
        <v>383.32379648446755</v>
      </c>
      <c r="L39" s="95">
        <v>681.14912898404577</v>
      </c>
    </row>
    <row r="40" spans="2:12" ht="12" customHeight="1" x14ac:dyDescent="0.25">
      <c r="B40" s="79"/>
      <c r="C40" s="30"/>
      <c r="D40" s="26" t="s">
        <v>21</v>
      </c>
      <c r="E40" s="95">
        <v>285.79418151993201</v>
      </c>
      <c r="F40" s="95">
        <v>176.72252010675533</v>
      </c>
      <c r="G40" s="95">
        <v>109.87407599052334</v>
      </c>
      <c r="H40" s="95">
        <v>-114.41037332885772</v>
      </c>
      <c r="I40" s="95">
        <v>-6.3587974771129634</v>
      </c>
      <c r="J40" s="95">
        <v>52.656995000998286</v>
      </c>
      <c r="K40" s="95">
        <v>26.97208913870314</v>
      </c>
      <c r="L40" s="95">
        <v>68.048823159003888</v>
      </c>
    </row>
    <row r="41" spans="2:12" ht="12" customHeight="1" x14ac:dyDescent="0.25">
      <c r="B41" s="79"/>
      <c r="C41" s="30"/>
      <c r="D41" s="26" t="s">
        <v>23</v>
      </c>
      <c r="E41" s="95">
        <v>-460.03002437742884</v>
      </c>
      <c r="F41" s="95">
        <v>-250.51671595049822</v>
      </c>
      <c r="G41" s="95">
        <v>95.881235289911444</v>
      </c>
      <c r="H41" s="95">
        <v>-324.45739560248143</v>
      </c>
      <c r="I41" s="95">
        <v>-74.801163095814587</v>
      </c>
      <c r="J41" s="95">
        <v>-133.89428904213926</v>
      </c>
      <c r="K41" s="95">
        <v>-130.84372914264884</v>
      </c>
      <c r="L41" s="95">
        <v>-109.90751158838351</v>
      </c>
    </row>
    <row r="42" spans="2:12" ht="12" customHeight="1" x14ac:dyDescent="0.25">
      <c r="B42" s="79"/>
      <c r="C42" s="40" t="s">
        <v>24</v>
      </c>
      <c r="D42" s="28"/>
      <c r="E42" s="110">
        <f>SUM(E43:E53)</f>
        <v>-7449.6117883151346</v>
      </c>
      <c r="F42" s="110">
        <f t="shared" ref="F42:L42" si="2">SUM(F43:F53)</f>
        <v>-7716.0116660504191</v>
      </c>
      <c r="G42" s="110">
        <f t="shared" si="2"/>
        <v>-5847.1724013058847</v>
      </c>
      <c r="H42" s="110">
        <f t="shared" si="2"/>
        <v>-3082.7766502384502</v>
      </c>
      <c r="I42" s="110">
        <f t="shared" si="2"/>
        <v>-4831.669346025511</v>
      </c>
      <c r="J42" s="110">
        <f t="shared" si="2"/>
        <v>-7171.930096462861</v>
      </c>
      <c r="K42" s="110">
        <f t="shared" si="2"/>
        <v>-7822.9531486695614</v>
      </c>
      <c r="L42" s="110">
        <f t="shared" si="2"/>
        <v>-7285.1469312185509</v>
      </c>
    </row>
    <row r="43" spans="2:12" ht="12" customHeight="1" x14ac:dyDescent="0.25">
      <c r="B43" s="79"/>
      <c r="C43" s="30"/>
      <c r="D43" s="26" t="s">
        <v>25</v>
      </c>
      <c r="E43" s="111">
        <v>8.8459170099405213</v>
      </c>
      <c r="F43" s="111">
        <v>-10.888848746749371</v>
      </c>
      <c r="G43" s="111">
        <v>-69.199628630689091</v>
      </c>
      <c r="H43" s="111">
        <v>-24.641146002762582</v>
      </c>
      <c r="I43" s="111">
        <v>-48.614353286926303</v>
      </c>
      <c r="J43" s="111">
        <v>-89.244792479647501</v>
      </c>
      <c r="K43" s="111">
        <v>-34.490678864363382</v>
      </c>
      <c r="L43" s="111">
        <v>-51.634038317784878</v>
      </c>
    </row>
    <row r="44" spans="2:12" ht="12" customHeight="1" x14ac:dyDescent="0.25">
      <c r="B44" s="79"/>
      <c r="C44" s="30"/>
      <c r="D44" s="26" t="s">
        <v>26</v>
      </c>
      <c r="E44" s="111">
        <v>-4.7628216498822278</v>
      </c>
      <c r="F44" s="111">
        <v>-65.274519452347192</v>
      </c>
      <c r="G44" s="111">
        <v>-46.119058735353903</v>
      </c>
      <c r="H44" s="111">
        <v>-54.582848097202401</v>
      </c>
      <c r="I44" s="111">
        <v>-145.4452300980434</v>
      </c>
      <c r="J44" s="111">
        <v>-51.098188276544398</v>
      </c>
      <c r="K44" s="111">
        <v>-76.1488774293842</v>
      </c>
      <c r="L44" s="111">
        <v>57.367744429176604</v>
      </c>
    </row>
    <row r="45" spans="2:12" ht="12" customHeight="1" x14ac:dyDescent="0.25">
      <c r="B45" s="79"/>
      <c r="C45" s="30"/>
      <c r="D45" s="26" t="s">
        <v>27</v>
      </c>
      <c r="E45" s="111">
        <v>80.879747629538613</v>
      </c>
      <c r="F45" s="111">
        <v>-0.80564369241777989</v>
      </c>
      <c r="G45" s="111">
        <v>-14.48370310115005</v>
      </c>
      <c r="H45" s="111">
        <v>-16.83633070003323</v>
      </c>
      <c r="I45" s="111">
        <v>-33.818568505282798</v>
      </c>
      <c r="J45" s="111">
        <v>-27.422691525427229</v>
      </c>
      <c r="K45" s="111">
        <v>-14.32951680103174</v>
      </c>
      <c r="L45" s="111">
        <v>-3.8185380709871701</v>
      </c>
    </row>
    <row r="46" spans="2:12" ht="12" customHeight="1" x14ac:dyDescent="0.25">
      <c r="B46" s="79"/>
      <c r="C46" s="30"/>
      <c r="D46" s="26" t="s">
        <v>28</v>
      </c>
      <c r="E46" s="111">
        <v>-2372.1822279360294</v>
      </c>
      <c r="F46" s="111">
        <v>-2076.5683088451588</v>
      </c>
      <c r="G46" s="111">
        <v>-1675.7732600339873</v>
      </c>
      <c r="H46" s="111">
        <v>-1479.3104486725128</v>
      </c>
      <c r="I46" s="111">
        <v>-1214.803791037712</v>
      </c>
      <c r="J46" s="111">
        <v>-1946.319534716587</v>
      </c>
      <c r="K46" s="111">
        <v>-1739.704891658947</v>
      </c>
      <c r="L46" s="111">
        <v>-1918.121922031683</v>
      </c>
    </row>
    <row r="47" spans="2:12" ht="12" customHeight="1" x14ac:dyDescent="0.25">
      <c r="B47" s="79"/>
      <c r="C47" s="30"/>
      <c r="D47" s="26" t="s">
        <v>29</v>
      </c>
      <c r="E47" s="111">
        <v>-141.8930946388474</v>
      </c>
      <c r="F47" s="111">
        <v>-101.04627413688969</v>
      </c>
      <c r="G47" s="111">
        <v>-167.46268482102062</v>
      </c>
      <c r="H47" s="111">
        <v>-121.22582854281279</v>
      </c>
      <c r="I47" s="111">
        <v>-88.576273885647794</v>
      </c>
      <c r="J47" s="111">
        <v>-111.6208201239551</v>
      </c>
      <c r="K47" s="111">
        <v>-174.79133222013172</v>
      </c>
      <c r="L47" s="111">
        <v>-159.10439568306739</v>
      </c>
    </row>
    <row r="48" spans="2:12" ht="12" customHeight="1" x14ac:dyDescent="0.25">
      <c r="B48" s="79"/>
      <c r="C48" s="30"/>
      <c r="D48" s="26" t="s">
        <v>32</v>
      </c>
      <c r="E48" s="111">
        <v>-452.11611164257101</v>
      </c>
      <c r="F48" s="111">
        <v>-871.65230895335856</v>
      </c>
      <c r="G48" s="111">
        <v>-530.54760141761858</v>
      </c>
      <c r="H48" s="111">
        <v>-116.54512316010261</v>
      </c>
      <c r="I48" s="111">
        <v>-14.827708564896902</v>
      </c>
      <c r="J48" s="111">
        <v>39.649642880071895</v>
      </c>
      <c r="K48" s="111">
        <v>-48.295792003837398</v>
      </c>
      <c r="L48" s="111">
        <v>33.282859238874501</v>
      </c>
    </row>
    <row r="49" spans="2:12" ht="12" customHeight="1" x14ac:dyDescent="0.25">
      <c r="B49" s="79"/>
      <c r="C49" s="30"/>
      <c r="D49" s="26" t="s">
        <v>34</v>
      </c>
      <c r="E49" s="111">
        <v>-2969.4883102265844</v>
      </c>
      <c r="F49" s="111">
        <v>-2997.617357641916</v>
      </c>
      <c r="G49" s="111">
        <v>-2206.7724924270387</v>
      </c>
      <c r="H49" s="111">
        <v>-554.62559365392701</v>
      </c>
      <c r="I49" s="111">
        <v>-1202.375128427987</v>
      </c>
      <c r="J49" s="111">
        <v>-1917.5170463560012</v>
      </c>
      <c r="K49" s="111">
        <v>-1911.967013419152</v>
      </c>
      <c r="L49" s="111">
        <v>-1942.03892368011</v>
      </c>
    </row>
    <row r="50" spans="2:12" ht="12" customHeight="1" x14ac:dyDescent="0.25">
      <c r="B50" s="79"/>
      <c r="C50" s="30"/>
      <c r="D50" s="26" t="s">
        <v>35</v>
      </c>
      <c r="E50" s="111">
        <v>-1032.0113205103733</v>
      </c>
      <c r="F50" s="111">
        <v>-1057.3830398223849</v>
      </c>
      <c r="G50" s="111">
        <v>-518.18063747557801</v>
      </c>
      <c r="H50" s="111">
        <v>-354.29649324582692</v>
      </c>
      <c r="I50" s="111">
        <v>-135.23205816356784</v>
      </c>
      <c r="J50" s="111">
        <v>-438.98056119419539</v>
      </c>
      <c r="K50" s="111">
        <v>-1093.7122372129249</v>
      </c>
      <c r="L50" s="111">
        <v>-884.09154360076855</v>
      </c>
    </row>
    <row r="51" spans="2:12" ht="12" customHeight="1" x14ac:dyDescent="0.25">
      <c r="B51" s="79"/>
      <c r="C51" s="30"/>
      <c r="D51" s="26" t="s">
        <v>36</v>
      </c>
      <c r="E51" s="111">
        <v>-25.882460559230097</v>
      </c>
      <c r="F51" s="111">
        <v>-28.4201516272242</v>
      </c>
      <c r="G51" s="111">
        <v>-9.7388505447956799</v>
      </c>
      <c r="H51" s="111">
        <v>-48.430056922698498</v>
      </c>
      <c r="I51" s="111">
        <v>-25.59331366311838</v>
      </c>
      <c r="J51" s="111">
        <v>-13.001043530328477</v>
      </c>
      <c r="K51" s="111">
        <v>-2.7910957568116004</v>
      </c>
      <c r="L51" s="111">
        <v>-49.980946991762103</v>
      </c>
    </row>
    <row r="52" spans="2:12" ht="12" customHeight="1" x14ac:dyDescent="0.25">
      <c r="B52" s="79"/>
      <c r="C52" s="30"/>
      <c r="D52" s="26" t="s">
        <v>37</v>
      </c>
      <c r="E52" s="111">
        <v>-101.6785455437159</v>
      </c>
      <c r="F52" s="111">
        <v>-74.187386439223104</v>
      </c>
      <c r="G52" s="111">
        <v>-198.21383259153811</v>
      </c>
      <c r="H52" s="111">
        <v>57.964652138112001</v>
      </c>
      <c r="I52" s="111">
        <v>-171.2706353797002</v>
      </c>
      <c r="J52" s="111">
        <v>-215.63384115271609</v>
      </c>
      <c r="K52" s="111">
        <v>-164.3369384861891</v>
      </c>
      <c r="L52" s="111">
        <v>-301.46149672990862</v>
      </c>
    </row>
    <row r="53" spans="2:12" ht="12" customHeight="1" x14ac:dyDescent="0.25">
      <c r="B53" s="79"/>
      <c r="C53" s="30"/>
      <c r="D53" s="26" t="s">
        <v>38</v>
      </c>
      <c r="E53" s="111">
        <v>-439.32256024738047</v>
      </c>
      <c r="F53" s="111">
        <v>-432.16782669274926</v>
      </c>
      <c r="G53" s="111">
        <v>-410.68065152711426</v>
      </c>
      <c r="H53" s="111">
        <v>-370.24743337868364</v>
      </c>
      <c r="I53" s="111">
        <v>-1751.1122850126287</v>
      </c>
      <c r="J53" s="111">
        <v>-2400.7412199875307</v>
      </c>
      <c r="K53" s="111">
        <v>-2562.3847748167877</v>
      </c>
      <c r="L53" s="111">
        <v>-2065.5457297805306</v>
      </c>
    </row>
    <row r="54" spans="2:12" ht="12" customHeight="1" x14ac:dyDescent="0.25">
      <c r="B54" s="79"/>
      <c r="C54" s="40" t="s">
        <v>39</v>
      </c>
      <c r="D54" s="28"/>
      <c r="E54" s="110">
        <v>-34.059335495211599</v>
      </c>
      <c r="F54" s="110">
        <v>26.792856026692299</v>
      </c>
      <c r="G54" s="110">
        <v>-18.107969372860666</v>
      </c>
      <c r="H54" s="110">
        <v>-18.212154992988982</v>
      </c>
      <c r="I54" s="110">
        <v>-12.950531117969817</v>
      </c>
      <c r="J54" s="110">
        <v>-9.1143248271536557</v>
      </c>
      <c r="K54" s="110">
        <v>-32.849719885788112</v>
      </c>
      <c r="L54" s="110">
        <v>-41.263239560228776</v>
      </c>
    </row>
    <row r="55" spans="2:12" ht="12" customHeight="1" x14ac:dyDescent="0.25">
      <c r="C55" s="40" t="s">
        <v>40</v>
      </c>
      <c r="D55" s="28"/>
      <c r="E55" s="110">
        <f>SUM(E56:E59)</f>
        <v>-320.52192374168487</v>
      </c>
      <c r="F55" s="110">
        <f t="shared" ref="F55:L55" si="3">SUM(F56:F59)</f>
        <v>-495.30591615394434</v>
      </c>
      <c r="G55" s="110">
        <f t="shared" si="3"/>
        <v>-453.29468769801127</v>
      </c>
      <c r="H55" s="110">
        <f t="shared" si="3"/>
        <v>-17.487729540011891</v>
      </c>
      <c r="I55" s="110">
        <f t="shared" si="3"/>
        <v>-81.361277557912501</v>
      </c>
      <c r="J55" s="110">
        <f t="shared" si="3"/>
        <v>-653.15853611376679</v>
      </c>
      <c r="K55" s="110">
        <f t="shared" si="3"/>
        <v>-709.53161921263063</v>
      </c>
      <c r="L55" s="110">
        <f t="shared" si="3"/>
        <v>-532.869523868849</v>
      </c>
    </row>
    <row r="56" spans="2:12" ht="12" customHeight="1" x14ac:dyDescent="0.25">
      <c r="B56" s="79"/>
      <c r="C56" s="30"/>
      <c r="D56" s="26" t="s">
        <v>42</v>
      </c>
      <c r="E56" s="111">
        <v>135.79025959984199</v>
      </c>
      <c r="F56" s="111">
        <v>63.962034026168602</v>
      </c>
      <c r="G56" s="111">
        <v>0.385209186388205</v>
      </c>
      <c r="H56" s="111">
        <v>-69.990736667091085</v>
      </c>
      <c r="I56" s="111">
        <v>-238.83926867031045</v>
      </c>
      <c r="J56" s="111">
        <v>-265.55744162297259</v>
      </c>
      <c r="K56" s="111">
        <v>-219.03416802392783</v>
      </c>
      <c r="L56" s="111">
        <v>-50.710469094503061</v>
      </c>
    </row>
    <row r="57" spans="2:12" ht="12" customHeight="1" x14ac:dyDescent="0.25">
      <c r="B57" s="79"/>
      <c r="C57" s="30"/>
      <c r="D57" s="26" t="s">
        <v>76</v>
      </c>
      <c r="E57" s="111">
        <v>-24.2947701773566</v>
      </c>
      <c r="F57" s="111">
        <v>-19.600604425584098</v>
      </c>
      <c r="G57" s="111">
        <v>-35.705076484702701</v>
      </c>
      <c r="H57" s="111">
        <v>27.685753390539499</v>
      </c>
      <c r="I57" s="111">
        <v>-6.9037800481164799</v>
      </c>
      <c r="J57" s="111">
        <v>-26.321255610298898</v>
      </c>
      <c r="K57" s="111">
        <v>-43.950605498861897</v>
      </c>
      <c r="L57" s="111">
        <v>-22.213399230707001</v>
      </c>
    </row>
    <row r="58" spans="2:12" ht="12" customHeight="1" x14ac:dyDescent="0.25">
      <c r="B58" s="79"/>
      <c r="C58" s="30"/>
      <c r="D58" s="26" t="s">
        <v>43</v>
      </c>
      <c r="E58" s="111">
        <v>-414.70960157688484</v>
      </c>
      <c r="F58" s="111">
        <v>-527.97838287212437</v>
      </c>
      <c r="G58" s="111">
        <v>-400.52911713923714</v>
      </c>
      <c r="H58" s="111">
        <v>49.822649541157084</v>
      </c>
      <c r="I58" s="111">
        <v>397.81789849086329</v>
      </c>
      <c r="J58" s="111">
        <v>-178.80232940214606</v>
      </c>
      <c r="K58" s="111">
        <v>-156.07486247081209</v>
      </c>
      <c r="L58" s="111">
        <v>-137.59778867197704</v>
      </c>
    </row>
    <row r="59" spans="2:12" ht="12" customHeight="1" x14ac:dyDescent="0.25">
      <c r="B59" s="79" t="s">
        <v>114</v>
      </c>
      <c r="C59" s="30"/>
      <c r="D59" s="26" t="s">
        <v>44</v>
      </c>
      <c r="E59" s="111">
        <v>-17.307811587285414</v>
      </c>
      <c r="F59" s="111">
        <v>-11.688962882404489</v>
      </c>
      <c r="G59" s="111">
        <v>-17.445703260459666</v>
      </c>
      <c r="H59" s="111">
        <v>-25.005395804617393</v>
      </c>
      <c r="I59" s="111">
        <v>-233.43612733034885</v>
      </c>
      <c r="J59" s="111">
        <v>-182.47750947834925</v>
      </c>
      <c r="K59" s="111">
        <v>-290.47198321902874</v>
      </c>
      <c r="L59" s="111">
        <v>-322.34786687166184</v>
      </c>
    </row>
    <row r="60" spans="2:12" ht="12" customHeight="1" x14ac:dyDescent="0.25">
      <c r="B60" s="79"/>
      <c r="C60" s="40" t="s">
        <v>45</v>
      </c>
      <c r="D60" s="26"/>
      <c r="E60" s="110">
        <f>SUM(E61:E62)</f>
        <v>-50.95469376331932</v>
      </c>
      <c r="F60" s="110">
        <f t="shared" ref="F60:L60" si="4">SUM(F61:F62)</f>
        <v>-33.419490551174164</v>
      </c>
      <c r="G60" s="110">
        <f t="shared" si="4"/>
        <v>-21.027249649317348</v>
      </c>
      <c r="H60" s="110">
        <f t="shared" si="4"/>
        <v>-6.2285427007727829</v>
      </c>
      <c r="I60" s="110">
        <f t="shared" si="4"/>
        <v>-6.6528835508921791</v>
      </c>
      <c r="J60" s="110">
        <f t="shared" si="4"/>
        <v>12.806341230326399</v>
      </c>
      <c r="K60" s="110">
        <f t="shared" si="4"/>
        <v>-32.132051185475433</v>
      </c>
      <c r="L60" s="110">
        <f t="shared" si="4"/>
        <v>-92.828652379132109</v>
      </c>
    </row>
    <row r="61" spans="2:12" ht="12" customHeight="1" x14ac:dyDescent="0.25">
      <c r="B61" s="79"/>
      <c r="C61" s="40"/>
      <c r="D61" s="26" t="s">
        <v>46</v>
      </c>
      <c r="E61" s="111">
        <v>-49.08241363763846</v>
      </c>
      <c r="F61" s="111">
        <v>-30.141156537324967</v>
      </c>
      <c r="G61" s="111">
        <v>-13.11335113120993</v>
      </c>
      <c r="H61" s="111">
        <v>-2.7058829470418839</v>
      </c>
      <c r="I61" s="111">
        <v>-3.6240129937099699</v>
      </c>
      <c r="J61" s="111">
        <v>-2.7320553943814003</v>
      </c>
      <c r="K61" s="111">
        <v>-28.910382935676346</v>
      </c>
      <c r="L61" s="111">
        <v>-133.13604270240921</v>
      </c>
    </row>
    <row r="62" spans="2:12" ht="12" customHeight="1" x14ac:dyDescent="0.25">
      <c r="B62" s="79"/>
      <c r="C62" s="30"/>
      <c r="D62" s="26" t="s">
        <v>47</v>
      </c>
      <c r="E62" s="111">
        <v>-1.8722801256808601</v>
      </c>
      <c r="F62" s="111">
        <v>-3.2783340138492001</v>
      </c>
      <c r="G62" s="111">
        <v>-7.9138985181074188</v>
      </c>
      <c r="H62" s="111">
        <v>-3.5226597537308995</v>
      </c>
      <c r="I62" s="111">
        <v>-3.0288705571822097</v>
      </c>
      <c r="J62" s="111">
        <v>15.538396624707801</v>
      </c>
      <c r="K62" s="111">
        <v>-3.2216682497990896</v>
      </c>
      <c r="L62" s="111">
        <v>40.307390323277097</v>
      </c>
    </row>
    <row r="63" spans="2:12" ht="12" customHeight="1" x14ac:dyDescent="0.25">
      <c r="B63" s="79"/>
      <c r="C63" s="40" t="s">
        <v>48</v>
      </c>
      <c r="D63" s="26"/>
      <c r="E63" s="110">
        <v>-237.36379991876191</v>
      </c>
      <c r="F63" s="110">
        <v>-835.35282276568637</v>
      </c>
      <c r="G63" s="110">
        <v>-443.79710730092438</v>
      </c>
      <c r="H63" s="110">
        <v>-351.79166800029873</v>
      </c>
      <c r="I63" s="110">
        <v>361.24694179116875</v>
      </c>
      <c r="J63" s="110">
        <v>325.22065090917124</v>
      </c>
      <c r="K63" s="110">
        <v>157.3798948751967</v>
      </c>
      <c r="L63" s="110">
        <v>-1601.5639100753433</v>
      </c>
    </row>
    <row r="64" spans="2:12" ht="12" customHeight="1" x14ac:dyDescent="0.25">
      <c r="C64" s="41"/>
      <c r="D64" s="40" t="s">
        <v>49</v>
      </c>
      <c r="E64" s="106">
        <f>+E27+E42+E54+E55+E60+E63</f>
        <v>-14717.140371378935</v>
      </c>
      <c r="F64" s="106">
        <f t="shared" ref="F64:L64" si="5">+F27+F42+F54+F55+F60+F63</f>
        <v>-14562.439319362147</v>
      </c>
      <c r="G64" s="106">
        <f t="shared" si="5"/>
        <v>-10134.663978588009</v>
      </c>
      <c r="H64" s="106">
        <f t="shared" si="5"/>
        <v>-6917.2349375160702</v>
      </c>
      <c r="I64" s="106">
        <f t="shared" si="5"/>
        <v>-7449.4586911229298</v>
      </c>
      <c r="J64" s="106">
        <f t="shared" si="5"/>
        <v>-10635.765539537833</v>
      </c>
      <c r="K64" s="106">
        <f t="shared" si="5"/>
        <v>-12157.946568976471</v>
      </c>
      <c r="L64" s="106">
        <f t="shared" si="5"/>
        <v>-11003.152339711118</v>
      </c>
    </row>
    <row r="65" spans="3:13" x14ac:dyDescent="0.25">
      <c r="D65" s="88"/>
      <c r="E65" s="87"/>
      <c r="F65" s="87"/>
      <c r="G65" s="87"/>
      <c r="H65" s="87"/>
      <c r="I65" s="87"/>
      <c r="J65" s="87"/>
      <c r="K65" s="87"/>
      <c r="L65" s="87"/>
      <c r="M65" s="43"/>
    </row>
    <row r="66" spans="3:13" x14ac:dyDescent="0.25">
      <c r="E66" s="87"/>
      <c r="F66" s="87"/>
      <c r="G66" s="87"/>
      <c r="H66" s="87"/>
      <c r="I66" s="87"/>
      <c r="J66" s="87"/>
      <c r="K66" s="87"/>
      <c r="L66" s="87"/>
      <c r="M66" s="43"/>
    </row>
    <row r="67" spans="3:13" ht="49.5" customHeight="1" x14ac:dyDescent="0.25">
      <c r="C67" s="121" t="s">
        <v>96</v>
      </c>
      <c r="D67" s="121"/>
      <c r="E67" s="121"/>
      <c r="F67" s="121"/>
      <c r="G67" s="121"/>
      <c r="H67" s="121"/>
      <c r="I67" s="121"/>
      <c r="J67" s="121"/>
      <c r="K67" s="121"/>
      <c r="L67" s="78"/>
      <c r="M67" s="78"/>
    </row>
    <row r="68" spans="3:13" ht="83.1" customHeight="1" x14ac:dyDescent="0.25">
      <c r="C68" s="118" t="s">
        <v>120</v>
      </c>
      <c r="D68" s="118"/>
      <c r="E68" s="118"/>
      <c r="F68" s="118"/>
      <c r="G68" s="118"/>
      <c r="H68" s="118"/>
      <c r="I68" s="118"/>
      <c r="J68" s="118"/>
      <c r="K68" s="118"/>
      <c r="L68" s="76"/>
      <c r="M68" s="76"/>
    </row>
    <row r="69" spans="3:13" ht="18.75" customHeight="1" x14ac:dyDescent="0.25">
      <c r="C69" s="118" t="s">
        <v>119</v>
      </c>
      <c r="D69" s="118"/>
      <c r="E69" s="118"/>
      <c r="F69" s="118"/>
      <c r="G69" s="118"/>
      <c r="H69" s="118"/>
      <c r="I69" s="118"/>
      <c r="J69" s="118"/>
      <c r="K69" s="118"/>
      <c r="L69" s="75"/>
      <c r="M69" s="75"/>
    </row>
    <row r="70" spans="3:13" ht="39.75" customHeight="1" x14ac:dyDescent="0.25">
      <c r="C70" s="118" t="s">
        <v>122</v>
      </c>
      <c r="D70" s="118"/>
      <c r="E70" s="118"/>
      <c r="F70" s="118"/>
      <c r="G70" s="118"/>
      <c r="H70" s="118"/>
      <c r="I70" s="118"/>
      <c r="J70" s="118"/>
      <c r="K70" s="118"/>
      <c r="L70" s="76"/>
      <c r="M70" s="76"/>
    </row>
    <row r="72" spans="3:13" ht="68.25" customHeight="1" x14ac:dyDescent="0.25"/>
  </sheetData>
  <mergeCells count="4">
    <mergeCell ref="C67:K67"/>
    <mergeCell ref="C68:K68"/>
    <mergeCell ref="C69:K69"/>
    <mergeCell ref="C70:K70"/>
  </mergeCells>
  <pageMargins left="0" right="0" top="0.74803149606299213" bottom="0.74803149606299213" header="0.31496062992125984" footer="0.31496062992125984"/>
  <pageSetup scale="3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J29"/>
  <sheetViews>
    <sheetView showGridLines="0" zoomScale="85" zoomScaleNormal="85" workbookViewId="0">
      <selection activeCell="L9" sqref="L9"/>
    </sheetView>
  </sheetViews>
  <sheetFormatPr baseColWidth="10" defaultColWidth="11.42578125" defaultRowHeight="15" x14ac:dyDescent="0.25"/>
  <cols>
    <col min="1" max="1" width="1.140625" style="69" customWidth="1"/>
    <col min="2" max="2" width="7.140625" style="69" customWidth="1"/>
    <col min="3" max="3" width="23.85546875" style="69" customWidth="1"/>
    <col min="4" max="4" width="10.5703125" style="69" bestFit="1" customWidth="1"/>
    <col min="5" max="9" width="13" style="69" customWidth="1"/>
    <col min="10" max="10" width="11.28515625" style="69" customWidth="1"/>
    <col min="11" max="16384" width="11.42578125" style="69"/>
  </cols>
  <sheetData>
    <row r="1" spans="2:10" ht="18.75" x14ac:dyDescent="0.3">
      <c r="C1" s="20" t="s">
        <v>113</v>
      </c>
      <c r="D1" s="20"/>
    </row>
    <row r="2" spans="2:10" ht="15.75" x14ac:dyDescent="0.25">
      <c r="C2" s="21"/>
      <c r="D2" s="21"/>
    </row>
    <row r="3" spans="2:10" ht="15.75" x14ac:dyDescent="0.25">
      <c r="C3" s="21"/>
      <c r="D3" s="21"/>
    </row>
    <row r="4" spans="2:10" x14ac:dyDescent="0.25">
      <c r="C4" s="23" t="s">
        <v>117</v>
      </c>
      <c r="D4" s="23"/>
    </row>
    <row r="5" spans="2:10" x14ac:dyDescent="0.25">
      <c r="C5" s="24" t="s">
        <v>2</v>
      </c>
      <c r="D5" s="24"/>
    </row>
    <row r="6" spans="2:10" x14ac:dyDescent="0.25">
      <c r="C6" s="48"/>
      <c r="D6" s="48"/>
    </row>
    <row r="7" spans="2:10" x14ac:dyDescent="0.25">
      <c r="C7" s="93" t="s">
        <v>129</v>
      </c>
      <c r="D7" s="30"/>
      <c r="E7" s="112">
        <v>2014</v>
      </c>
      <c r="F7" s="112">
        <v>2015</v>
      </c>
      <c r="G7" s="112">
        <v>2016</v>
      </c>
      <c r="H7" s="112">
        <v>2017</v>
      </c>
      <c r="I7" s="112">
        <v>2018</v>
      </c>
      <c r="J7" s="112">
        <v>2019</v>
      </c>
    </row>
    <row r="8" spans="2:10" x14ac:dyDescent="0.25">
      <c r="B8"/>
      <c r="C8" s="23" t="s">
        <v>127</v>
      </c>
      <c r="D8" s="30"/>
      <c r="E8" s="113">
        <v>3909.9883979008755</v>
      </c>
      <c r="F8" s="113">
        <v>3544.5555902553165</v>
      </c>
      <c r="G8" s="113">
        <v>3491.6209044060988</v>
      </c>
      <c r="H8" s="113">
        <v>4704.8479361404734</v>
      </c>
      <c r="I8" s="113">
        <v>5493.3305035796193</v>
      </c>
      <c r="J8" s="114">
        <v>5613.5708027819574</v>
      </c>
    </row>
    <row r="9" spans="2:10" x14ac:dyDescent="0.25">
      <c r="B9"/>
      <c r="C9" s="23" t="s">
        <v>79</v>
      </c>
      <c r="D9" s="30"/>
      <c r="E9" s="113">
        <v>39742.386895685355</v>
      </c>
      <c r="F9" s="113">
        <v>42199.086296968424</v>
      </c>
      <c r="G9" s="113">
        <v>41626.23867917902</v>
      </c>
      <c r="H9" s="113">
        <v>41597.992568745292</v>
      </c>
      <c r="I9" s="113">
        <v>45738.340408933604</v>
      </c>
      <c r="J9" s="115">
        <v>45068.644155423943</v>
      </c>
    </row>
    <row r="10" spans="2:10" x14ac:dyDescent="0.25">
      <c r="B10"/>
      <c r="C10" s="23" t="s">
        <v>80</v>
      </c>
      <c r="D10" s="30"/>
      <c r="E10" s="113">
        <v>16910.164070363899</v>
      </c>
      <c r="F10" s="113">
        <v>18421.372324095792</v>
      </c>
      <c r="G10" s="113">
        <v>20807.125764279903</v>
      </c>
      <c r="H10" s="113">
        <v>21659.58596463659</v>
      </c>
      <c r="I10" s="113">
        <v>22900.56756794632</v>
      </c>
      <c r="J10" s="115">
        <v>25755.462082207101</v>
      </c>
    </row>
    <row r="11" spans="2:10" x14ac:dyDescent="0.25">
      <c r="B11"/>
      <c r="C11" s="23" t="s">
        <v>81</v>
      </c>
      <c r="D11" s="30"/>
      <c r="E11" s="113">
        <v>4524.5040049535228</v>
      </c>
      <c r="F11" s="113">
        <v>3504.1134031005245</v>
      </c>
      <c r="G11" s="113">
        <v>2972.8426495195072</v>
      </c>
      <c r="H11" s="113">
        <v>3084.1952789102675</v>
      </c>
      <c r="I11" s="113">
        <v>3632.1498044277191</v>
      </c>
      <c r="J11" s="115">
        <v>3571.1512470308944</v>
      </c>
    </row>
    <row r="12" spans="2:10" x14ac:dyDescent="0.25">
      <c r="B12"/>
      <c r="C12" s="23" t="s">
        <v>82</v>
      </c>
      <c r="D12" s="30"/>
      <c r="E12" s="113">
        <v>6194.7997840565858</v>
      </c>
      <c r="F12" s="113">
        <v>5894.7057870787821</v>
      </c>
      <c r="G12" s="113">
        <v>5940.5697308541994</v>
      </c>
      <c r="H12" s="113">
        <v>6061.7584955803486</v>
      </c>
      <c r="I12" s="113">
        <v>6169.3014502816741</v>
      </c>
      <c r="J12" s="115">
        <v>5168.4791197402474</v>
      </c>
    </row>
    <row r="13" spans="2:10" ht="14.1" customHeight="1" x14ac:dyDescent="0.25">
      <c r="B13"/>
      <c r="C13" s="23" t="s">
        <v>83</v>
      </c>
      <c r="D13" s="30"/>
      <c r="E13" s="113">
        <v>126824.73535424138</v>
      </c>
      <c r="F13" s="113">
        <v>134310.80868106967</v>
      </c>
      <c r="G13" s="113">
        <v>147382.14533004779</v>
      </c>
      <c r="H13" s="113">
        <v>162163.61870164706</v>
      </c>
      <c r="I13" s="113">
        <v>163967.10998562243</v>
      </c>
      <c r="J13" s="115">
        <v>160554.9474088584</v>
      </c>
    </row>
    <row r="14" spans="2:10" x14ac:dyDescent="0.25">
      <c r="B14"/>
      <c r="C14" s="23" t="s">
        <v>84</v>
      </c>
      <c r="D14" s="30"/>
      <c r="E14" s="113">
        <v>2072.779555748823</v>
      </c>
      <c r="F14" s="113">
        <v>2422.3297222031688</v>
      </c>
      <c r="G14" s="113">
        <v>2374.5182857039176</v>
      </c>
      <c r="H14" s="113">
        <v>2730.5723339855372</v>
      </c>
      <c r="I14" s="113">
        <v>2723.0297550711894</v>
      </c>
      <c r="J14" s="115">
        <v>2775.2388146621311</v>
      </c>
    </row>
    <row r="15" spans="2:10" x14ac:dyDescent="0.25">
      <c r="B15"/>
      <c r="C15" s="23" t="s">
        <v>85</v>
      </c>
      <c r="D15" s="30"/>
      <c r="E15" s="113">
        <v>1829.0217881147828</v>
      </c>
      <c r="F15" s="113">
        <v>1882.4162229286248</v>
      </c>
      <c r="G15" s="113">
        <v>1945.1160818634107</v>
      </c>
      <c r="H15" s="113">
        <v>2014.3374441504186</v>
      </c>
      <c r="I15" s="113">
        <v>2079.2172674442741</v>
      </c>
      <c r="J15" s="115">
        <v>2149.0908615663725</v>
      </c>
    </row>
    <row r="16" spans="2:10" x14ac:dyDescent="0.25">
      <c r="B16"/>
      <c r="C16" s="23" t="s">
        <v>86</v>
      </c>
      <c r="D16" s="30"/>
      <c r="E16" s="113">
        <v>2787.1892862530581</v>
      </c>
      <c r="F16" s="113">
        <v>2548.4457048436607</v>
      </c>
      <c r="G16" s="113">
        <v>2805.2642187110469</v>
      </c>
      <c r="H16" s="113">
        <v>3012.7565055785708</v>
      </c>
      <c r="I16" s="113">
        <v>2694.6115792438168</v>
      </c>
      <c r="J16" s="115">
        <v>2699.2001691021992</v>
      </c>
    </row>
    <row r="17" spans="1:10" x14ac:dyDescent="0.25">
      <c r="B17"/>
      <c r="C17" s="23" t="s">
        <v>87</v>
      </c>
      <c r="D17" s="30"/>
      <c r="E17" s="113">
        <v>582.10588133997408</v>
      </c>
      <c r="F17" s="113">
        <v>566.49388707631465</v>
      </c>
      <c r="G17" s="113">
        <v>543.37361334976436</v>
      </c>
      <c r="H17" s="113">
        <v>336.2216435317095</v>
      </c>
      <c r="I17" s="113">
        <v>312.09777821552791</v>
      </c>
      <c r="J17" s="115">
        <v>188.02148630185769</v>
      </c>
    </row>
    <row r="18" spans="1:10" x14ac:dyDescent="0.25">
      <c r="B18"/>
      <c r="C18" s="23" t="s">
        <v>128</v>
      </c>
      <c r="D18" s="30"/>
      <c r="E18" s="113">
        <v>2211.234217314588</v>
      </c>
      <c r="F18" s="113">
        <v>2547.5405699049825</v>
      </c>
      <c r="G18" s="113">
        <v>2860.6022203546327</v>
      </c>
      <c r="H18" s="113">
        <v>3208.9030456969094</v>
      </c>
      <c r="I18" s="113">
        <v>3297.5504843706613</v>
      </c>
      <c r="J18" s="115">
        <v>3327.1292366707867</v>
      </c>
    </row>
    <row r="19" spans="1:10" x14ac:dyDescent="0.25">
      <c r="B19"/>
      <c r="C19" s="23" t="s">
        <v>88</v>
      </c>
      <c r="D19" s="30"/>
      <c r="E19" s="113">
        <v>276.92319761654784</v>
      </c>
      <c r="F19" s="113">
        <v>260.06196225802614</v>
      </c>
      <c r="G19" s="113">
        <v>267.2817033213712</v>
      </c>
      <c r="H19" s="113">
        <v>283.84087093617211</v>
      </c>
      <c r="I19" s="113">
        <v>170.35270083699859</v>
      </c>
      <c r="J19" s="115">
        <v>181.9109542954921</v>
      </c>
    </row>
    <row r="20" spans="1:10" x14ac:dyDescent="0.25">
      <c r="B20"/>
      <c r="C20" s="23" t="s">
        <v>89</v>
      </c>
      <c r="D20" s="30"/>
      <c r="E20" s="113">
        <v>1347.7697620919589</v>
      </c>
      <c r="F20" s="113">
        <v>1307.6496427503005</v>
      </c>
      <c r="G20" s="113">
        <v>1311.6855596687058</v>
      </c>
      <c r="H20" s="113">
        <v>1393.3730937008552</v>
      </c>
      <c r="I20" s="113">
        <v>1359.1179404715961</v>
      </c>
      <c r="J20" s="115">
        <v>1382.2815688223327</v>
      </c>
    </row>
    <row r="21" spans="1:10" x14ac:dyDescent="0.25">
      <c r="C21" s="23" t="s">
        <v>78</v>
      </c>
      <c r="D21" s="30"/>
      <c r="E21" s="113">
        <f>+E22-SUM(E8:E20)</f>
        <v>23887.87808843705</v>
      </c>
      <c r="F21" s="113">
        <f t="shared" ref="F21:G21" si="0">+F22-SUM(F8:F20)</f>
        <v>20045.904258442897</v>
      </c>
      <c r="G21" s="113">
        <f t="shared" si="0"/>
        <v>20609.266153308185</v>
      </c>
      <c r="H21" s="113">
        <f t="shared" ref="H21:J21" si="1">+H22-SUM(H8:H20)</f>
        <v>25765.465852081077</v>
      </c>
      <c r="I21" s="113">
        <f t="shared" si="1"/>
        <v>12763.754699744779</v>
      </c>
      <c r="J21" s="116">
        <f t="shared" si="1"/>
        <v>14582.030613577925</v>
      </c>
    </row>
    <row r="22" spans="1:10" x14ac:dyDescent="0.25">
      <c r="A22" s="30"/>
      <c r="B22" s="30"/>
      <c r="C22" s="40" t="s">
        <v>49</v>
      </c>
      <c r="D22" s="30"/>
      <c r="E22" s="117">
        <v>233101.48028411841</v>
      </c>
      <c r="F22" s="117">
        <v>239455.48405297648</v>
      </c>
      <c r="G22" s="117">
        <v>254937.65089456752</v>
      </c>
      <c r="H22" s="117">
        <v>278017.46973532124</v>
      </c>
      <c r="I22" s="117">
        <v>273300.53192619025</v>
      </c>
      <c r="J22" s="117">
        <v>273017.15852104162</v>
      </c>
    </row>
    <row r="23" spans="1:10" x14ac:dyDescent="0.25">
      <c r="A23" s="30"/>
      <c r="B23" s="30"/>
      <c r="C23" s="30"/>
      <c r="D23" s="84"/>
      <c r="E23" s="92"/>
      <c r="F23" s="92"/>
      <c r="G23" s="92"/>
      <c r="H23" s="92"/>
      <c r="I23" s="92"/>
      <c r="J23" s="92"/>
    </row>
    <row r="24" spans="1:10" x14ac:dyDescent="0.25">
      <c r="C24" s="30"/>
      <c r="D24" s="30"/>
      <c r="E24" s="70"/>
      <c r="F24" s="70"/>
      <c r="G24" s="70"/>
      <c r="H24" s="70"/>
      <c r="I24" s="70"/>
    </row>
    <row r="25" spans="1:10" ht="46.5" customHeight="1" x14ac:dyDescent="0.25">
      <c r="C25" s="122" t="s">
        <v>97</v>
      </c>
      <c r="D25" s="122"/>
      <c r="E25" s="122"/>
      <c r="F25" s="122"/>
      <c r="G25" s="122"/>
      <c r="H25" s="122"/>
      <c r="I25" s="122"/>
    </row>
    <row r="26" spans="1:10" ht="75.75" customHeight="1" x14ac:dyDescent="0.25">
      <c r="C26" s="122" t="s">
        <v>98</v>
      </c>
      <c r="D26" s="122"/>
      <c r="E26" s="122"/>
      <c r="F26" s="122"/>
      <c r="G26" s="122"/>
      <c r="H26" s="122"/>
      <c r="I26" s="122"/>
    </row>
    <row r="27" spans="1:10" ht="36.75" customHeight="1" x14ac:dyDescent="0.25">
      <c r="C27" s="123" t="s">
        <v>116</v>
      </c>
      <c r="D27" s="123"/>
      <c r="E27" s="123"/>
      <c r="F27" s="123"/>
      <c r="G27" s="123"/>
      <c r="H27" s="123"/>
      <c r="I27" s="123"/>
    </row>
    <row r="28" spans="1:10" ht="19.5" customHeight="1" x14ac:dyDescent="0.25">
      <c r="C28" s="124" t="s">
        <v>118</v>
      </c>
      <c r="D28" s="124"/>
      <c r="E28" s="124"/>
      <c r="F28" s="124"/>
      <c r="G28" s="124"/>
      <c r="H28" s="124"/>
      <c r="I28" s="124"/>
    </row>
    <row r="29" spans="1:10" ht="15" customHeight="1" x14ac:dyDescent="0.25">
      <c r="C29" s="118" t="s">
        <v>121</v>
      </c>
      <c r="D29" s="118"/>
      <c r="E29" s="118"/>
      <c r="F29" s="118"/>
      <c r="G29" s="118"/>
      <c r="H29" s="118"/>
      <c r="I29" s="118"/>
    </row>
  </sheetData>
  <mergeCells count="5">
    <mergeCell ref="C25:I25"/>
    <mergeCell ref="C26:I26"/>
    <mergeCell ref="C27:I27"/>
    <mergeCell ref="C28:I28"/>
    <mergeCell ref="C29:I29"/>
  </mergeCells>
  <conditionalFormatting sqref="E8:J22">
    <cfRule type="cellIs" dxfId="0" priority="2" stopIfTrue="1" operator="lessThan">
      <formula>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por Pais (Activo y Pasivo)</vt:lpstr>
      <vt:lpstr>por Sector (Activo y Pasivo)</vt:lpstr>
      <vt:lpstr>por Pais (Direccional)</vt:lpstr>
      <vt:lpstr>por Sector (Direccional)</vt:lpstr>
      <vt:lpstr>Renta</vt:lpstr>
      <vt:lpstr>por Región</vt:lpstr>
      <vt:lpstr>'por Pais (Activo y Pasivo)'!Área_de_impresión</vt:lpstr>
      <vt:lpstr>'por Pais (Direccional)'!Área_de_impresión</vt:lpstr>
      <vt:lpstr>'por Sector (Activo y Pasivo)'!Área_de_impresión</vt:lpstr>
      <vt:lpstr>'por Sector (Direccional)'!Área_de_impresión</vt:lpstr>
      <vt:lpstr>Renta!Área_de_impresión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2016-10-25T20:49:42Z</dcterms:created>
  <dcterms:modified xsi:type="dcterms:W3CDTF">2020-11-06T22:16:43Z</dcterms:modified>
</cp:coreProperties>
</file>