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585" windowHeight="12945" tabRatio="765" activeTab="0"/>
  </bookViews>
  <sheets>
    <sheet name="Inicio" sheetId="1" r:id="rId1"/>
    <sheet name="c_1" sheetId="2" r:id="rId2"/>
    <sheet name="c_2" sheetId="3" r:id="rId3"/>
    <sheet name="c_3" sheetId="4" r:id="rId4"/>
    <sheet name="serie_cobre" sheetId="5" state="hidden" r:id="rId5"/>
    <sheet name="c_4" sheetId="6" r:id="rId6"/>
    <sheet name="serie_petr" sheetId="7" state="hidden" r:id="rId7"/>
    <sheet name="serie_var%exp_imp" sheetId="8" state="hidden" r:id="rId8"/>
    <sheet name="c_5" sheetId="9" r:id="rId9"/>
    <sheet name="c_6" sheetId="10" r:id="rId10"/>
    <sheet name="c_7" sheetId="11" r:id="rId11"/>
    <sheet name="c_8" sheetId="12" r:id="rId12"/>
    <sheet name="c_9_10" sheetId="13" r:id="rId13"/>
    <sheet name="C_11" sheetId="14" r:id="rId14"/>
    <sheet name="C_11A" sheetId="15" r:id="rId15"/>
    <sheet name="C_11B" sheetId="16" r:id="rId16"/>
    <sheet name="C_12" sheetId="17" r:id="rId17"/>
    <sheet name="C_12A" sheetId="18" r:id="rId18"/>
    <sheet name="C_12B" sheetId="19" r:id="rId19"/>
    <sheet name="PII" sheetId="20" state="hidden" r:id="rId20"/>
    <sheet name="serie_tasas" sheetId="21" state="hidden" r:id="rId21"/>
    <sheet name="serie_supuestos" sheetId="22" state="hidden" r:id="rId22"/>
    <sheet name="boletin23.03.06" sheetId="23" state="hidden"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 localSheetId="0">#REF!</definedName>
    <definedName name="a">'[5]serie_BP_bruta'!$A$1:$G$75</definedName>
    <definedName name="a1">#REF!</definedName>
    <definedName name="agno1996">#REF!</definedName>
    <definedName name="agno88_89">'[10]Cuadro_5'!#REF!</definedName>
    <definedName name="agno89">'[10]Cuadro_3'!#REF!</definedName>
    <definedName name="agno8994">'[10]Cuadro_5'!$E$1:$J$60,'[10]Cuadro_5'!$K$1:$S$60</definedName>
    <definedName name="agno90">'[10]Cuadro_3'!#REF!</definedName>
    <definedName name="agno91">'[10]Cuadro_5'!$E$1:$J$60,'[10]Cuadro_5'!$K$1:$S$60</definedName>
    <definedName name="agno91_">'[10]Cuadro_3'!#REF!</definedName>
    <definedName name="agno92">'[10]Cuadro_3'!#REF!</definedName>
    <definedName name="agno93">'[10]Cuadro_3'!#REF!</definedName>
    <definedName name="agno94">'[10]Cuadro_3'!#REF!</definedName>
    <definedName name="año1996" localSheetId="0">#REF!</definedName>
    <definedName name="año1996">#REF!</definedName>
    <definedName name="año88_89" localSheetId="13">'[7]Cuadro_5'!#REF!</definedName>
    <definedName name="año88_89" localSheetId="14">'[7]Cuadro_5'!#REF!</definedName>
    <definedName name="año88_89" localSheetId="15">'[7]Cuadro_5'!#REF!</definedName>
    <definedName name="año88_89" localSheetId="16">'[7]Cuadro_5'!#REF!</definedName>
    <definedName name="año88_89" localSheetId="17">'[7]Cuadro_5'!#REF!</definedName>
    <definedName name="año88_89" localSheetId="18">'[7]Cuadro_5'!#REF!</definedName>
    <definedName name="año88_89" localSheetId="3">'[5]serie_BP_bruta'!#REF!</definedName>
    <definedName name="año88_89" localSheetId="0">'[16]serie_BP_bruta'!#REF!</definedName>
    <definedName name="año88_89">'[2]serie_BP_bruta'!#REF!</definedName>
    <definedName name="año89" localSheetId="13">'[7]Cuadro_3'!#REF!</definedName>
    <definedName name="año89" localSheetId="14">'[7]Cuadro_3'!#REF!</definedName>
    <definedName name="año89" localSheetId="15">'[7]Cuadro_3'!#REF!</definedName>
    <definedName name="año89" localSheetId="16">'[7]Cuadro_3'!#REF!</definedName>
    <definedName name="año89" localSheetId="17">'[7]Cuadro_3'!#REF!</definedName>
    <definedName name="año89" localSheetId="18">'[7]Cuadro_3'!#REF!</definedName>
    <definedName name="año89" localSheetId="3">'[5]serie_BP_bruta'!#REF!</definedName>
    <definedName name="año89" localSheetId="0">'[16]serie_BP_bruta'!#REF!</definedName>
    <definedName name="año89" localSheetId="21">'serie_supuestos'!#REF!</definedName>
    <definedName name="año89" localSheetId="20">'serie_tasas'!#REF!</definedName>
    <definedName name="año89">'[2]serie_BP_bruta'!#REF!</definedName>
    <definedName name="año89_91" localSheetId="13">'[7]Cuadro_5'!$E$1:$J$60,'[7]Cuadro_5'!$K$1:$S$60</definedName>
    <definedName name="año89_91" localSheetId="14">'[7]Cuadro_5'!$E$1:$J$60,'[7]Cuadro_5'!$K$1:$S$60</definedName>
    <definedName name="año89_91" localSheetId="15">'[7]Cuadro_5'!$E$1:$J$60,'[7]Cuadro_5'!$K$1:$S$60</definedName>
    <definedName name="año89_91" localSheetId="16">'[7]Cuadro_5'!$E$1:$J$60,'[7]Cuadro_5'!$K$1:$S$60</definedName>
    <definedName name="año89_91" localSheetId="17">'[7]Cuadro_5'!$E$1:$J$60,'[7]Cuadro_5'!$K$1:$S$60</definedName>
    <definedName name="año89_91" localSheetId="18">'[7]Cuadro_5'!$E$1:$J$60,'[7]Cuadro_5'!$K$1:$S$60</definedName>
    <definedName name="año89_91" localSheetId="3">'[5]serie_BP_bruta'!$E$1:$G$62,'[5]serie_BP_bruta'!#REF!</definedName>
    <definedName name="año89_91" localSheetId="0">'[16]serie_BP_bruta'!$E$1:$J$60,'[16]serie_BP_bruta'!$K$1:$S$60</definedName>
    <definedName name="año89_91">'[2]serie_BP_bruta'!$E$1:$J$62,'[2]serie_BP_bruta'!$K$1:$S$62</definedName>
    <definedName name="año89_94" localSheetId="13">'[7]Cuadro_5'!$E$1:$J$60,'[7]Cuadro_5'!$K$1:$S$60</definedName>
    <definedName name="año89_94" localSheetId="14">'[7]Cuadro_5'!$E$1:$J$60,'[7]Cuadro_5'!$K$1:$S$60</definedName>
    <definedName name="año89_94" localSheetId="15">'[7]Cuadro_5'!$E$1:$J$60,'[7]Cuadro_5'!$K$1:$S$60</definedName>
    <definedName name="año89_94" localSheetId="16">'[7]Cuadro_5'!$E$1:$J$60,'[7]Cuadro_5'!$K$1:$S$60</definedName>
    <definedName name="año89_94" localSheetId="17">'[7]Cuadro_5'!$E$1:$J$60,'[7]Cuadro_5'!$K$1:$S$60</definedName>
    <definedName name="año89_94" localSheetId="18">'[7]Cuadro_5'!$E$1:$J$60,'[7]Cuadro_5'!$K$1:$S$60</definedName>
    <definedName name="año89_94" localSheetId="3">'[5]serie_BP_bruta'!$E$1:$G$62,'[5]serie_BP_bruta'!#REF!</definedName>
    <definedName name="año89_94" localSheetId="0">'[16]serie_BP_bruta'!$E$1:$J$60,'[16]serie_BP_bruta'!$K$1:$S$60</definedName>
    <definedName name="año89_94">'[2]serie_BP_bruta'!$E$1:$J$62,'[2]serie_BP_bruta'!$K$1:$S$62</definedName>
    <definedName name="año90" localSheetId="13">'[7]Cuadro_3'!#REF!</definedName>
    <definedName name="año90" localSheetId="14">'[7]Cuadro_3'!#REF!</definedName>
    <definedName name="año90" localSheetId="15">'[7]Cuadro_3'!#REF!</definedName>
    <definedName name="año90" localSheetId="16">'[7]Cuadro_3'!#REF!</definedName>
    <definedName name="año90" localSheetId="17">'[7]Cuadro_3'!#REF!</definedName>
    <definedName name="año90" localSheetId="18">'[7]Cuadro_3'!#REF!</definedName>
    <definedName name="año90" localSheetId="3">'[5]serie_BP_bruta'!#REF!</definedName>
    <definedName name="año90" localSheetId="0">'[16]serie_BP_bruta'!#REF!</definedName>
    <definedName name="año90" localSheetId="21">'serie_supuestos'!#REF!</definedName>
    <definedName name="año90" localSheetId="20">'serie_tasas'!#REF!</definedName>
    <definedName name="año90">'[2]serie_BP_bruta'!#REF!</definedName>
    <definedName name="año90_91" localSheetId="0">#REF!</definedName>
    <definedName name="año90_91">#REF!</definedName>
    <definedName name="año91" localSheetId="13">'[7]Cuadro_3'!#REF!</definedName>
    <definedName name="año91" localSheetId="14">'[7]Cuadro_3'!#REF!</definedName>
    <definedName name="año91" localSheetId="15">'[7]Cuadro_3'!#REF!</definedName>
    <definedName name="año91" localSheetId="16">'[7]Cuadro_3'!#REF!</definedName>
    <definedName name="año91" localSheetId="17">'[7]Cuadro_3'!#REF!</definedName>
    <definedName name="año91" localSheetId="18">'[7]Cuadro_3'!#REF!</definedName>
    <definedName name="año91" localSheetId="3">'[5]serie_BP_bruta'!#REF!</definedName>
    <definedName name="año91" localSheetId="0">'[16]serie_BP_bruta'!#REF!</definedName>
    <definedName name="año91" localSheetId="21">'serie_supuestos'!#REF!</definedName>
    <definedName name="año91" localSheetId="20">'serie_tasas'!#REF!</definedName>
    <definedName name="año91">'[2]serie_BP_bruta'!#REF!</definedName>
    <definedName name="año92" localSheetId="13">'[7]Cuadro_3'!#REF!</definedName>
    <definedName name="año92" localSheetId="14">'[7]Cuadro_3'!#REF!</definedName>
    <definedName name="año92" localSheetId="15">'[7]Cuadro_3'!#REF!</definedName>
    <definedName name="año92" localSheetId="16">'[7]Cuadro_3'!#REF!</definedName>
    <definedName name="año92" localSheetId="17">'[7]Cuadro_3'!#REF!</definedName>
    <definedName name="año92" localSheetId="18">'[7]Cuadro_3'!#REF!</definedName>
    <definedName name="año92" localSheetId="3">'[5]serie_BP_bruta'!#REF!</definedName>
    <definedName name="año92" localSheetId="0">'[16]serie_BP_bruta'!#REF!</definedName>
    <definedName name="año92" localSheetId="21">'serie_supuestos'!#REF!</definedName>
    <definedName name="año92" localSheetId="20">'serie_tasas'!#REF!</definedName>
    <definedName name="año92">'[2]serie_BP_bruta'!#REF!</definedName>
    <definedName name="año92_93" localSheetId="0">#REF!</definedName>
    <definedName name="año92_93">#REF!</definedName>
    <definedName name="año93" localSheetId="13">'[7]Cuadro_3'!#REF!</definedName>
    <definedName name="año93" localSheetId="14">'[7]Cuadro_3'!#REF!</definedName>
    <definedName name="año93" localSheetId="15">'[7]Cuadro_3'!#REF!</definedName>
    <definedName name="año93" localSheetId="16">'[7]Cuadro_3'!#REF!</definedName>
    <definedName name="año93" localSheetId="17">'[7]Cuadro_3'!#REF!</definedName>
    <definedName name="año93" localSheetId="18">'[7]Cuadro_3'!#REF!</definedName>
    <definedName name="año93" localSheetId="3">'[5]serie_BP_bruta'!#REF!</definedName>
    <definedName name="año93" localSheetId="0">'[16]serie_BP_bruta'!#REF!</definedName>
    <definedName name="año93" localSheetId="21">'serie_supuestos'!#REF!</definedName>
    <definedName name="año93" localSheetId="20">'serie_tasas'!#REF!</definedName>
    <definedName name="año93">'[2]serie_BP_bruta'!#REF!</definedName>
    <definedName name="año93_94" localSheetId="0">#REF!</definedName>
    <definedName name="año93_94">#REF!</definedName>
    <definedName name="año94" localSheetId="13">'[7]Cuadro_3'!#REF!</definedName>
    <definedName name="año94" localSheetId="14">'[7]Cuadro_3'!#REF!</definedName>
    <definedName name="año94" localSheetId="15">'[7]Cuadro_3'!#REF!</definedName>
    <definedName name="año94" localSheetId="16">'[7]Cuadro_3'!#REF!</definedName>
    <definedName name="año94" localSheetId="17">'[7]Cuadro_3'!#REF!</definedName>
    <definedName name="año94" localSheetId="18">'[7]Cuadro_3'!#REF!</definedName>
    <definedName name="año94" localSheetId="3">'[5]serie_BP_bruta'!#REF!</definedName>
    <definedName name="año94" localSheetId="0">'[16]serie_BP_bruta'!#REF!</definedName>
    <definedName name="año94" localSheetId="21">'serie_supuestos'!#REF!</definedName>
    <definedName name="año94" localSheetId="20">'serie_tasas'!#REF!</definedName>
    <definedName name="año94">'[2]serie_BP_bruta'!#REF!</definedName>
    <definedName name="año94_95" localSheetId="0">#REF!</definedName>
    <definedName name="año94_95">#REF!</definedName>
    <definedName name="año95_96" localSheetId="0">#REF!</definedName>
    <definedName name="año95_96">#REF!</definedName>
    <definedName name="año96_97" localSheetId="0">#REF!</definedName>
    <definedName name="año96_97">#REF!</definedName>
    <definedName name="Area_a_imprimir" localSheetId="0">#REF!</definedName>
    <definedName name="Area_a_imprimir">#REF!</definedName>
    <definedName name="_xlnm.Print_Area" localSheetId="22">'boletin23.03.06'!$A$1:$Q$86</definedName>
    <definedName name="_xlnm.Print_Area" localSheetId="13">'C_11'!$A$1:$O$197</definedName>
    <definedName name="_xlnm.Print_Area" localSheetId="14">'C_11A'!$A$1:$O$197</definedName>
    <definedName name="_xlnm.Print_Area" localSheetId="15">'C_11B'!$A$1:$O$197</definedName>
    <definedName name="_xlnm.Print_Area" localSheetId="16">'C_12'!$A$1:$O$167</definedName>
    <definedName name="_xlnm.Print_Area" localSheetId="17">'C_12A'!$A$1:$O$166</definedName>
    <definedName name="_xlnm.Print_Area" localSheetId="18">'C_12B'!$A$1:$O$166</definedName>
    <definedName name="_xlnm.Print_Area" localSheetId="2">'c_2'!$A$1:$Z$90</definedName>
    <definedName name="_xlnm.Print_Area" localSheetId="3">'c_3'!$A$1:$M$87</definedName>
    <definedName name="_xlnm.Print_Area" localSheetId="5">'c_4'!$A$1:$L$59</definedName>
    <definedName name="_xlnm.Print_Area" localSheetId="8">'c_5'!$B$2:$Z$41</definedName>
    <definedName name="_xlnm.Print_Area" localSheetId="9">'c_6'!$B$2:$AA$80</definedName>
    <definedName name="_xlnm.Print_Area" localSheetId="10">'c_7'!$A$1:$W$28</definedName>
    <definedName name="_xlnm.Print_Area" localSheetId="12">'c_9_10'!$A$1:$J$56</definedName>
    <definedName name="_xlnm.Print_Area" localSheetId="19">'PII'!$A$1:$U$186</definedName>
    <definedName name="_xlnm.Print_Area" localSheetId="4">'serie_cobre'!$A$1:$O$37</definedName>
    <definedName name="_xlnm.Print_Area" localSheetId="6">'serie_petr'!$A$1:$O$28</definedName>
    <definedName name="_xlnm.Print_Area" localSheetId="21">'serie_supuestos'!$A$1:$R$68</definedName>
    <definedName name="_xlnm.Print_Area" localSheetId="20">'serie_tasas'!$A$1:$R$23</definedName>
    <definedName name="_xlnm.Print_Area" localSheetId="7">'serie_var%exp_imp'!$A$1:$AJ$49</definedName>
    <definedName name="cua24">#REF!</definedName>
    <definedName name="cua395">'[10]Cuadro_3'!#REF!</definedName>
    <definedName name="cua396">'[10]Cuadro_3'!#REF!</definedName>
    <definedName name="cua397">'[10]Cuadro_3'!#REF!</definedName>
    <definedName name="cua399">'[10]Cuadro_3'!#REF!</definedName>
    <definedName name="cua399_">'[10]Cuadro_3'!#REF!</definedName>
    <definedName name="cuadro14" localSheetId="0">#REF!</definedName>
    <definedName name="cuadro14">#REF!</definedName>
    <definedName name="cuadro15" localSheetId="0">#REF!</definedName>
    <definedName name="cuadro15">#REF!</definedName>
    <definedName name="CUADRO24" localSheetId="0">#REF!</definedName>
    <definedName name="CUADRO24">#REF!</definedName>
    <definedName name="cuadro300" localSheetId="3">'c_3'!#REF!</definedName>
    <definedName name="cuadro300" localSheetId="21">'serie_supuestos'!$C$1:$L$48</definedName>
    <definedName name="cuadro300" localSheetId="20">'serie_tasas'!$C$1:$M$23</definedName>
    <definedName name="cuadro395" localSheetId="13">'[7]Cuadro_3'!#REF!</definedName>
    <definedName name="cuadro395" localSheetId="14">'[7]Cuadro_3'!#REF!</definedName>
    <definedName name="cuadro395" localSheetId="15">'[7]Cuadro_3'!#REF!</definedName>
    <definedName name="cuadro395" localSheetId="16">'[7]Cuadro_3'!#REF!</definedName>
    <definedName name="cuadro395" localSheetId="17">'[7]Cuadro_3'!#REF!</definedName>
    <definedName name="cuadro395" localSheetId="18">'[7]Cuadro_3'!#REF!</definedName>
    <definedName name="cuadro395" localSheetId="3">'[5]serie_BP_bruta'!#REF!</definedName>
    <definedName name="cuadro395" localSheetId="0">'[16]serie_BP_bruta'!#REF!</definedName>
    <definedName name="cuadro395" localSheetId="21">'serie_supuestos'!#REF!</definedName>
    <definedName name="cuadro395" localSheetId="20">'serie_tasas'!#REF!</definedName>
    <definedName name="cuadro395">'[2]serie_BP_bruta'!#REF!</definedName>
    <definedName name="cuadro396" localSheetId="13">'[7]Cuadro_3'!#REF!</definedName>
    <definedName name="cuadro396" localSheetId="14">'[7]Cuadro_3'!#REF!</definedName>
    <definedName name="cuadro396" localSheetId="15">'[7]Cuadro_3'!#REF!</definedName>
    <definedName name="cuadro396" localSheetId="16">'[7]Cuadro_3'!#REF!</definedName>
    <definedName name="cuadro396" localSheetId="17">'[7]Cuadro_3'!#REF!</definedName>
    <definedName name="cuadro396" localSheetId="18">'[7]Cuadro_3'!#REF!</definedName>
    <definedName name="cuadro396" localSheetId="3">'[5]serie_BP_bruta'!#REF!</definedName>
    <definedName name="cuadro396" localSheetId="0">'[16]serie_BP_bruta'!#REF!</definedName>
    <definedName name="cuadro396" localSheetId="21">'serie_supuestos'!#REF!</definedName>
    <definedName name="cuadro396" localSheetId="20">'serie_tasas'!#REF!</definedName>
    <definedName name="cuadro396">'[2]serie_BP_bruta'!#REF!</definedName>
    <definedName name="cuadro397" localSheetId="13">'[7]Cuadro_3'!#REF!</definedName>
    <definedName name="cuadro397" localSheetId="14">'[7]Cuadro_3'!#REF!</definedName>
    <definedName name="cuadro397" localSheetId="15">'[7]Cuadro_3'!#REF!</definedName>
    <definedName name="cuadro397" localSheetId="16">'[7]Cuadro_3'!#REF!</definedName>
    <definedName name="cuadro397" localSheetId="17">'[7]Cuadro_3'!#REF!</definedName>
    <definedName name="cuadro397" localSheetId="18">'[7]Cuadro_3'!#REF!</definedName>
    <definedName name="cuadro397" localSheetId="3">'[5]serie_BP_bruta'!#REF!</definedName>
    <definedName name="cuadro397" localSheetId="0">'[16]serie_BP_bruta'!#REF!</definedName>
    <definedName name="cuadro397" localSheetId="21">'serie_supuestos'!#REF!</definedName>
    <definedName name="cuadro397" localSheetId="20">'serie_tasas'!#REF!</definedName>
    <definedName name="cuadro397">'[2]serie_BP_bruta'!#REF!</definedName>
    <definedName name="cuadro398" localSheetId="13">'[7]Cuadro_3'!#REF!</definedName>
    <definedName name="cuadro398" localSheetId="14">'[7]Cuadro_3'!#REF!</definedName>
    <definedName name="cuadro398" localSheetId="15">'[7]Cuadro_3'!#REF!</definedName>
    <definedName name="cuadro398" localSheetId="16">'[7]Cuadro_3'!#REF!</definedName>
    <definedName name="cuadro398" localSheetId="17">'[7]Cuadro_3'!#REF!</definedName>
    <definedName name="cuadro398" localSheetId="18">'[7]Cuadro_3'!#REF!</definedName>
    <definedName name="cuadro398" localSheetId="3">'[5]serie_BP_bruta'!#REF!</definedName>
    <definedName name="cuadro398" localSheetId="0">'[16]serie_BP_bruta'!#REF!</definedName>
    <definedName name="cuadro398" localSheetId="21">'serie_supuestos'!#REF!</definedName>
    <definedName name="cuadro398" localSheetId="20">'serie_tasas'!#REF!</definedName>
    <definedName name="cuadro398">'[2]serie_BP_bruta'!#REF!</definedName>
    <definedName name="cuadro399" localSheetId="13">'[7]Cuadro_3'!#REF!</definedName>
    <definedName name="cuadro399" localSheetId="14">'[7]Cuadro_3'!#REF!</definedName>
    <definedName name="cuadro399" localSheetId="15">'[7]Cuadro_3'!#REF!</definedName>
    <definedName name="cuadro399" localSheetId="16">'[7]Cuadro_3'!#REF!</definedName>
    <definedName name="cuadro399" localSheetId="17">'[7]Cuadro_3'!#REF!</definedName>
    <definedName name="cuadro399" localSheetId="18">'[7]Cuadro_3'!#REF!</definedName>
    <definedName name="cuadro399" localSheetId="3">'[5]serie_BP_bruta'!#REF!</definedName>
    <definedName name="cuadro399" localSheetId="0">'[16]serie_BP_bruta'!#REF!</definedName>
    <definedName name="cuadro399" localSheetId="21">'serie_supuestos'!#REF!</definedName>
    <definedName name="cuadro399" localSheetId="20">'serie_tasas'!#REF!</definedName>
    <definedName name="cuadro399">'[2]serie_BP_bruta'!#REF!</definedName>
    <definedName name="dat">'[10]Cuadro_5'!$E$1:$G$63,'[10]Cuadro_5'!$H$1:$S$63,'[10]Cuadro_5'!$T$1:$AE$64</definedName>
    <definedName name="datos" localSheetId="13">'[7]Cuadro_5'!$E$1:$G$63,'[7]Cuadro_5'!$H$1:$S$63,'[7]Cuadro_5'!$T$1:$AE$64</definedName>
    <definedName name="datos" localSheetId="14">'[7]Cuadro_5'!$E$1:$G$63,'[7]Cuadro_5'!$H$1:$S$63,'[7]Cuadro_5'!$T$1:$AE$64</definedName>
    <definedName name="datos" localSheetId="15">'[7]Cuadro_5'!$E$1:$G$63,'[7]Cuadro_5'!$H$1:$S$63,'[7]Cuadro_5'!$T$1:$AE$64</definedName>
    <definedName name="datos" localSheetId="16">'[7]Cuadro_5'!$E$1:$G$63,'[7]Cuadro_5'!$H$1:$S$63,'[7]Cuadro_5'!$T$1:$AE$64</definedName>
    <definedName name="datos" localSheetId="17">'[7]Cuadro_5'!$E$1:$G$63,'[7]Cuadro_5'!$H$1:$S$63,'[7]Cuadro_5'!$T$1:$AE$64</definedName>
    <definedName name="datos" localSheetId="18">'[7]Cuadro_5'!$E$1:$G$63,'[7]Cuadro_5'!$H$1:$S$63,'[7]Cuadro_5'!$T$1:$AE$64</definedName>
    <definedName name="datos" localSheetId="3">'[5]serie_BP_bruta'!$E$1:$G$65,'[5]serie_BP_bruta'!#REF!,'[5]serie_BP_bruta'!#REF!</definedName>
    <definedName name="datos" localSheetId="0">'[16]serie_BP_bruta'!$E$1:$G$63,'[16]serie_BP_bruta'!$H$1:$S$63,'[16]serie_BP_bruta'!$T$1:$AE$64</definedName>
    <definedName name="datos">'[2]serie_BP_bruta'!$E$1:$G$65,'[2]serie_BP_bruta'!$H$1:$S$65,'[2]serie_BP_bruta'!$T$1:$AE$66</definedName>
    <definedName name="h1">#REF!</definedName>
    <definedName name="h1977_1989" localSheetId="13">'[8]C3'!$F$5:$K$68,'[8]C3'!$F$70:$K$107</definedName>
    <definedName name="h1977_1989" localSheetId="14">'[8]C3'!$F$5:$K$68,'[8]C3'!$F$70:$K$107</definedName>
    <definedName name="h1977_1989" localSheetId="15">'[8]C3'!$F$5:$K$68,'[8]C3'!$F$70:$K$107</definedName>
    <definedName name="h1977_1989" localSheetId="16">'[8]C3'!$F$5:$K$68,'[8]C3'!$F$70:$K$107</definedName>
    <definedName name="h1977_1989" localSheetId="17">'[8]C3'!$F$5:$K$68,'[8]C3'!$F$70:$K$107</definedName>
    <definedName name="h1977_1989" localSheetId="18">'[8]C3'!$F$5:$K$68,'[8]C3'!$F$70:$K$107</definedName>
    <definedName name="h1977_1989" localSheetId="3">'[5]serie_BP_bruta'!$F$5:$G$70,'[5]serie_BP_bruta'!$F$72:$G$109</definedName>
    <definedName name="h1977_1989" localSheetId="0">'[16]serie_BP_bruta'!$F$5:$K$68,'[16]serie_BP_bruta'!$F$70:$K$107</definedName>
    <definedName name="h1977_1989">'[2]serie_BP_bruta'!$F$5:$K$70,'[2]serie_BP_bruta'!$F$72:$K$109</definedName>
    <definedName name="h1989_1994" localSheetId="13">'[8]C3'!#REF!,'[8]C3'!#REF!</definedName>
    <definedName name="h1989_1994" localSheetId="14">'[8]C3'!#REF!,'[8]C3'!#REF!</definedName>
    <definedName name="h1989_1994" localSheetId="15">'[8]C3'!#REF!,'[8]C3'!#REF!</definedName>
    <definedName name="h1989_1994" localSheetId="16">'[8]C3'!#REF!,'[8]C3'!#REF!</definedName>
    <definedName name="h1989_1994" localSheetId="17">'[8]C3'!#REF!,'[8]C3'!#REF!</definedName>
    <definedName name="h1989_1994" localSheetId="18">'[8]C3'!#REF!,'[8]C3'!#REF!</definedName>
    <definedName name="h1989_1994" localSheetId="3">'[5]serie_BP_bruta'!#REF!,'[5]serie_BP_bruta'!#REF!</definedName>
    <definedName name="h1989_1994" localSheetId="0">'[16]serie_BP_bruta'!#REF!,'[16]serie_BP_bruta'!#REF!</definedName>
    <definedName name="h1989_1994">'[2]serie_BP_bruta'!#REF!,'[2]serie_BP_bruta'!#REF!</definedName>
    <definedName name="h2">#REF!</definedName>
    <definedName name="h3">#REF!</definedName>
    <definedName name="h4">#REF!</definedName>
    <definedName name="h5">#REF!</definedName>
    <definedName name="h6">#REF!</definedName>
    <definedName name="h7">#REF!</definedName>
    <definedName name="h7789">'[11]C3'!$F$5:$K$68,'[11]C3'!$F$70:$K$107</definedName>
    <definedName name="h8">#REF!</definedName>
    <definedName name="h8994">'[11]C3'!#REF!,'[11]C3'!#REF!</definedName>
    <definedName name="h9" localSheetId="14" hidden="1">{"'Inversi?n Extranjera'!$A$1:$AG$74","'Inversi?n Extranjera'!$G$7:$AF$61"}</definedName>
    <definedName name="h9" localSheetId="15" hidden="1">{"'Inversi?n Extranjera'!$A$1:$AG$74","'Inversi?n Extranjera'!$G$7:$AF$61"}</definedName>
    <definedName name="h9" localSheetId="16" hidden="1">{"'Inversi?n Extranjera'!$A$1:$AG$74","'Inversi?n Extranjera'!$G$7:$AF$61"}</definedName>
    <definedName name="h9" localSheetId="17" hidden="1">{"'Inversi?n Extranjera'!$A$1:$AG$74","'Inversi?n Extranjera'!$G$7:$AF$61"}</definedName>
    <definedName name="h9" localSheetId="18" hidden="1">{"'Inversi?n Extranjera'!$A$1:$AG$74","'Inversi?n Extranjera'!$G$7:$AF$61"}</definedName>
    <definedName name="h9" hidden="1">{"'Inversi?n Extranjera'!$A$1:$AG$74","'Inversi?n Extranjera'!$G$7:$AF$61"}</definedName>
    <definedName name="hhhh">#REF!</definedName>
    <definedName name="Hoj5" localSheetId="0">#REF!</definedName>
    <definedName name="Hoj5">#REF!</definedName>
    <definedName name="Hoj6" localSheetId="0">#REF!</definedName>
    <definedName name="Hoj6">#REF!</definedName>
    <definedName name="Hoj7" localSheetId="0">#REF!</definedName>
    <definedName name="Hoj7">#REF!</definedName>
    <definedName name="Hoj8" localSheetId="0">#REF!</definedName>
    <definedName name="Hoj8">#REF!</definedName>
    <definedName name="Hoja1" localSheetId="13">#REF!</definedName>
    <definedName name="Hoja1" localSheetId="14">#REF!</definedName>
    <definedName name="Hoja1" localSheetId="15">#REF!</definedName>
    <definedName name="Hoja1" localSheetId="16">#REF!</definedName>
    <definedName name="Hoja1" localSheetId="17">#REF!</definedName>
    <definedName name="Hoja1" localSheetId="18">#REF!</definedName>
    <definedName name="Hoja1" localSheetId="3">#REF!</definedName>
    <definedName name="Hoja1" localSheetId="0">'[16]serie_BP_bruta'!$A$1:$W$75</definedName>
    <definedName name="hoja1" localSheetId="4">'serie_cobre'!$A$1:$N$35</definedName>
    <definedName name="hoja1" localSheetId="6">'serie_petr'!$A$1:$N$27</definedName>
    <definedName name="Hoja1" localSheetId="21">'[5]serie_BP_bruta'!$A$1:$G$75</definedName>
    <definedName name="Hoja1" localSheetId="20">'[5]serie_BP_bruta'!$A$1:$G$77</definedName>
    <definedName name="Hoja1">'[2]serie_BP_bruta'!$A$1:$W$77</definedName>
    <definedName name="Hoja2" localSheetId="13">#REF!</definedName>
    <definedName name="Hoja2" localSheetId="14">#REF!</definedName>
    <definedName name="Hoja2" localSheetId="15">#REF!</definedName>
    <definedName name="Hoja2" localSheetId="16">#REF!</definedName>
    <definedName name="Hoja2" localSheetId="17">#REF!</definedName>
    <definedName name="Hoja2" localSheetId="18">#REF!</definedName>
    <definedName name="Hoja2" localSheetId="3">#REF!</definedName>
    <definedName name="Hoja2" localSheetId="0">'[16]serie_BP_bruta'!$A$76:$W$144</definedName>
    <definedName name="Hoja2" localSheetId="21">'[5]serie_BP_bruta'!$A$76:$G$144</definedName>
    <definedName name="Hoja2" localSheetId="20">'[5]serie_BP_bruta'!$A$78:$G$146</definedName>
    <definedName name="Hoja2">'[2]serie_BP_bruta'!$A$78:$W$146</definedName>
    <definedName name="Hoja3" localSheetId="13">#REF!</definedName>
    <definedName name="Hoja3" localSheetId="14">#REF!</definedName>
    <definedName name="Hoja3" localSheetId="15">#REF!</definedName>
    <definedName name="Hoja3" localSheetId="16">#REF!</definedName>
    <definedName name="Hoja3" localSheetId="17">#REF!</definedName>
    <definedName name="Hoja3" localSheetId="18">#REF!</definedName>
    <definedName name="Hoja3" localSheetId="3">#REF!</definedName>
    <definedName name="Hoja3" localSheetId="0">'[16]serie_BP_bruta'!$A$146:$V$184</definedName>
    <definedName name="Hoja3" localSheetId="21">'[5]serie_BP_bruta'!$A$146:$G$184</definedName>
    <definedName name="Hoja3" localSheetId="20">'[5]serie_BP_bruta'!$A$148:$G$186</definedName>
    <definedName name="Hoja3">'[2]serie_BP_bruta'!$A$148:$V$186</definedName>
    <definedName name="Hoja4" localSheetId="13">#REF!</definedName>
    <definedName name="Hoja4" localSheetId="14">#REF!</definedName>
    <definedName name="Hoja4" localSheetId="15">#REF!</definedName>
    <definedName name="Hoja4" localSheetId="16">#REF!</definedName>
    <definedName name="Hoja4" localSheetId="17">#REF!</definedName>
    <definedName name="Hoja4" localSheetId="18">#REF!</definedName>
    <definedName name="Hoja4" localSheetId="3">#REF!</definedName>
    <definedName name="Hoja4" localSheetId="0">'[16]serie_BP_bruta'!$A$187:$V$234</definedName>
    <definedName name="Hoja4" localSheetId="21">'[5]serie_BP_bruta'!$A$187:$G$234</definedName>
    <definedName name="Hoja4" localSheetId="20">'[5]serie_BP_bruta'!$A$189:$G$236</definedName>
    <definedName name="Hoja4">'[2]serie_BP_bruta'!$A$189:$V$236</definedName>
    <definedName name="Hoja5" localSheetId="13">#REF!</definedName>
    <definedName name="Hoja5" localSheetId="14">#REF!</definedName>
    <definedName name="Hoja5" localSheetId="15">#REF!</definedName>
    <definedName name="Hoja5" localSheetId="16">#REF!</definedName>
    <definedName name="Hoja5" localSheetId="17">#REF!</definedName>
    <definedName name="Hoja5" localSheetId="18">#REF!</definedName>
    <definedName name="Hoja5" localSheetId="3">#REF!</definedName>
    <definedName name="Hoja5" localSheetId="0">'[16]serie_BP_bruta'!$A$238:$W$303</definedName>
    <definedName name="Hoja5" localSheetId="21">'[5]serie_BP_bruta'!$A$238:$G$303</definedName>
    <definedName name="Hoja5" localSheetId="20">'[5]serie_BP_bruta'!$A$240:$G$305</definedName>
    <definedName name="Hoja5">'[2]serie_BP_bruta'!$A$240:$W$305</definedName>
    <definedName name="Hoja6" localSheetId="13">#REF!</definedName>
    <definedName name="Hoja6" localSheetId="14">#REF!</definedName>
    <definedName name="Hoja6" localSheetId="15">#REF!</definedName>
    <definedName name="Hoja6" localSheetId="16">#REF!</definedName>
    <definedName name="Hoja6" localSheetId="17">#REF!</definedName>
    <definedName name="Hoja6" localSheetId="18">#REF!</definedName>
    <definedName name="Hoja6" localSheetId="3">#REF!</definedName>
    <definedName name="Hoja6" localSheetId="0">'[16]serie_BP_bruta'!$A$304:$W$356</definedName>
    <definedName name="Hoja6" localSheetId="21">'[5]serie_BP_bruta'!$A$304:$G$356</definedName>
    <definedName name="Hoja6" localSheetId="20">'[5]serie_BP_bruta'!$A$306:$G$358</definedName>
    <definedName name="Hoja6">'[2]serie_BP_bruta'!$A$306:$W$358</definedName>
    <definedName name="Hoja7" localSheetId="13">#REF!</definedName>
    <definedName name="Hoja7" localSheetId="14">#REF!</definedName>
    <definedName name="Hoja7" localSheetId="15">#REF!</definedName>
    <definedName name="Hoja7" localSheetId="16">#REF!</definedName>
    <definedName name="Hoja7" localSheetId="17">#REF!</definedName>
    <definedName name="Hoja7" localSheetId="18">#REF!</definedName>
    <definedName name="Hoja7" localSheetId="3">#REF!</definedName>
    <definedName name="Hoja7" localSheetId="0">'[16]serie_BP_bruta'!$A$358:$W$411</definedName>
    <definedName name="Hoja7" localSheetId="21">'[5]serie_BP_bruta'!$A$358:$G$411</definedName>
    <definedName name="Hoja7" localSheetId="20">'[5]serie_BP_bruta'!$A$360:$G$413</definedName>
    <definedName name="Hoja7">'[2]serie_BP_bruta'!$A$360:$W$413</definedName>
    <definedName name="Hoja8" localSheetId="13">#REF!</definedName>
    <definedName name="Hoja8" localSheetId="14">#REF!</definedName>
    <definedName name="Hoja8" localSheetId="15">#REF!</definedName>
    <definedName name="Hoja8" localSheetId="16">#REF!</definedName>
    <definedName name="Hoja8" localSheetId="17">#REF!</definedName>
    <definedName name="Hoja8" localSheetId="18">#REF!</definedName>
    <definedName name="Hoja8" localSheetId="3">#REF!</definedName>
    <definedName name="Hoja8" localSheetId="0">'[16]serie_BP_bruta'!$A$413:$V$465</definedName>
    <definedName name="Hoja8" localSheetId="21">'[5]serie_BP_bruta'!$A$413:$G$465</definedName>
    <definedName name="Hoja8" localSheetId="20">'[5]serie_BP_bruta'!$A$415:$G$467</definedName>
    <definedName name="Hoja8">'[2]serie_BP_bruta'!$A$415:$V$467</definedName>
    <definedName name="HTML_CodePage" hidden="1">1252</definedName>
    <definedName name="HTML_Control" localSheetId="13" hidden="1">{"'Inversi?n Extranjera'!$A$1:$AG$74","'Inversi?n Extranjera'!$G$7:$AF$61"}</definedName>
    <definedName name="HTML_Control" localSheetId="14" hidden="1">{"'Inversi?n Extranjera'!$A$1:$AG$74","'Inversi?n Extranjera'!$G$7:$AF$61"}</definedName>
    <definedName name="HTML_Control" localSheetId="15" hidden="1">{"'Inversi?n Extranjera'!$A$1:$AG$74","'Inversi?n Extranjera'!$G$7:$AF$61"}</definedName>
    <definedName name="HTML_Control" localSheetId="16" hidden="1">{"'Inversi?n Extranjera'!$A$1:$AG$74","'Inversi?n Extranjera'!$G$7:$AF$61"}</definedName>
    <definedName name="HTML_Control" localSheetId="17" hidden="1">{"'Inversi?n Extranjera'!$A$1:$AG$74","'Inversi?n Extranjera'!$G$7:$AF$61"}</definedName>
    <definedName name="HTML_Control" localSheetId="18" hidden="1">{"'Inversi?n Extranjera'!$A$1:$AG$74","'Inversi?n Extranjera'!$G$7:$AF$61"}</definedName>
    <definedName name="HTML_Control" localSheetId="0" hidden="1">{"'Inversi?n Extranjera'!$A$1:$AG$74","'Inversi?n Extranjera'!$G$7:$AF$61"}</definedName>
    <definedName name="HTML_Control" hidden="1">{"'Inversi?n Extranjera'!$A$1:$AG$74","'Inversi?n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'[10]Cuadro_5'!$E$67:$G$87,'[10]Cuadro_5'!$H$67:$P$87,'[10]Cuadro_5'!$Q$67:$AB$88</definedName>
    <definedName name="in8994">'[10]Cuadro_5'!$E$67:$G$84,'[10]Cuadro_5'!$H$67:$P$84</definedName>
    <definedName name="ind_89_91" localSheetId="0">#REF!</definedName>
    <definedName name="ind_89_91">#REF!</definedName>
    <definedName name="ind_92_94" localSheetId="0">#REF!</definedName>
    <definedName name="ind_92_94">#REF!</definedName>
    <definedName name="ind89_91" localSheetId="0">#REF!</definedName>
    <definedName name="ind89_91">#REF!</definedName>
    <definedName name="ind89_94" localSheetId="13">'[7]Cuadro_5'!$E$67:$G$84,'[7]Cuadro_5'!$H$67:$P$84</definedName>
    <definedName name="ind89_94" localSheetId="14">'[7]Cuadro_5'!$E$67:$G$84,'[7]Cuadro_5'!$H$67:$P$84</definedName>
    <definedName name="ind89_94" localSheetId="15">'[7]Cuadro_5'!$E$67:$G$84,'[7]Cuadro_5'!$H$67:$P$84</definedName>
    <definedName name="ind89_94" localSheetId="16">'[7]Cuadro_5'!$E$67:$G$84,'[7]Cuadro_5'!$H$67:$P$84</definedName>
    <definedName name="ind89_94" localSheetId="17">'[7]Cuadro_5'!$E$67:$G$84,'[7]Cuadro_5'!$H$67:$P$84</definedName>
    <definedName name="ind89_94" localSheetId="18">'[7]Cuadro_5'!$E$67:$G$84,'[7]Cuadro_5'!$H$67:$P$84</definedName>
    <definedName name="ind89_94" localSheetId="3">'[5]serie_BP_bruta'!$E$69:$G$86,'[5]serie_BP_bruta'!#REF!</definedName>
    <definedName name="ind89_94" localSheetId="0">'[16]serie_BP_bruta'!$E$67:$G$84,'[16]serie_BP_bruta'!$H$67:$P$84</definedName>
    <definedName name="ind89_94">'[2]serie_BP_bruta'!$E$69:$G$86,'[2]serie_BP_bruta'!$H$69:$P$86</definedName>
    <definedName name="ind92_94" localSheetId="0">#REF!</definedName>
    <definedName name="ind92_94">#REF!</definedName>
    <definedName name="ind95_97" localSheetId="0">#REF!</definedName>
    <definedName name="ind95_97">#REF!</definedName>
    <definedName name="índices" localSheetId="13">'[7]Cuadro_5'!$E$67:$G$87,'[7]Cuadro_5'!$H$67:$P$87,'[7]Cuadro_5'!$Q$67:$AB$88</definedName>
    <definedName name="índices" localSheetId="14">'[7]Cuadro_5'!$E$67:$G$87,'[7]Cuadro_5'!$H$67:$P$87,'[7]Cuadro_5'!$Q$67:$AB$88</definedName>
    <definedName name="índices" localSheetId="15">'[7]Cuadro_5'!$E$67:$G$87,'[7]Cuadro_5'!$H$67:$P$87,'[7]Cuadro_5'!$Q$67:$AB$88</definedName>
    <definedName name="índices" localSheetId="16">'[7]Cuadro_5'!$E$67:$G$87,'[7]Cuadro_5'!$H$67:$P$87,'[7]Cuadro_5'!$Q$67:$AB$88</definedName>
    <definedName name="índices" localSheetId="17">'[7]Cuadro_5'!$E$67:$G$87,'[7]Cuadro_5'!$H$67:$P$87,'[7]Cuadro_5'!$Q$67:$AB$88</definedName>
    <definedName name="índices" localSheetId="18">'[7]Cuadro_5'!$E$67:$G$87,'[7]Cuadro_5'!$H$67:$P$87,'[7]Cuadro_5'!$Q$67:$AB$88</definedName>
    <definedName name="índices" localSheetId="3">'[5]serie_BP_bruta'!$E$69:$G$89,'[5]serie_BP_bruta'!#REF!,'[5]serie_BP_bruta'!#REF!</definedName>
    <definedName name="índices" localSheetId="0">'[16]serie_BP_bruta'!$E$67:$G$87,'[16]serie_BP_bruta'!$H$67:$P$87,'[16]serie_BP_bruta'!$Q$67:$AB$88</definedName>
    <definedName name="índices">'[2]serie_BP_bruta'!$E$69:$G$89,'[2]serie_BP_bruta'!$H$69:$P$89,'[2]serie_BP_bruta'!$Q$69:$AB$90</definedName>
    <definedName name="jjjjj" localSheetId="0">#REF!</definedName>
    <definedName name="jjjjj">'[5]serie_BP_bruta'!$A$146:$G$184</definedName>
    <definedName name="mim" localSheetId="14" hidden="1">{"'Inversi?n Extranjera'!$A$1:$AG$74","'Inversi?n Extranjera'!$G$7:$AF$61"}</definedName>
    <definedName name="mim" localSheetId="15" hidden="1">{"'Inversi?n Extranjera'!$A$1:$AG$74","'Inversi?n Extranjera'!$G$7:$AF$61"}</definedName>
    <definedName name="mim" localSheetId="16" hidden="1">{"'Inversi?n Extranjera'!$A$1:$AG$74","'Inversi?n Extranjera'!$G$7:$AF$61"}</definedName>
    <definedName name="mim" localSheetId="17" hidden="1">{"'Inversi?n Extranjera'!$A$1:$AG$74","'Inversi?n Extranjera'!$G$7:$AF$61"}</definedName>
    <definedName name="mim" localSheetId="18" hidden="1">{"'Inversi?n Extranjera'!$A$1:$AG$74","'Inversi?n Extranjera'!$G$7:$AF$61"}</definedName>
    <definedName name="mim" hidden="1">{"'Inversi?n Extranjera'!$A$1:$AG$74","'Inversi?n Extranjera'!$G$7:$AF$61"}</definedName>
    <definedName name="mim_02">#REF!</definedName>
    <definedName name="paises1" localSheetId="0">#REF!</definedName>
    <definedName name="paises1">#REF!</definedName>
    <definedName name="paises2" localSheetId="0">#REF!</definedName>
    <definedName name="paises2">#REF!</definedName>
    <definedName name="paises3" localSheetId="0">#REF!</definedName>
    <definedName name="paises3">#REF!</definedName>
    <definedName name="Paístodo" localSheetId="0">#REF!,#REF!,#REF!</definedName>
    <definedName name="Paístodo">#REF!,#REF!,#REF!</definedName>
    <definedName name="r">#REF!</definedName>
    <definedName name="res">#REF!</definedName>
    <definedName name="Resumen" localSheetId="0">#REF!</definedName>
    <definedName name="Resumen">#REF!</definedName>
    <definedName name="ro" localSheetId="0">#REF!</definedName>
    <definedName name="ro">'[5]serie_BP_bruta'!$A$187:$G$234</definedName>
    <definedName name="serie_1" localSheetId="0">#REF!</definedName>
    <definedName name="serie_1">#REF!</definedName>
    <definedName name="serie_1_97" localSheetId="0">#REF!,#REF!</definedName>
    <definedName name="serie_1_97">#REF!,#REF!</definedName>
    <definedName name="serie_2" localSheetId="0">#REF!</definedName>
    <definedName name="serie_2">#REF!</definedName>
    <definedName name="serie_2_97" localSheetId="0">#REF!,#REF!</definedName>
    <definedName name="serie_2_97">#REF!,#REF!</definedName>
    <definedName name="serie_clas_ant" localSheetId="0">#REF!</definedName>
    <definedName name="serie_clas_ant">#REF!</definedName>
    <definedName name="serie_clas_nva" localSheetId="0">#REF!</definedName>
    <definedName name="serie_clas_nva">#REF!</definedName>
    <definedName name="serie1" localSheetId="0">#REF!,#REF!,#REF!</definedName>
    <definedName name="serie1">#REF!,#REF!,#REF!</definedName>
    <definedName name="serie1n" localSheetId="0">#REF!</definedName>
    <definedName name="serie1n">#REF!</definedName>
    <definedName name="serie2n" localSheetId="0">#REF!</definedName>
    <definedName name="serie2n">#REF!</definedName>
    <definedName name="serie48099" localSheetId="13">#REF!</definedName>
    <definedName name="serie48099" localSheetId="14">#REF!</definedName>
    <definedName name="serie48099" localSheetId="15">#REF!</definedName>
    <definedName name="serie48099" localSheetId="16">#REF!</definedName>
    <definedName name="serie48099" localSheetId="17">#REF!</definedName>
    <definedName name="serie48099" localSheetId="18">#REF!</definedName>
    <definedName name="serie48099" localSheetId="0">#REF!</definedName>
    <definedName name="serie48099" localSheetId="6">'serie_petr'!$F$1:$O$24</definedName>
    <definedName name="serie48099">'serie_cobre'!$F$1:$O$32</definedName>
    <definedName name="serie486_2000" localSheetId="13">#REF!</definedName>
    <definedName name="serie486_2000" localSheetId="14">#REF!</definedName>
    <definedName name="serie486_2000" localSheetId="15">#REF!</definedName>
    <definedName name="serie486_2000" localSheetId="16">#REF!</definedName>
    <definedName name="serie486_2000" localSheetId="17">#REF!</definedName>
    <definedName name="serie486_2000" localSheetId="18">#REF!</definedName>
    <definedName name="serie486_2000" localSheetId="0">#REF!</definedName>
    <definedName name="serie486_2000" localSheetId="6">'serie_petr'!$F$1:$O$25</definedName>
    <definedName name="serie486_2000">'serie_cobre'!$F$1:$O$33</definedName>
    <definedName name="ti1">'[10]Cuadro_5'!$A:$D,'[10]Cuadro_5'!$1:$6</definedName>
    <definedName name="ti2">'[10]Cuadro_5'!$A:$D,'[10]Cuadro_5'!#REF!</definedName>
    <definedName name="tiagno">'[10]Cuadro_5'!$A:$D,'[10]Cuadro_5'!$1:$3</definedName>
    <definedName name="tiin">'[10]Cuadro_5'!$A:$D,'[10]Cuadro_5'!#REF!,'[10]Cuadro_5'!#REF!</definedName>
    <definedName name="título_1" localSheetId="13">'[7]Cuadro_5'!$A:$D,'[7]Cuadro_5'!$1:$6</definedName>
    <definedName name="título_1" localSheetId="14">'[7]Cuadro_5'!$A:$D,'[7]Cuadro_5'!$1:$6</definedName>
    <definedName name="título_1" localSheetId="15">'[7]Cuadro_5'!$A:$D,'[7]Cuadro_5'!$1:$6</definedName>
    <definedName name="título_1" localSheetId="16">'[7]Cuadro_5'!$A:$D,'[7]Cuadro_5'!$1:$6</definedName>
    <definedName name="título_1" localSheetId="17">'[7]Cuadro_5'!$A:$D,'[7]Cuadro_5'!$1:$6</definedName>
    <definedName name="título_1" localSheetId="18">'[7]Cuadro_5'!$A:$D,'[7]Cuadro_5'!$1:$6</definedName>
    <definedName name="título_1" localSheetId="3">'[5]serie_BP_bruta'!$A:$D,'[5]serie_BP_bruta'!$1:$6</definedName>
    <definedName name="título_1" localSheetId="0">'[16]serie_BP_bruta'!$A:$D,'[16]serie_BP_bruta'!$1:$6</definedName>
    <definedName name="título_1">'[2]serie_BP_bruta'!$A:$D,'[2]serie_BP_bruta'!$1:$6</definedName>
    <definedName name="título_2" localSheetId="13">'[7]Cuadro_5'!$A:$D,'[7]Cuadro_5'!#REF!</definedName>
    <definedName name="título_2" localSheetId="14">'[7]Cuadro_5'!$A:$D,'[7]Cuadro_5'!#REF!</definedName>
    <definedName name="título_2" localSheetId="15">'[7]Cuadro_5'!$A:$D,'[7]Cuadro_5'!#REF!</definedName>
    <definedName name="título_2" localSheetId="16">'[7]Cuadro_5'!$A:$D,'[7]Cuadro_5'!#REF!</definedName>
    <definedName name="título_2" localSheetId="17">'[7]Cuadro_5'!$A:$D,'[7]Cuadro_5'!#REF!</definedName>
    <definedName name="título_2" localSheetId="18">'[7]Cuadro_5'!$A:$D,'[7]Cuadro_5'!#REF!</definedName>
    <definedName name="título_2" localSheetId="3">'[5]serie_BP_bruta'!$A:$D,'[5]serie_BP_bruta'!#REF!</definedName>
    <definedName name="título_2" localSheetId="0">'[16]serie_BP_bruta'!$A:$D,'[16]serie_BP_bruta'!#REF!</definedName>
    <definedName name="título_2">'[2]serie_BP_bruta'!$A:$D,'[2]serie_BP_bruta'!#REF!</definedName>
    <definedName name="título_año" localSheetId="13">'[7]Cuadro_5'!$A:$D,'[7]Cuadro_5'!$1:$3</definedName>
    <definedName name="título_año" localSheetId="14">'[7]Cuadro_5'!$A:$D,'[7]Cuadro_5'!$1:$3</definedName>
    <definedName name="título_año" localSheetId="15">'[7]Cuadro_5'!$A:$D,'[7]Cuadro_5'!$1:$3</definedName>
    <definedName name="título_año" localSheetId="16">'[7]Cuadro_5'!$A:$D,'[7]Cuadro_5'!$1:$3</definedName>
    <definedName name="título_año" localSheetId="17">'[7]Cuadro_5'!$A:$D,'[7]Cuadro_5'!$1:$3</definedName>
    <definedName name="título_año" localSheetId="18">'[7]Cuadro_5'!$A:$D,'[7]Cuadro_5'!$1:$3</definedName>
    <definedName name="título_año" localSheetId="3">'[5]serie_BP_bruta'!$A:$D,'[5]serie_BP_bruta'!$1:$3</definedName>
    <definedName name="título_año" localSheetId="0">'[16]serie_BP_bruta'!$A:$D,'[16]serie_BP_bruta'!$1:$3</definedName>
    <definedName name="título_año">'[2]serie_BP_bruta'!$A:$D,'[2]serie_BP_bruta'!$1:$3</definedName>
    <definedName name="título_índice" localSheetId="13">'[7]Cuadro_5'!$A:$D,'[7]Cuadro_5'!#REF!,'[7]Cuadro_5'!#REF!</definedName>
    <definedName name="título_índice" localSheetId="14">'[7]Cuadro_5'!$A:$D,'[7]Cuadro_5'!#REF!,'[7]Cuadro_5'!#REF!</definedName>
    <definedName name="título_índice" localSheetId="15">'[7]Cuadro_5'!$A:$D,'[7]Cuadro_5'!#REF!,'[7]Cuadro_5'!#REF!</definedName>
    <definedName name="título_índice" localSheetId="16">'[7]Cuadro_5'!$A:$D,'[7]Cuadro_5'!#REF!,'[7]Cuadro_5'!#REF!</definedName>
    <definedName name="título_índice" localSheetId="17">'[7]Cuadro_5'!$A:$D,'[7]Cuadro_5'!#REF!,'[7]Cuadro_5'!#REF!</definedName>
    <definedName name="título_índice" localSheetId="18">'[7]Cuadro_5'!$A:$D,'[7]Cuadro_5'!#REF!,'[7]Cuadro_5'!#REF!</definedName>
    <definedName name="título_índice" localSheetId="3">'[5]serie_BP_bruta'!$A:$D,'[5]serie_BP_bruta'!#REF!,'[5]serie_BP_bruta'!#REF!</definedName>
    <definedName name="título_índice" localSheetId="0">'[16]serie_BP_bruta'!$A:$D,'[16]serie_BP_bruta'!#REF!,'[16]serie_BP_bruta'!#REF!</definedName>
    <definedName name="título_índice">'[2]serie_BP_bruta'!$A:$D,'[2]serie_BP_bruta'!#REF!,'[2]serie_BP_bruta'!#REF!</definedName>
    <definedName name="_xlnm.Print_Titles" localSheetId="16">'C_12'!$1:$9</definedName>
    <definedName name="_xlnm.Print_Titles" localSheetId="10">'c_7'!$B:$C</definedName>
    <definedName name="_xlnm.Print_Titles" localSheetId="19">'PII'!$3:$3</definedName>
    <definedName name="_xlnm.Print_Titles" localSheetId="4">'serie_cobre'!$A:$E</definedName>
    <definedName name="_xlnm.Print_Titles" localSheetId="6">'serie_petr'!$A:$E</definedName>
    <definedName name="_xlnm.Print_Titles" localSheetId="7">'serie_var%exp_imp'!$A:$F</definedName>
    <definedName name="TOD" localSheetId="0">#REF!,#REF!,#REF!,#REF!,#REF!,#REF!,#REF!,#REF!</definedName>
    <definedName name="tod">#REF!,#REF!,#REF!,#REF!,#REF!,#REF!,#REF!,#REF!</definedName>
    <definedName name="TODO" localSheetId="13">#REF!,#REF!,#REF!,#REF!,#REF!,#REF!,#REF!,#REF!</definedName>
    <definedName name="TODO" localSheetId="14">#REF!,#REF!,#REF!,#REF!,#REF!,#REF!,#REF!,#REF!</definedName>
    <definedName name="TODO" localSheetId="15">#REF!,#REF!,#REF!,#REF!,#REF!,#REF!,#REF!,#REF!</definedName>
    <definedName name="TODO" localSheetId="16">#REF!,#REF!,#REF!,#REF!,#REF!,#REF!,#REF!,#REF!</definedName>
    <definedName name="TODO" localSheetId="17">#REF!,#REF!,#REF!,#REF!,#REF!,#REF!,#REF!,#REF!</definedName>
    <definedName name="TODO" localSheetId="18">#REF!,#REF!,#REF!,#REF!,#REF!,#REF!,#REF!,#REF!</definedName>
    <definedName name="TODO" localSheetId="3">#REF!,#REF!,#REF!,#REF!,#REF!,#REF!,#REF!,#REF!</definedName>
    <definedName name="TODO" localSheetId="0">'[16]serie_BP_bruta'!$A$1:$W$75,'[16]serie_BP_bruta'!$A$76:$W$144,'[16]serie_BP_bruta'!$A$146:$V$184,'[16]serie_BP_bruta'!$A$187:$V$234,'[16]serie_BP_bruta'!$A$238:$W$303,'[16]serie_BP_bruta'!$A$304:$W$356,'[16]serie_BP_bruta'!$A$358:$W$411,'[16]serie_BP_bruta'!$A$413:$V$465</definedName>
    <definedName name="TODO" localSheetId="21">'[2]serie_BP_bruta'!$A$1:$W$75,'[2]serie_BP_bruta'!$A$76:$W$144,'[2]serie_BP_bruta'!$A$146:$V$184,'[2]serie_BP_bruta'!$A$187:$V$234,'[2]serie_BP_bruta'!$A$238:$W$303,'[2]serie_BP_bruta'!$A$304:$W$356,'[2]serie_BP_bruta'!$A$358:$W$411,'[2]serie_BP_bruta'!$A$413:$V$465</definedName>
    <definedName name="TODO" localSheetId="20">'[2]serie_BP_bruta'!$A$1:$W$77,'[2]serie_BP_bruta'!$A$78:$W$146,'[2]serie_BP_bruta'!$A$148:$V$186,'[2]serie_BP_bruta'!$A$189:$V$236,'[2]serie_BP_bruta'!$A$240:$W$305,'[2]serie_BP_bruta'!$A$306:$W$358,'[2]serie_BP_bruta'!$A$360:$W$413,'[2]serie_BP_bruta'!$A$415:$V$467</definedName>
    <definedName name="TODO">'[2]serie_BP_bruta'!$A$1:$W$77,'[2]serie_BP_bruta'!$A$78:$W$146,'[2]serie_BP_bruta'!$A$148:$V$186,'[2]serie_BP_bruta'!$A$189:$V$236,'[2]serie_BP_bruta'!$A$240:$W$305,'[2]serie_BP_bruta'!$A$306:$W$358,'[2]serie_BP_bruta'!$A$360:$W$413,'[2]serie_BP_bruta'!$A$415:$V$467</definedName>
    <definedName name="Z_3CB0F025_9EE0_11D6_BF67_005004870502_.wvu.PrintArea" localSheetId="2" hidden="1">'c_2'!$H$1:$Z$90</definedName>
    <definedName name="Z_3CB0F025_9EE0_11D6_BF67_005004870502_.wvu.PrintArea" localSheetId="12" hidden="1">'c_9_10'!$C$3:$K$27</definedName>
    <definedName name="Z_3CB0F025_9EE0_11D6_BF67_005004870502_.wvu.PrintArea" localSheetId="19" hidden="1">'PII'!$A$1:$U$186</definedName>
    <definedName name="Z_3CB0F025_9EE0_11D6_BF67_005004870502_.wvu.PrintArea" localSheetId="4" hidden="1">'serie_cobre'!$F$1:$O$34</definedName>
    <definedName name="Z_3CB0F025_9EE0_11D6_BF67_005004870502_.wvu.PrintArea" localSheetId="6" hidden="1">'serie_petr'!$F$1:$O$26</definedName>
    <definedName name="Z_3CB0F025_9EE0_11D6_BF67_005004870502_.wvu.PrintTitles" localSheetId="2" hidden="1">'c_2'!#REF!</definedName>
    <definedName name="Z_3CB0F025_9EE0_11D6_BF67_005004870502_.wvu.PrintTitles" localSheetId="8" hidden="1">'c_5'!#REF!</definedName>
    <definedName name="Z_3CB0F025_9EE0_11D6_BF67_005004870502_.wvu.PrintTitles" localSheetId="9" hidden="1">'c_6'!#REF!</definedName>
    <definedName name="Z_3CB0F025_9EE0_11D6_BF67_005004870502_.wvu.PrintTitles" localSheetId="11" hidden="1">'c_8'!#REF!</definedName>
    <definedName name="Z_3CB0F025_9EE0_11D6_BF67_005004870502_.wvu.PrintTitles" localSheetId="19" hidden="1">'PII'!$3:$3</definedName>
    <definedName name="Z_3CB0F025_9EE0_11D6_BF67_005004870502_.wvu.PrintTitles" localSheetId="4" hidden="1">'serie_cobre'!$A:$E</definedName>
    <definedName name="Z_3CB0F025_9EE0_11D6_BF67_005004870502_.wvu.PrintTitles" localSheetId="6" hidden="1">'serie_petr'!$A:$E</definedName>
    <definedName name="Z_3CB0F025_9EE0_11D6_BF67_005004870502_.wvu.PrintTitles" localSheetId="7" hidden="1">'serie_var%exp_imp'!$A:$E,'serie_var%exp_imp'!$1:$8</definedName>
  </definedNames>
  <calcPr fullCalcOnLoad="1"/>
</workbook>
</file>

<file path=xl/sharedStrings.xml><?xml version="1.0" encoding="utf-8"?>
<sst xmlns="http://schemas.openxmlformats.org/spreadsheetml/2006/main" count="2963" uniqueCount="704">
  <si>
    <t>(Millones de dólares)</t>
  </si>
  <si>
    <t>Especificación</t>
  </si>
  <si>
    <t>1. CUENTA CORRIENTE</t>
  </si>
  <si>
    <t>A. BIENES Y SERVICIOS</t>
  </si>
  <si>
    <t>a. Bienes</t>
  </si>
  <si>
    <t>b. Servicios</t>
  </si>
  <si>
    <t>B. RENTA</t>
  </si>
  <si>
    <t>Renta procedente de Inversión de Cartera</t>
  </si>
  <si>
    <t>Pasivos</t>
  </si>
  <si>
    <t>Renta procedente de Otra Inversión</t>
  </si>
  <si>
    <t>C. TRANSFERENCIAS CORRIENTES</t>
  </si>
  <si>
    <t>2. CUENTA DE CAPITAL Y FINANCIERA</t>
  </si>
  <si>
    <t>A. CUENTA DE CAPITAL</t>
  </si>
  <si>
    <t>B. CUENTA FINANCIERA</t>
  </si>
  <si>
    <t>1. Inversión directa</t>
  </si>
  <si>
    <t>Acciones y otras participaciones de capital</t>
  </si>
  <si>
    <t>Utilidades reinvertidas</t>
  </si>
  <si>
    <t>Otro capital</t>
  </si>
  <si>
    <t>2. Inversión de cartera</t>
  </si>
  <si>
    <t xml:space="preserve">Activos </t>
  </si>
  <si>
    <t>3. Instrumentos financieros derivados</t>
  </si>
  <si>
    <t>Créditos comerciales</t>
  </si>
  <si>
    <t>Préstamos</t>
  </si>
  <si>
    <t>Moneda y depósitos</t>
  </si>
  <si>
    <t>Otros activos</t>
  </si>
  <si>
    <t>Otros pasivos</t>
  </si>
  <si>
    <t>5.Activos de reserva</t>
  </si>
  <si>
    <t>3. ERRORES Y OMISIONES</t>
  </si>
  <si>
    <t>MEMORANDUM</t>
  </si>
  <si>
    <t>SALDO DE BALANZA DE PAGOS</t>
  </si>
  <si>
    <t>Cobre</t>
  </si>
  <si>
    <t>Hierro</t>
  </si>
  <si>
    <t xml:space="preserve"> (Uva)</t>
  </si>
  <si>
    <t>(Rollizos de pino)</t>
  </si>
  <si>
    <t>(Rollizos para pulpa)</t>
  </si>
  <si>
    <t>Pesca extractiva</t>
  </si>
  <si>
    <t>Alimentos</t>
  </si>
  <si>
    <t>(Harina de pescado)</t>
  </si>
  <si>
    <t>(Chips de madera)</t>
  </si>
  <si>
    <t>(Celulosa cruda)</t>
  </si>
  <si>
    <t>(Celulosa blanqueada)</t>
  </si>
  <si>
    <t>(Metanol)</t>
  </si>
  <si>
    <t>TOTAL</t>
  </si>
  <si>
    <t>Combustibles y lubricantes</t>
  </si>
  <si>
    <t>Petróleo</t>
  </si>
  <si>
    <t>Resto</t>
  </si>
  <si>
    <t>Impuestos</t>
  </si>
  <si>
    <t>Otras</t>
  </si>
  <si>
    <t>Donaciones</t>
  </si>
  <si>
    <t>(millones de dólares)</t>
  </si>
  <si>
    <t>*</t>
  </si>
  <si>
    <t>Cifras provisionales</t>
  </si>
  <si>
    <t>Pasajeros</t>
  </si>
  <si>
    <t>Otros</t>
  </si>
  <si>
    <t>Personales</t>
  </si>
  <si>
    <t>Servicios de construcción</t>
  </si>
  <si>
    <t>Servicios de seguros</t>
  </si>
  <si>
    <t>Regalías y derechos de licencia</t>
  </si>
  <si>
    <t>Otros servicios empresariales</t>
  </si>
  <si>
    <t>Servicios personales, culturales y recreativos</t>
  </si>
  <si>
    <t>Servicios del Gobierno, n.i.o.p.</t>
  </si>
  <si>
    <t>Público</t>
  </si>
  <si>
    <t>Privado</t>
  </si>
  <si>
    <t xml:space="preserve">    y préstamos del FMI</t>
  </si>
  <si>
    <t>5.</t>
  </si>
  <si>
    <t>Activos de reservas</t>
  </si>
  <si>
    <t>Oro monetario</t>
  </si>
  <si>
    <t>DEG</t>
  </si>
  <si>
    <t>Posición de reserva en el FMI</t>
  </si>
  <si>
    <t>Divisas</t>
  </si>
  <si>
    <t>Monedas y depósitos</t>
  </si>
  <si>
    <t>Valores</t>
  </si>
  <si>
    <t>Otros activos (CCR)</t>
  </si>
  <si>
    <t>Inversión Directa</t>
  </si>
  <si>
    <t>Inversión de cartera</t>
  </si>
  <si>
    <t>Renta procedente de la deuda</t>
  </si>
  <si>
    <t>Otra inversión</t>
  </si>
  <si>
    <t>Banco Central</t>
  </si>
  <si>
    <t>Tesorería</t>
  </si>
  <si>
    <t>Banco del Estado de Chile</t>
  </si>
  <si>
    <t>Incluye las utilidades en términos brutos. La parte correspondiente a  impuesto  es la siguiente:</t>
  </si>
  <si>
    <t>Impuesto</t>
  </si>
  <si>
    <t>Incluye los intereses en términos brutos. La parte correspondiente a impuesto es la siguiente:</t>
  </si>
  <si>
    <t>Volumen</t>
  </si>
  <si>
    <t>Precio</t>
  </si>
  <si>
    <t>Valor</t>
  </si>
  <si>
    <t>Consumo</t>
  </si>
  <si>
    <t>Intermedio</t>
  </si>
  <si>
    <t>Combustible</t>
  </si>
  <si>
    <t>(Petróleo)</t>
  </si>
  <si>
    <t>Resto Intermedio</t>
  </si>
  <si>
    <t>Capital</t>
  </si>
  <si>
    <t>Nota:</t>
  </si>
  <si>
    <t>1/ No incluye reparaciones de bienes</t>
  </si>
  <si>
    <t>Fletes</t>
  </si>
  <si>
    <t>ZONA FRANCA</t>
  </si>
  <si>
    <t>BIENES ADQUIRIDOS EN PUERTO</t>
  </si>
  <si>
    <t>ORO NO MONETARIO</t>
  </si>
  <si>
    <t>MERCANCÍAS GENERALES</t>
  </si>
  <si>
    <t>FLETES Y SEGUROS</t>
  </si>
  <si>
    <t>GOBIERNO GENERAL</t>
  </si>
  <si>
    <t xml:space="preserve">Otro capital </t>
  </si>
  <si>
    <t>Pasivos de corto plazo</t>
  </si>
  <si>
    <t>Servicios de comunicaciones</t>
  </si>
  <si>
    <t>Servicios financieros</t>
  </si>
  <si>
    <t xml:space="preserve">  Uso del crédito del FMI</t>
  </si>
  <si>
    <t xml:space="preserve">  Otros a  largo plazo</t>
  </si>
  <si>
    <t>Créditos asociados al DL 600 mediano y largo plazo</t>
  </si>
  <si>
    <t>(excluido créditos con empresas relacionadas)</t>
  </si>
  <si>
    <t>Amortizaciones por pre-pagos</t>
  </si>
  <si>
    <t>Autoridades monetarias</t>
  </si>
  <si>
    <t>Gobierno general</t>
  </si>
  <si>
    <t>Bancos</t>
  </si>
  <si>
    <t>Otros sectores</t>
  </si>
  <si>
    <t>En el extranjero</t>
  </si>
  <si>
    <t>En Chile</t>
  </si>
  <si>
    <t>Saldo</t>
  </si>
  <si>
    <t>Régimen general</t>
  </si>
  <si>
    <t>Inversión directa</t>
  </si>
  <si>
    <t>CUENTA FINANCIERA EXCLUYENDO ACTIVOS DE RESERVA</t>
  </si>
  <si>
    <t>CREDITO</t>
  </si>
  <si>
    <t>DEBITO</t>
  </si>
  <si>
    <t>SALDO</t>
  </si>
  <si>
    <t>Dividendos</t>
  </si>
  <si>
    <t>Intereses</t>
  </si>
  <si>
    <t>Bienes adquiridos en puerto por medios de transporte</t>
  </si>
  <si>
    <t>Oro no monetario</t>
  </si>
  <si>
    <t>Transportes</t>
  </si>
  <si>
    <t>Viajes</t>
  </si>
  <si>
    <t>Renta de la inversión</t>
  </si>
  <si>
    <t>Activos de reserva</t>
  </si>
  <si>
    <t>De negocios</t>
  </si>
  <si>
    <t>Servicios de Informática y de  información</t>
  </si>
  <si>
    <t>1. Exportaciones</t>
  </si>
  <si>
    <t>1. Créditos</t>
  </si>
  <si>
    <t>2. Débitos</t>
  </si>
  <si>
    <t>1. Remuneración de empleados</t>
  </si>
  <si>
    <t>2. Renta de la inversión</t>
  </si>
  <si>
    <t>BIENES</t>
  </si>
  <si>
    <t>RÉGIMEN GENERAL</t>
  </si>
  <si>
    <t>(BIENES NO COBRE)</t>
  </si>
  <si>
    <t>Inversión directa en el extranjero</t>
  </si>
  <si>
    <t>ESPECIFICACIÓN</t>
  </si>
  <si>
    <t>CUENTA DE CAPITAL Y FINANCIERA</t>
  </si>
  <si>
    <t xml:space="preserve">        (Millones de dólares)</t>
  </si>
  <si>
    <t>ESPECIFICACION</t>
  </si>
  <si>
    <t>POSICIÓN DE INVERSIÓN INTERNACIONAL NETA (A-B)</t>
  </si>
  <si>
    <t>A.-</t>
  </si>
  <si>
    <t>ACTIVOS</t>
  </si>
  <si>
    <t>1.-</t>
  </si>
  <si>
    <t>1.1</t>
  </si>
  <si>
    <t>y utilidades reinvertidas</t>
  </si>
  <si>
    <t>1.1.1 Activos frente a empresas filiales</t>
  </si>
  <si>
    <t>1.1.2 Pasivos frente a empresas filiales</t>
  </si>
  <si>
    <t>1.2</t>
  </si>
  <si>
    <t>1.2.1 Activos frente a empresas filiales</t>
  </si>
  <si>
    <t>1.2.2 Pasivos frente a empresas filiales</t>
  </si>
  <si>
    <t>2.-</t>
  </si>
  <si>
    <t xml:space="preserve">2.1  </t>
  </si>
  <si>
    <t>Titulos de participación en el capital</t>
  </si>
  <si>
    <t>2.1.1 Autoridades monetarias</t>
  </si>
  <si>
    <t>2.1.2 Gobierno general</t>
  </si>
  <si>
    <t>2.1.3 Bancos</t>
  </si>
  <si>
    <t>2.1.4 Otros sectores</t>
  </si>
  <si>
    <t xml:space="preserve">2.2  </t>
  </si>
  <si>
    <t>Títulos de deuda</t>
  </si>
  <si>
    <t>2.2.1 Bonos y pagarés</t>
  </si>
  <si>
    <t>2.2.1.1 Autoridades monetarias</t>
  </si>
  <si>
    <t>2.2.1.2 Gobierno general</t>
  </si>
  <si>
    <t>2.2.1.3 Bancos</t>
  </si>
  <si>
    <t>2.1.2.1.4 Otros sectores</t>
  </si>
  <si>
    <t>2.2.2 Instrumentos del mercado monetario</t>
  </si>
  <si>
    <t>2.2.2.1 Autoridades monetarias</t>
  </si>
  <si>
    <t>2.2.2.2 Gobierno general</t>
  </si>
  <si>
    <t>2.2.2.3 Bancos</t>
  </si>
  <si>
    <t>2.2.2.4 Otros sectores</t>
  </si>
  <si>
    <t>3.-</t>
  </si>
  <si>
    <t>Otra Inversión</t>
  </si>
  <si>
    <t>3.1 Créditos comerciales</t>
  </si>
  <si>
    <t>3.1.1 Gobierno general</t>
  </si>
  <si>
    <t>3.1.1.1 A largo plazo</t>
  </si>
  <si>
    <t>3.1.1.2 A corto plazo</t>
  </si>
  <si>
    <t>3.1.2 Otros sectores</t>
  </si>
  <si>
    <t>3.1.2.1 A largo plazo</t>
  </si>
  <si>
    <t>3.1.2.2 A corto plazo</t>
  </si>
  <si>
    <t>3.1.2.2.1</t>
  </si>
  <si>
    <t>3.1.2.2.2</t>
  </si>
  <si>
    <t>3.2 Préstamos</t>
  </si>
  <si>
    <t>3.2.1 Autoridades monetarias</t>
  </si>
  <si>
    <t>3.2.1.1  A largo  plazo</t>
  </si>
  <si>
    <t>3.2.1.2  A corto  plazo</t>
  </si>
  <si>
    <t>3.2.2 Gobierno   general</t>
  </si>
  <si>
    <t>3.2.2.1  A largo  plazo</t>
  </si>
  <si>
    <t>3.2.2.2  A corto  plazo</t>
  </si>
  <si>
    <t>3.2.3 Bancos</t>
  </si>
  <si>
    <t>3.2.3.1  A largo  plazo</t>
  </si>
  <si>
    <t>3.2.3.2  A corto  plazo</t>
  </si>
  <si>
    <t>3.2.4 Otros sectores</t>
  </si>
  <si>
    <t>3.2.4.1 A largo   plazo</t>
  </si>
  <si>
    <t>3.2.4.2 A corto   plazo</t>
  </si>
  <si>
    <t>3.3   Moneda y depósitos</t>
  </si>
  <si>
    <t>3.3.1 Autoridades monetarias</t>
  </si>
  <si>
    <t>3.3.2 Gobierno general</t>
  </si>
  <si>
    <t>3.3.3 Bancos</t>
  </si>
  <si>
    <t>3.3.4 Otros sectores</t>
  </si>
  <si>
    <t>3.3.4.1</t>
  </si>
  <si>
    <t>3.3.4.2</t>
  </si>
  <si>
    <t>3.4 Otros activos</t>
  </si>
  <si>
    <t>3.4.1 Autoridades monetarias</t>
  </si>
  <si>
    <t>3.4.1.1  A largo  plazo</t>
  </si>
  <si>
    <t>3.4.1.2  A corto  plazo</t>
  </si>
  <si>
    <t>3.4.2 Gobierno   general</t>
  </si>
  <si>
    <t>3.4.2.1  A largo  plazo</t>
  </si>
  <si>
    <t>3.4.2.2  A corto  plazo</t>
  </si>
  <si>
    <t>3.4.3 Bancos</t>
  </si>
  <si>
    <t>3.4.3.1  A largo  plazo</t>
  </si>
  <si>
    <t>3.4.3.2  A corto  plazo</t>
  </si>
  <si>
    <t>3.4.4 Otros sectores</t>
  </si>
  <si>
    <t>3.4.4.1 A largo   plazo</t>
  </si>
  <si>
    <t>3.4.4.2 A corto   plazo</t>
  </si>
  <si>
    <t>3.4.4.2.1</t>
  </si>
  <si>
    <t>3.4.4.2.2</t>
  </si>
  <si>
    <t>4.-</t>
  </si>
  <si>
    <t>4.1</t>
  </si>
  <si>
    <t>4.2</t>
  </si>
  <si>
    <t>4.3</t>
  </si>
  <si>
    <t>4.4</t>
  </si>
  <si>
    <t>4.4.1</t>
  </si>
  <si>
    <t>4.4.2</t>
  </si>
  <si>
    <t>4.5</t>
  </si>
  <si>
    <t>B.-</t>
  </si>
  <si>
    <t>PASIVOS</t>
  </si>
  <si>
    <t>Inversión directa en la economía declarante</t>
  </si>
  <si>
    <t>1.1.1 Activos frente a inversionistas directos</t>
  </si>
  <si>
    <t>1.1.2 Pasivos frente a inversionistas directos</t>
  </si>
  <si>
    <t>1.2   Otro capital</t>
  </si>
  <si>
    <t>1.2.1 Activos frente a inversionistas directos</t>
  </si>
  <si>
    <t>1.2.2 Pasivos frente a inversionistas directos</t>
  </si>
  <si>
    <t>2.1   Titulos de participación en el capital</t>
  </si>
  <si>
    <t>2.1.1 Bancos</t>
  </si>
  <si>
    <t>2.1.2 Otros sectores</t>
  </si>
  <si>
    <t>2.2   Títulos de deuda</t>
  </si>
  <si>
    <t>2.2.1.4 Otros sectores</t>
  </si>
  <si>
    <t>2.2.1.4.1</t>
  </si>
  <si>
    <t>2.2.1.4.2</t>
  </si>
  <si>
    <t>3.1.2.2 .1</t>
  </si>
  <si>
    <t>3.1.2.2 .2</t>
  </si>
  <si>
    <t>3.2.1.1  Uso del crédito del FMI</t>
  </si>
  <si>
    <t>3.2.1.2  Otros a largo  plazo</t>
  </si>
  <si>
    <t>3.2.1.3  A corto  plazo</t>
  </si>
  <si>
    <t>3.2.4.1.1</t>
  </si>
  <si>
    <t>3.2.4.1.2</t>
  </si>
  <si>
    <t>3.2.4.2 .1</t>
  </si>
  <si>
    <t>3.2.4.2 .2</t>
  </si>
  <si>
    <t>3.3.2 Bancos</t>
  </si>
  <si>
    <t xml:space="preserve">3.4 </t>
  </si>
  <si>
    <t>Este cuadro muestra los saldos de activos y pasivos financieros de Chile con el exterior, a fines de los periodos señalados. Ha sido confeccionado siguiendo los lineamientos generales establecidos en la quinta edición del Manual de Balanza de Pagos del Fondo Monetario Internacional. Las cifras tienen carácter provisional. El cuadro se actualizará anualmente.</t>
  </si>
  <si>
    <r>
      <t xml:space="preserve">C H I L E : P O S I C I Ó N  D E  I N V E R S I Ó N  I N T E R N A C I O N A L                                                                                                                                                                       </t>
    </r>
    <r>
      <rPr>
        <sz val="12"/>
        <rFont val="Arial"/>
        <family val="2"/>
      </rPr>
      <t xml:space="preserve">(MILLONES DE US  DÓLARES) </t>
    </r>
  </si>
  <si>
    <t>Bienes</t>
  </si>
  <si>
    <t>Servicios</t>
  </si>
  <si>
    <t>Inversión de Cartera</t>
  </si>
  <si>
    <t>Instrumentos Financieros Derivados</t>
  </si>
  <si>
    <t xml:space="preserve">Codelco </t>
  </si>
  <si>
    <t>Escondida</t>
  </si>
  <si>
    <t>2.- Precio B.M.L. (US¢/lb.)</t>
  </si>
  <si>
    <t>3.- Precio FOB (US¢/lb.)</t>
  </si>
  <si>
    <t>4.- Descuento (US¢/lb.)</t>
  </si>
  <si>
    <t>5.- Valor FOB exportaciones (mill. US$)</t>
  </si>
  <si>
    <t>1.- Valor Importaciones de Petroleo CIF</t>
  </si>
  <si>
    <t>3.- Barriles Importados (miles)</t>
  </si>
  <si>
    <t>4.- Precio Petroleo Brent</t>
  </si>
  <si>
    <t>5.- Precio Petroleo CIF</t>
  </si>
  <si>
    <t>6.- Precio Petroleo FOB</t>
  </si>
  <si>
    <t>1.- Precio cobre B.M. L</t>
  </si>
  <si>
    <t>2.- Precio petroleo (US$/b FOB)</t>
  </si>
  <si>
    <t>3.- Libor US$ (Nominal)</t>
  </si>
  <si>
    <t>5.- Indice Térm. de Intercbio.</t>
  </si>
  <si>
    <t>(199x=1)</t>
  </si>
  <si>
    <t>Total Bienes</t>
  </si>
  <si>
    <t>Total Bienes no cobre</t>
  </si>
  <si>
    <t>no petroleo *</t>
  </si>
  <si>
    <t>6.- Exportación Totales Bs.</t>
  </si>
  <si>
    <t>Variación % de Precio</t>
  </si>
  <si>
    <t>Variación % de Valor</t>
  </si>
  <si>
    <t>Variación % de Volumen</t>
  </si>
  <si>
    <t>7.- Exportación de Cobre</t>
  </si>
  <si>
    <t>8.- Exportación no Cobre</t>
  </si>
  <si>
    <t>9.- Exportación no Cobre Principales</t>
  </si>
  <si>
    <t>10.- Exportación Resto</t>
  </si>
  <si>
    <t>11.- Import. de Bienes (CIF)</t>
  </si>
  <si>
    <t>12.- Importaciones C y L (CIF)</t>
  </si>
  <si>
    <t>13.- Importaciones no C y L (CIF)</t>
  </si>
  <si>
    <t>14.- Variación PIB</t>
  </si>
  <si>
    <t>15.- Var. Tipo de Cambio Real</t>
  </si>
  <si>
    <t>2 0 0 1</t>
  </si>
  <si>
    <t>I. Trimestre</t>
  </si>
  <si>
    <t>II. Trimestre</t>
  </si>
  <si>
    <t>III. Trimestre</t>
  </si>
  <si>
    <t>IV. Trimestre</t>
  </si>
  <si>
    <t>2 0 0 2</t>
  </si>
  <si>
    <t>I. Trim.</t>
  </si>
  <si>
    <t>II. Trim.</t>
  </si>
  <si>
    <t>III. Trim.</t>
  </si>
  <si>
    <t>IV. Trim.</t>
  </si>
  <si>
    <t>Prom. I. Trim</t>
  </si>
  <si>
    <t>Prom. II. Trim</t>
  </si>
  <si>
    <t>Prom. III. Trim</t>
  </si>
  <si>
    <t>TASAS DE INTERES APLICADAS</t>
  </si>
  <si>
    <t>PRIME PROMEDIO 90 DIAS</t>
  </si>
  <si>
    <t>PRIME PROMEDIO 120 DIAS</t>
  </si>
  <si>
    <t>LIBOR PROMEDIO 90 DIAS</t>
  </si>
  <si>
    <t>LIBOR PROMEDIO 180 DIAS</t>
  </si>
  <si>
    <t>LIBID</t>
  </si>
  <si>
    <t>PRIME PROMEDIO 180 DIAS</t>
  </si>
  <si>
    <t>TASAS DE INTERES OBSERVADAS</t>
  </si>
  <si>
    <t>PRIME</t>
  </si>
  <si>
    <t>LIBOR 180 dias</t>
  </si>
  <si>
    <t>LIBOR 90 dias</t>
  </si>
  <si>
    <t>Prom. IV. Trim</t>
  </si>
  <si>
    <t>BIENES/1</t>
  </si>
  <si>
    <t>MERCANCIAS GENERALES</t>
  </si>
  <si>
    <t>(BIENES MENOS PETROLEO)</t>
  </si>
  <si>
    <t>2.- Valor Importaciones de Petroleo FOB</t>
  </si>
  <si>
    <t>Variación porcentual de Cantidad, Precio y Valor de  las Exportaciones</t>
  </si>
  <si>
    <t xml:space="preserve">Variación porcentual de Cantidad, Precio y Valor de  las Importaciones </t>
  </si>
  <si>
    <t>1.- Volumen exp. cobre (miles de T.M.)</t>
  </si>
  <si>
    <t>(Comparación con igual período año anterior)</t>
  </si>
  <si>
    <t>4.- Inflación Internacional (c / A. Latina)</t>
  </si>
  <si>
    <t>I Trim.</t>
  </si>
  <si>
    <t>II Trim.</t>
  </si>
  <si>
    <t>III Trim.</t>
  </si>
  <si>
    <t>IV Trim.</t>
  </si>
  <si>
    <t>Año</t>
  </si>
  <si>
    <t>2. Bienes para transformación</t>
  </si>
  <si>
    <t>Importaciones</t>
  </si>
  <si>
    <t>Renta procedente de Inversión Directa (1)</t>
  </si>
  <si>
    <t>Crédito</t>
  </si>
  <si>
    <t>Débito</t>
  </si>
  <si>
    <t>4. Otra inversión (2)</t>
  </si>
  <si>
    <t xml:space="preserve">(1) Incluye intereses: </t>
  </si>
  <si>
    <t xml:space="preserve">Activos  </t>
  </si>
  <si>
    <t xml:space="preserve">Pasivos  </t>
  </si>
  <si>
    <t>Desembolsos</t>
  </si>
  <si>
    <t>Amortizaciones</t>
  </si>
  <si>
    <t>(Pre-Pagos)</t>
  </si>
  <si>
    <t>(2) Flujos netos otra inversión de corto plazo</t>
  </si>
  <si>
    <t>Préstamos (3)</t>
  </si>
  <si>
    <t xml:space="preserve">I </t>
  </si>
  <si>
    <t>II</t>
  </si>
  <si>
    <t xml:space="preserve">III </t>
  </si>
  <si>
    <t xml:space="preserve">IV </t>
  </si>
  <si>
    <t>ACTIVOS DE RESERVA</t>
  </si>
  <si>
    <t>Oro Monetario</t>
  </si>
  <si>
    <t>Posición de Reserva en el FMI</t>
  </si>
  <si>
    <t>Monedas y Depósitos</t>
  </si>
  <si>
    <t>Otros Activos</t>
  </si>
  <si>
    <t>Otros Activos (CCR)</t>
  </si>
  <si>
    <t xml:space="preserve">(*)  Transacciones incluidas en la cuenta financiera (con signo contrario), las que difieren de las variaciones de </t>
  </si>
  <si>
    <t xml:space="preserve">stocks, por los siguientes conceptos: variaciones de precio, de paridad, monetización/desmonetización del oro </t>
  </si>
  <si>
    <t>y asignación/cancelación de DEG.</t>
  </si>
  <si>
    <t>2 0 0 3</t>
  </si>
  <si>
    <t>En el extranjero (activos)</t>
  </si>
  <si>
    <t>En Chile (pasivos)</t>
  </si>
  <si>
    <t>(3) Flujos netos de pasivos por préstamos de mediano plazo</t>
  </si>
  <si>
    <t>2 0 0 4</t>
  </si>
  <si>
    <t>Año 2004</t>
  </si>
  <si>
    <t>CRÉDITO</t>
  </si>
  <si>
    <t>DÉBITO</t>
  </si>
  <si>
    <t>I.</t>
  </si>
  <si>
    <t>CUENTA CORRIENTE</t>
  </si>
  <si>
    <t>A.</t>
  </si>
  <si>
    <t>BIENES Y SERVICIOS</t>
  </si>
  <si>
    <t>1.</t>
  </si>
  <si>
    <t>Mercancías generales</t>
  </si>
  <si>
    <t>Zona franca</t>
  </si>
  <si>
    <t>Reparaciones de bienes</t>
  </si>
  <si>
    <t>2.</t>
  </si>
  <si>
    <t>B.</t>
  </si>
  <si>
    <t>RENTA</t>
  </si>
  <si>
    <t>Remuneración de empleados</t>
  </si>
  <si>
    <t>C.</t>
  </si>
  <si>
    <t>TRANSFERENCIAS CORRIENTES</t>
  </si>
  <si>
    <t>II.</t>
  </si>
  <si>
    <t>CUENTA DE CAPITAL</t>
  </si>
  <si>
    <t>Transferencias de capital</t>
  </si>
  <si>
    <t>Adquisición/enajenación de activos no financieros no producidos</t>
  </si>
  <si>
    <t>CUENTA FINANCIERA</t>
  </si>
  <si>
    <t>Instrumentos financieros derivados</t>
  </si>
  <si>
    <t>III.</t>
  </si>
  <si>
    <t>ERRORES Y OMISIONES</t>
  </si>
  <si>
    <t>MEMORÁNDUM</t>
  </si>
  <si>
    <t>Saldo de Balanza de Pagos</t>
  </si>
  <si>
    <t>Cuenta financiera excluyendo activos de reserva</t>
  </si>
  <si>
    <t>(1)</t>
  </si>
  <si>
    <t>Activos de corto plazo</t>
  </si>
  <si>
    <t>Sal marina y de mesa</t>
  </si>
  <si>
    <t>(Algas)</t>
  </si>
  <si>
    <t>(Moluscos y crustáceos)</t>
  </si>
  <si>
    <t>(Conservas de pescado)</t>
  </si>
  <si>
    <t>(Fruta deshidratada)</t>
  </si>
  <si>
    <t>(Puré y jugos de tomate)</t>
  </si>
  <si>
    <t>(Fruta congelada sin azúcar)</t>
  </si>
  <si>
    <t>(Jugos de fruta)</t>
  </si>
  <si>
    <t>(Conservas de fruta)</t>
  </si>
  <si>
    <t>(Jugos en polvo)</t>
  </si>
  <si>
    <t>(Carnes de cerdo)</t>
  </si>
  <si>
    <t>(Vino)</t>
  </si>
  <si>
    <t>(Basas y madera aserrada de pino insigne)</t>
  </si>
  <si>
    <t>(Madera cepillada)</t>
  </si>
  <si>
    <t>(Tableros de fibra de madera)</t>
  </si>
  <si>
    <t>(Tableros de partículas)</t>
  </si>
  <si>
    <t>(Obras de carpintería)</t>
  </si>
  <si>
    <t>(Papel para periódico)</t>
  </si>
  <si>
    <t>(Diarios y publicaciones)</t>
  </si>
  <si>
    <t>(Cartulina)</t>
  </si>
  <si>
    <t>(Nitrato de potasio)</t>
  </si>
  <si>
    <t>(Neumáticos, cámaras y cubrecámaras)</t>
  </si>
  <si>
    <t>(Alambre de cobre)</t>
  </si>
  <si>
    <t>(Manufacturas metálicas)</t>
  </si>
  <si>
    <t>(Material de transporte)</t>
  </si>
  <si>
    <t>Durables</t>
  </si>
  <si>
    <t>Semidurables</t>
  </si>
  <si>
    <t>Otros bienes de consumo</t>
  </si>
  <si>
    <t xml:space="preserve">            2 0 0 4</t>
  </si>
  <si>
    <t>15.-  PIB en mill. US$</t>
  </si>
  <si>
    <t>16.- % Cta. Cte./PIB de período</t>
  </si>
  <si>
    <t xml:space="preserve"> % Cta. Cte./PIB en 12 meses</t>
  </si>
  <si>
    <t>Mineras</t>
  </si>
  <si>
    <t>Agrop., Silvic. y Pesq.</t>
  </si>
  <si>
    <t>Industriales</t>
  </si>
  <si>
    <t xml:space="preserve">  (Cobre)</t>
  </si>
  <si>
    <t>(incluyendo aquellos considerados inversión directa y creditos comerciales)</t>
  </si>
  <si>
    <t>CUENTA CAPITAL Y FINACIERA EXCLUYENDO ACTIVOS DE RESERVA</t>
  </si>
  <si>
    <t>3.</t>
  </si>
  <si>
    <t>Activos</t>
  </si>
  <si>
    <t>2 0 0 5</t>
  </si>
  <si>
    <t>AÑO 2005</t>
  </si>
  <si>
    <t>Año 2005</t>
  </si>
  <si>
    <t>EXPORTACIONES  DE  COBRE: SERIE TRIMESTRAL 2004-2005</t>
  </si>
  <si>
    <t>IMPORTACIONES  DE  PETROLEO: SERIE TRIMESTRAL 2004-2005</t>
  </si>
  <si>
    <t>TASAS DE INTERES RELEVANTES: SERIE TRIMESTRAL 2004-2005</t>
  </si>
  <si>
    <t>Prom. Año 2004</t>
  </si>
  <si>
    <t>Prom. 2005</t>
  </si>
  <si>
    <t>SUPUESTOS: SERIE TRIMESTRA 2004-2005</t>
  </si>
  <si>
    <t xml:space="preserve">            2 0 0 5</t>
  </si>
  <si>
    <t xml:space="preserve"> BALANZA DE PAGOS 2 0 0 4 - 2 0 0 5</t>
  </si>
  <si>
    <t>* Var. Precios Imp. No Petróleo</t>
  </si>
  <si>
    <t>AÑO</t>
  </si>
  <si>
    <t>I</t>
  </si>
  <si>
    <t>B. ZONA FRANCA</t>
  </si>
  <si>
    <t>II. REPARACIONES DE BIENES</t>
  </si>
  <si>
    <t>IV. ORO NO MONETARIO</t>
  </si>
  <si>
    <t>TRIMESTRE</t>
  </si>
  <si>
    <t>III</t>
  </si>
  <si>
    <t>IV</t>
  </si>
  <si>
    <t>1. Bienes de consumo</t>
  </si>
  <si>
    <t>2. Bienes intermedios</t>
  </si>
  <si>
    <t>3. Bienes de capital</t>
  </si>
  <si>
    <t>TOTAL DE IMPORTACIONES DE BIENES (FOB) (*)</t>
  </si>
  <si>
    <t>(*)</t>
  </si>
  <si>
    <t>Los valores fob de las distintas categorías están registrados en el cuadro resumen de la Balanza de Pagos.</t>
  </si>
  <si>
    <t>Saldo a fines de cada trimestre</t>
  </si>
  <si>
    <t>1. Balanza de pagos, 2006</t>
  </si>
  <si>
    <t>5. Servicios por trimestre, 2006</t>
  </si>
  <si>
    <t>6. Renta de la inversión por trimestre, 2006</t>
  </si>
  <si>
    <t>7. Transferencias corrientes por trimestre, 2006</t>
  </si>
  <si>
    <t>8. Cuenta financiera por trimestre, 2006</t>
  </si>
  <si>
    <t>9. Activos de reserva por instrumento, 2006</t>
  </si>
  <si>
    <t>10. Flujos trimestrales de activos de reserva por instrumento, 2006 (*)</t>
  </si>
  <si>
    <t>Otros ajustes</t>
  </si>
  <si>
    <t>Acciones y otras participaciones en el capital</t>
  </si>
  <si>
    <t>1.1.1</t>
  </si>
  <si>
    <t>Activos frente a empresas filiales</t>
  </si>
  <si>
    <t>1.1.2</t>
  </si>
  <si>
    <t>Pasivos frente a empresas filiales</t>
  </si>
  <si>
    <t>1.2.1</t>
  </si>
  <si>
    <t>1.2.2</t>
  </si>
  <si>
    <t xml:space="preserve">2.1 </t>
  </si>
  <si>
    <t>Títulos de participación en el capital</t>
  </si>
  <si>
    <t>2.1.1</t>
  </si>
  <si>
    <t>2.1.2</t>
  </si>
  <si>
    <t>Gobierno General</t>
  </si>
  <si>
    <t>2.1.3</t>
  </si>
  <si>
    <t>2.1.4</t>
  </si>
  <si>
    <t xml:space="preserve">2.2 </t>
  </si>
  <si>
    <t>2.2.1</t>
  </si>
  <si>
    <t>Bonos y pagarés</t>
  </si>
  <si>
    <t>2.2.1.1</t>
  </si>
  <si>
    <t>2.2.1.2</t>
  </si>
  <si>
    <t>2.2.1.3</t>
  </si>
  <si>
    <t>2.2.1.4</t>
  </si>
  <si>
    <t>2.2.2.1</t>
  </si>
  <si>
    <t>2.2.2.2</t>
  </si>
  <si>
    <t>2.2.2.3</t>
  </si>
  <si>
    <t>2.2.2.4</t>
  </si>
  <si>
    <t>3.1</t>
  </si>
  <si>
    <t>3.2</t>
  </si>
  <si>
    <t>3.3</t>
  </si>
  <si>
    <t>3.4</t>
  </si>
  <si>
    <t>4.</t>
  </si>
  <si>
    <t>4.1.1</t>
  </si>
  <si>
    <t>4.1.1.1</t>
  </si>
  <si>
    <t>A largo plazo</t>
  </si>
  <si>
    <t>4.1.1.2</t>
  </si>
  <si>
    <t>A corto plazo</t>
  </si>
  <si>
    <t>4.1.2</t>
  </si>
  <si>
    <t>4.1.2.1</t>
  </si>
  <si>
    <t>4.1.2.2</t>
  </si>
  <si>
    <t>4.1.2.2.1</t>
  </si>
  <si>
    <t>4.1.2.2.2</t>
  </si>
  <si>
    <t>4.2.1</t>
  </si>
  <si>
    <t>4.2.1.1</t>
  </si>
  <si>
    <t>4.2.1.2</t>
  </si>
  <si>
    <t xml:space="preserve">4.2.2 </t>
  </si>
  <si>
    <t>4.2.2.1</t>
  </si>
  <si>
    <t>4.2.2.2</t>
  </si>
  <si>
    <t>4.2.3</t>
  </si>
  <si>
    <t>4.2.3.1</t>
  </si>
  <si>
    <t>4.2.3.2</t>
  </si>
  <si>
    <t>4.2.4</t>
  </si>
  <si>
    <t>4.2.4.1</t>
  </si>
  <si>
    <t>4.2.4.2</t>
  </si>
  <si>
    <t>4.3.1</t>
  </si>
  <si>
    <t>4.3.2</t>
  </si>
  <si>
    <t>4.3.3</t>
  </si>
  <si>
    <t>4.3.4</t>
  </si>
  <si>
    <t>4.3.4.1</t>
  </si>
  <si>
    <t>4.3.4.2</t>
  </si>
  <si>
    <t>4.4.1.1</t>
  </si>
  <si>
    <t>4.4.1.2</t>
  </si>
  <si>
    <t>4.4.2.1</t>
  </si>
  <si>
    <t>4.4.2.2</t>
  </si>
  <si>
    <t>4.4.3</t>
  </si>
  <si>
    <t>4.4.3.1</t>
  </si>
  <si>
    <t>4.4.3.2</t>
  </si>
  <si>
    <t>4.4.4</t>
  </si>
  <si>
    <t>4.4.4.1</t>
  </si>
  <si>
    <t>4.4.4.2</t>
  </si>
  <si>
    <t>4.4.4.2.1</t>
  </si>
  <si>
    <t>4.4.4.2.2</t>
  </si>
  <si>
    <t>5.1</t>
  </si>
  <si>
    <t>5.2</t>
  </si>
  <si>
    <t>5.3</t>
  </si>
  <si>
    <t>5.4</t>
  </si>
  <si>
    <t>5.4.1</t>
  </si>
  <si>
    <t>5.4.2</t>
  </si>
  <si>
    <t>5.5</t>
  </si>
  <si>
    <t xml:space="preserve">Los saldos de activos y pasivos financieros de Chile con el exterior, a fines de los períodos señalados, han sido confeccionados siguiendo los lineamientos generales </t>
  </si>
  <si>
    <t>Activos frente a inversionistas directos</t>
  </si>
  <si>
    <t>Pasivos frente a inversionistas directos</t>
  </si>
  <si>
    <t>2.1</t>
  </si>
  <si>
    <t xml:space="preserve">Bancos </t>
  </si>
  <si>
    <t>2.2</t>
  </si>
  <si>
    <t>2.2.2</t>
  </si>
  <si>
    <t>Instrumentos del mercado monetario</t>
  </si>
  <si>
    <t xml:space="preserve"> Gobierno General</t>
  </si>
  <si>
    <t xml:space="preserve">4.1.2.1.1 </t>
  </si>
  <si>
    <t>4.1.2.1.2</t>
  </si>
  <si>
    <t>Uso del crédito del FMI</t>
  </si>
  <si>
    <t>Otros a largo plazo</t>
  </si>
  <si>
    <t>4.2.1.3</t>
  </si>
  <si>
    <t>4.2.2</t>
  </si>
  <si>
    <t>4.2.4.1.1</t>
  </si>
  <si>
    <t>4.2.4.1.2</t>
  </si>
  <si>
    <t>4.2.4.2.1</t>
  </si>
  <si>
    <t>4.2.4.2.2</t>
  </si>
  <si>
    <t xml:space="preserve">4.4 </t>
  </si>
  <si>
    <t xml:space="preserve"> </t>
  </si>
  <si>
    <t>Transacciones</t>
  </si>
  <si>
    <t>Variación de precios</t>
  </si>
  <si>
    <t>Variación de tipo de cambio</t>
  </si>
  <si>
    <t>B. Pasivos</t>
  </si>
  <si>
    <t>1.   Autoridades monetarias</t>
  </si>
  <si>
    <t xml:space="preserve">   Corto plazo</t>
  </si>
  <si>
    <t xml:space="preserve">   Mediano plazo</t>
  </si>
  <si>
    <t>2.   Sector público</t>
  </si>
  <si>
    <t>2.1  Gobierno General</t>
  </si>
  <si>
    <t>2.2  Otros sector público</t>
  </si>
  <si>
    <t>3.   Bancos</t>
  </si>
  <si>
    <t>4.   Sector privado</t>
  </si>
  <si>
    <t>4.1  Empresas y personas</t>
  </si>
  <si>
    <t>Acciones y otras participaciones</t>
  </si>
  <si>
    <t xml:space="preserve">Saldos a fines de los períodos señalados de los activos y pasivos financieros de Chile con el exterior, así como de las posiciones netas abiertas por sector institucional, y, al interior </t>
  </si>
  <si>
    <t xml:space="preserve">de cada sector definido, por categoría funcional de activo/pasivo, por instrumento y por plazo. Los sectores institucionales tienen mayor desglose que en la presentación tradicional </t>
  </si>
  <si>
    <t>A.  Activos</t>
  </si>
  <si>
    <t>Otra inversión (Otros activos)</t>
  </si>
  <si>
    <t>4.1  Institucionales</t>
  </si>
  <si>
    <t>4.1.1  Fondos de pensiones</t>
  </si>
  <si>
    <t xml:space="preserve"> Inversión directa</t>
  </si>
  <si>
    <t xml:space="preserve"> Inversión de cartera</t>
  </si>
  <si>
    <t xml:space="preserve"> Otra inversión</t>
  </si>
  <si>
    <t>4.1.2  Fondos mutuos y cías. de seguros</t>
  </si>
  <si>
    <t>4.2  Empresas y personas</t>
  </si>
  <si>
    <t>carácter provisional.</t>
  </si>
  <si>
    <t xml:space="preserve">de la Posición de Inversión Internacional y corresponden al sector deudor en el caso de los pasivos, y al acreedor en el de los activos.Las cifras se actualizan semestralmente y  tienen </t>
  </si>
  <si>
    <t>VARIACIÓN DE LA POSICIÓN EN EL SEMESTRE DEBIDO A:</t>
  </si>
  <si>
    <t>VARIACIÓN DE LA POSICIÓN EN EL AÑO DEBIDO A:</t>
  </si>
  <si>
    <r>
      <t xml:space="preserve">11.A. Posición de inversión internacional </t>
    </r>
    <r>
      <rPr>
        <b/>
        <sz val="8"/>
        <rFont val="Frutiger LT 47 LightCn"/>
        <family val="0"/>
      </rPr>
      <t>(*) 2do semestre 2006</t>
    </r>
  </si>
  <si>
    <t>Activos de Reserva</t>
  </si>
  <si>
    <t xml:space="preserve"> RÉGIMEN GENERAL</t>
  </si>
  <si>
    <t>Minería</t>
  </si>
  <si>
    <t>Salitre y yodo</t>
  </si>
  <si>
    <t>Plata metálica</t>
  </si>
  <si>
    <t>Óxido y ferromolibdeno</t>
  </si>
  <si>
    <t>Carbonato de litio</t>
  </si>
  <si>
    <t>Otros mineros</t>
  </si>
  <si>
    <t>Agropecuario-silvícola y pesquero</t>
  </si>
  <si>
    <t>Sector frutícola</t>
  </si>
  <si>
    <t>Otros agropecuarios</t>
  </si>
  <si>
    <t>Sector silvícola</t>
  </si>
  <si>
    <t xml:space="preserve">3. </t>
  </si>
  <si>
    <t>Bebidas y tabaco</t>
  </si>
  <si>
    <t>Forestales y muebles de madera</t>
  </si>
  <si>
    <t>Celulosa, papel y otros</t>
  </si>
  <si>
    <t>Productos químicos</t>
  </si>
  <si>
    <t>Industrias metálicas básicas</t>
  </si>
  <si>
    <t>Productos metálicos, maquinaria y equipos</t>
  </si>
  <si>
    <t>Otros productos industriales</t>
  </si>
  <si>
    <t>REPARACIÓN DE BIENES</t>
  </si>
  <si>
    <t xml:space="preserve">III. BIENES ADQUIRIDOS EN PUERTO POR MEDIOS DE </t>
  </si>
  <si>
    <t>TRANSPORTE Y OTROS BIENES</t>
  </si>
  <si>
    <t>TOTAL (I+II+II+IV)</t>
  </si>
  <si>
    <t xml:space="preserve"> (Maíz semilla)</t>
  </si>
  <si>
    <t xml:space="preserve"> (Semilla de hortalizas)</t>
  </si>
  <si>
    <t>(Salmón y truchas)</t>
  </si>
  <si>
    <t xml:space="preserve">     (Pasas)</t>
  </si>
  <si>
    <t>(Pallets de madera)</t>
  </si>
  <si>
    <t>(Perfumes, cosméticos y artículos de tocador)</t>
  </si>
  <si>
    <t xml:space="preserve"> 3. Exportación de bienes por trimestre, 2006</t>
  </si>
  <si>
    <t>Resto combustible</t>
  </si>
  <si>
    <t>BIENES PARA TRANSFORMACIÓN</t>
  </si>
  <si>
    <t>IV.</t>
  </si>
  <si>
    <t xml:space="preserve">BIENES ADQUIRIDOS EN PUERTO </t>
  </si>
  <si>
    <t>POR MEDIOS DE TRANSPORTE</t>
  </si>
  <si>
    <t>V.</t>
  </si>
  <si>
    <t>TOTAL DE IMPORTACIONES DE BIENES (CIF) (SUMA I a V)</t>
  </si>
  <si>
    <t xml:space="preserve"> Régimen general (fob)</t>
  </si>
  <si>
    <t>4. Importación de bienes por trimestre, 2006</t>
  </si>
  <si>
    <t>TRANSPORTES</t>
  </si>
  <si>
    <t>Transporte marítimo</t>
  </si>
  <si>
    <t>Transporte aéreo</t>
  </si>
  <si>
    <t>Otros transportes</t>
  </si>
  <si>
    <t xml:space="preserve">II. </t>
  </si>
  <si>
    <t>VIAJES</t>
  </si>
  <si>
    <t>OTROS</t>
  </si>
  <si>
    <t>TOTAL (I+II+II)</t>
  </si>
  <si>
    <t>RENTA DE LA INVERSIÓN</t>
  </si>
  <si>
    <t>INVERSIÓN DIRECTA</t>
  </si>
  <si>
    <t>Renta Procedente de Participaciones</t>
  </si>
  <si>
    <t>de Capital</t>
  </si>
  <si>
    <t xml:space="preserve">Dividendos y utilidades recibidos </t>
  </si>
  <si>
    <t>Reinversión de utilidades en el exterior</t>
  </si>
  <si>
    <t>Dividendos y utilidades pagados (1)</t>
  </si>
  <si>
    <t>Reinversión utilidades en Chile</t>
  </si>
  <si>
    <t xml:space="preserve">Renta Procedente de la Deuda (intereses) </t>
  </si>
  <si>
    <t>INVERSIÓN DE CARTERA</t>
  </si>
  <si>
    <t>Renta procedente de participaciones</t>
  </si>
  <si>
    <t>de capital (dividendos)</t>
  </si>
  <si>
    <t>Bonos y pagarés (2)</t>
  </si>
  <si>
    <t>OTRA INVERSIÓN</t>
  </si>
  <si>
    <t>Mediano Plazo (2)</t>
  </si>
  <si>
    <t>Sector público</t>
  </si>
  <si>
    <t>Sector público no financiero</t>
  </si>
  <si>
    <t>Sector financiero</t>
  </si>
  <si>
    <t>Sector privado no financiero</t>
  </si>
  <si>
    <t>Corto Plazo</t>
  </si>
  <si>
    <t>Por Inversión directa</t>
  </si>
  <si>
    <t>Por Inversión de cartera</t>
  </si>
  <si>
    <t>(2)</t>
  </si>
  <si>
    <t>OTROS SECTORES</t>
  </si>
  <si>
    <t xml:space="preserve">TOTAL DE TRANSFERENCIAS </t>
  </si>
  <si>
    <t>CORRIENTES (I+II)</t>
  </si>
  <si>
    <t>(continuación)</t>
  </si>
  <si>
    <t>Préstamos (1) (2)</t>
  </si>
  <si>
    <t>MEMORÁNDUM:</t>
  </si>
  <si>
    <t>11.Posición de inversión internacional (*) 1er semestre 2006</t>
  </si>
  <si>
    <t xml:space="preserve">Variación </t>
  </si>
  <si>
    <t>Variación de</t>
  </si>
  <si>
    <t xml:space="preserve">Otros </t>
  </si>
  <si>
    <t>de precios</t>
  </si>
  <si>
    <t>tipo de cambio</t>
  </si>
  <si>
    <t>ajustes</t>
  </si>
  <si>
    <r>
      <t xml:space="preserve">establecidos en la quinta edición del </t>
    </r>
    <r>
      <rPr>
        <i/>
        <sz val="10"/>
        <rFont val="Arial"/>
        <family val="2"/>
      </rPr>
      <t>Manual de Balanza de Pago</t>
    </r>
    <r>
      <rPr>
        <sz val="10"/>
        <rFont val="Arial"/>
        <family val="2"/>
      </rPr>
      <t>s del Fondo Monetario Internacional (FMI). Las cifras se actualizan semestralmente y tienen carácter provisional.</t>
    </r>
  </si>
  <si>
    <t>11.B Posición de inversión internacional (*)  2006</t>
  </si>
  <si>
    <t>12.Posición de inversión internacional, por sector institucional (*) 1er semestre 2006</t>
  </si>
  <si>
    <t>Junio 2006</t>
  </si>
  <si>
    <t>Diciembre 2006</t>
  </si>
  <si>
    <t>12.A.Posición de inversión internacional, por sector institucional (*) 2do semestre 2006</t>
  </si>
  <si>
    <t>12.B.Posición de inversión internacional, por sector institucional (*)  2006</t>
  </si>
  <si>
    <t>Otra inversión (*)</t>
  </si>
  <si>
    <t>Otra Inversión (*)</t>
  </si>
  <si>
    <r>
      <t>establecidos en la quinta edición del</t>
    </r>
    <r>
      <rPr>
        <i/>
        <sz val="10"/>
        <rFont val="Arial"/>
        <family val="2"/>
      </rPr>
      <t xml:space="preserve"> Manual de Balanza de Pagos</t>
    </r>
    <r>
      <rPr>
        <sz val="10"/>
        <rFont val="Arial"/>
        <family val="2"/>
      </rPr>
      <t xml:space="preserve"> del Fondo Monetario Internacional (FMI). Las cifras se actualizan semestralmente y tienen carácter provisional.</t>
    </r>
  </si>
  <si>
    <r>
      <t xml:space="preserve">establecidos en la quinta edición del </t>
    </r>
    <r>
      <rPr>
        <i/>
        <sz val="10"/>
        <rFont val="Arial"/>
        <family val="2"/>
      </rPr>
      <t>Manual de Balanza de Pagos</t>
    </r>
    <r>
      <rPr>
        <sz val="10"/>
        <rFont val="Arial"/>
        <family val="2"/>
      </rPr>
      <t xml:space="preserve"> del Fondo Monetario Internacional (FMI). Las cifras se actualizan semestralmente y tienen carácter provisional.</t>
    </r>
  </si>
  <si>
    <t>2. Balanza de pagos por trimestre, 2006</t>
  </si>
  <si>
    <t>&lt;&lt; Inicio</t>
  </si>
  <si>
    <t>I. Balanza de Pagos 2006</t>
  </si>
  <si>
    <t>3. Exportación de bienes por trimestre, 2006</t>
  </si>
  <si>
    <t>9. Activos de reserva por instrumento, 2006. Saldos a fines de cada trimestre</t>
  </si>
  <si>
    <t>10. Flujos trimestrales de activos de reserva por instrumento, 2006</t>
  </si>
  <si>
    <t>11. Posición de inversión internacional, Primer semestre 2006</t>
  </si>
  <si>
    <t>11B. Posición de inversión internacional, 2006</t>
  </si>
  <si>
    <t>12. Posición de inversión internacional, por sector institucional, Primer semestre 2006</t>
  </si>
  <si>
    <t>12A. Posición de inversión internacional, por sector institucional, Segundo semestre 2006</t>
  </si>
  <si>
    <t>12B. Posición de inversión internacional, por sector institucional, 2006</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</si>
</sst>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0.0"/>
    <numFmt numFmtId="175" formatCode="\(#,##0.0\)"/>
    <numFmt numFmtId="176" formatCode="\(0.0\)"/>
    <numFmt numFmtId="177" formatCode="0.0"/>
    <numFmt numFmtId="178" formatCode="\(0\)"/>
    <numFmt numFmtId="179" formatCode="0.000000000"/>
    <numFmt numFmtId="180" formatCode="#,##0.0;[Red]\-#,##0.0"/>
    <numFmt numFmtId="181" formatCode="#,##0\ &quot;pta&quot;;\-#,##0\ &quot;pta&quot;"/>
    <numFmt numFmtId="182" formatCode="#,##0\ &quot;pta&quot;;[Red]\-#,##0\ &quot;pta&quot;"/>
    <numFmt numFmtId="183" formatCode="#,##0.00\ &quot;pta&quot;;\-#,##0.00\ &quot;pta&quot;"/>
    <numFmt numFmtId="184" formatCode="#,##0.00\ &quot;pta&quot;;[Red]\-#,##0.00\ &quot;pta&quot;"/>
    <numFmt numFmtId="185" formatCode="_-* #,##0\ &quot;pta&quot;_-;\-* #,##0\ &quot;pta&quot;_-;_-* &quot;-&quot;\ &quot;pta&quot;_-;_-@_-"/>
    <numFmt numFmtId="186" formatCode="_-* #,##0\ _p_t_a_-;\-* #,##0\ _p_t_a_-;_-* &quot;-&quot;\ _p_t_a_-;_-@_-"/>
    <numFmt numFmtId="187" formatCode="_-* #,##0.00\ &quot;pta&quot;_-;\-* #,##0.00\ &quot;pta&quot;_-;_-* &quot;-&quot;??\ &quot;pta&quot;_-;_-@_-"/>
    <numFmt numFmtId="188" formatCode="_-* #,##0.00\ _p_t_a_-;\-* #,##0.00\ _p_t_a_-;_-* &quot;-&quot;??\ _p_t_a_-;_-@_-"/>
    <numFmt numFmtId="189" formatCode="#,##0.000"/>
    <numFmt numFmtId="190" formatCode="#,##0.0000"/>
    <numFmt numFmtId="191" formatCode="#,##0.00000"/>
    <numFmt numFmtId="192" formatCode="#,##0.000000"/>
    <numFmt numFmtId="193" formatCode="#,##0.0000000"/>
    <numFmt numFmtId="194" formatCode="#,##0.000000000000"/>
    <numFmt numFmtId="195" formatCode="#,##0.00000000000000"/>
    <numFmt numFmtId="196" formatCode="[$-80A]dddd\,\ dd&quot; de &quot;mmmm&quot; de &quot;yyyy"/>
    <numFmt numFmtId="197" formatCode="\(0\)\ \ "/>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29">
    <font>
      <sz val="10"/>
      <name val="Arial"/>
      <family val="0"/>
    </font>
    <font>
      <b/>
      <sz val="10"/>
      <name val="Arial"/>
      <family val="2"/>
    </font>
    <font>
      <sz val="10"/>
      <name val="MS Sans Serif"/>
      <family val="0"/>
    </font>
    <font>
      <sz val="9"/>
      <name val="Geneva"/>
      <family val="0"/>
    </font>
    <font>
      <sz val="10"/>
      <name val="Times New Roman"/>
      <family val="1"/>
    </font>
    <font>
      <b/>
      <sz val="10"/>
      <name val="Times New Roman"/>
      <family val="1"/>
    </font>
    <font>
      <b/>
      <sz val="9"/>
      <name val="Geneva"/>
      <family val="0"/>
    </font>
    <font>
      <sz val="9"/>
      <name val="Arial"/>
      <family val="0"/>
    </font>
    <font>
      <b/>
      <sz val="9"/>
      <name val="Arial"/>
      <family val="2"/>
    </font>
    <font>
      <b/>
      <i/>
      <sz val="10"/>
      <name val="Arial"/>
      <family val="2"/>
    </font>
    <font>
      <b/>
      <sz val="12"/>
      <name val="Times New Roman"/>
      <family val="1"/>
    </font>
    <font>
      <b/>
      <sz val="10"/>
      <name val="Geneva"/>
      <family val="0"/>
    </font>
    <font>
      <b/>
      <sz val="12"/>
      <name val="Arial"/>
      <family val="2"/>
    </font>
    <font>
      <b/>
      <i/>
      <sz val="9"/>
      <name val="Arial"/>
      <family val="2"/>
    </font>
    <font>
      <i/>
      <sz val="9"/>
      <name val="Arial"/>
      <family val="2"/>
    </font>
    <font>
      <sz val="12"/>
      <name val="Arial"/>
      <family val="2"/>
    </font>
    <font>
      <sz val="9"/>
      <name val="Times New Roman"/>
      <family val="1"/>
    </font>
    <font>
      <u val="single"/>
      <sz val="10"/>
      <color indexed="12"/>
      <name val="Arial"/>
      <family val="0"/>
    </font>
    <font>
      <u val="single"/>
      <sz val="10"/>
      <color indexed="36"/>
      <name val="Arial"/>
      <family val="0"/>
    </font>
    <font>
      <sz val="8"/>
      <name val="Arial"/>
      <family val="0"/>
    </font>
    <font>
      <sz val="12"/>
      <name val="Times New Roman"/>
      <family val="1"/>
    </font>
    <font>
      <b/>
      <sz val="10"/>
      <name val="Frutiger LT 47 LightCn"/>
      <family val="2"/>
    </font>
    <font>
      <sz val="10"/>
      <name val="Frutiger LT 47 LightCn"/>
      <family val="2"/>
    </font>
    <font>
      <sz val="6"/>
      <name val="Frutiger LT 47 LightCn"/>
      <family val="2"/>
    </font>
    <font>
      <sz val="7"/>
      <name val="Frutiger LT 47 LightCn"/>
      <family val="2"/>
    </font>
    <font>
      <b/>
      <sz val="8"/>
      <name val="Frutiger LT 47 LightCn"/>
      <family val="0"/>
    </font>
    <font>
      <sz val="8"/>
      <name val="Frutiger LT 47 LightCn"/>
      <family val="2"/>
    </font>
    <font>
      <i/>
      <sz val="10"/>
      <name val="Arial"/>
      <family val="2"/>
    </font>
    <font>
      <b/>
      <sz val="8"/>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ck"/>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color indexed="22"/>
      </top>
      <bottom>
        <color indexed="63"/>
      </bottom>
    </border>
    <border>
      <left>
        <color indexed="63"/>
      </left>
      <right>
        <color indexed="63"/>
      </right>
      <top style="thin">
        <color indexed="23"/>
      </top>
      <bottom>
        <color indexed="63"/>
      </bottom>
    </border>
    <border>
      <left style="thin"/>
      <right>
        <color indexed="63"/>
      </right>
      <top style="thin"/>
      <bottom style="thin"/>
    </border>
    <border>
      <left>
        <color indexed="63"/>
      </left>
      <right style="thin"/>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 fillId="0" borderId="0">
      <alignment/>
      <protection/>
    </xf>
    <xf numFmtId="0" fontId="3" fillId="0" borderId="0">
      <alignment/>
      <protection/>
    </xf>
    <xf numFmtId="0" fontId="7"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9" fontId="0" fillId="0" borderId="0" applyFont="0" applyFill="0" applyBorder="0" applyAlignment="0" applyProtection="0"/>
  </cellStyleXfs>
  <cellXfs count="434">
    <xf numFmtId="0" fontId="0" fillId="0" borderId="0" xfId="0" applyAlignment="1">
      <alignment/>
    </xf>
    <xf numFmtId="174" fontId="0" fillId="0" borderId="0" xfId="0" applyNumberFormat="1" applyAlignment="1">
      <alignment/>
    </xf>
    <xf numFmtId="0" fontId="0" fillId="0" borderId="1" xfId="0" applyBorder="1" applyAlignment="1">
      <alignment/>
    </xf>
    <xf numFmtId="0" fontId="0" fillId="0" borderId="0" xfId="0" applyBorder="1" applyAlignment="1">
      <alignment/>
    </xf>
    <xf numFmtId="174" fontId="0" fillId="0" borderId="0" xfId="0" applyNumberFormat="1" applyBorder="1" applyAlignment="1">
      <alignment/>
    </xf>
    <xf numFmtId="174" fontId="0" fillId="0" borderId="0" xfId="0" applyNumberFormat="1" applyFill="1" applyAlignment="1">
      <alignment/>
    </xf>
    <xf numFmtId="0" fontId="0" fillId="0" borderId="0" xfId="0" applyFill="1" applyAlignment="1">
      <alignment/>
    </xf>
    <xf numFmtId="0" fontId="0" fillId="0" borderId="2" xfId="0" applyBorder="1" applyAlignment="1">
      <alignment/>
    </xf>
    <xf numFmtId="0" fontId="3" fillId="0" borderId="0" xfId="22">
      <alignment/>
      <protection/>
    </xf>
    <xf numFmtId="177" fontId="3" fillId="0" borderId="0" xfId="22" applyNumberFormat="1" applyAlignment="1">
      <alignment horizontal="right"/>
      <protection/>
    </xf>
    <xf numFmtId="177" fontId="3" fillId="0" borderId="0" xfId="22" applyNumberFormat="1">
      <alignment/>
      <protection/>
    </xf>
    <xf numFmtId="0" fontId="3" fillId="0" borderId="0" xfId="22" applyAlignment="1">
      <alignment/>
      <protection/>
    </xf>
    <xf numFmtId="177" fontId="3" fillId="0" borderId="0" xfId="22" applyNumberFormat="1" applyAlignment="1">
      <alignment horizontal="centerContinuous"/>
      <protection/>
    </xf>
    <xf numFmtId="177" fontId="3" fillId="0" borderId="2" xfId="22" applyNumberFormat="1" applyBorder="1" applyAlignment="1">
      <alignment horizontal="centerContinuous"/>
      <protection/>
    </xf>
    <xf numFmtId="1" fontId="3" fillId="0" borderId="1" xfId="22" applyNumberFormat="1" applyBorder="1" applyAlignment="1">
      <alignment/>
      <protection/>
    </xf>
    <xf numFmtId="1" fontId="3" fillId="0" borderId="0" xfId="22" applyNumberFormat="1">
      <alignment/>
      <protection/>
    </xf>
    <xf numFmtId="1" fontId="3" fillId="0" borderId="2" xfId="22" applyNumberFormat="1" applyBorder="1" applyAlignment="1">
      <alignment/>
      <protection/>
    </xf>
    <xf numFmtId="177" fontId="3" fillId="0" borderId="0" xfId="22" applyNumberFormat="1" applyFont="1" applyAlignment="1">
      <alignment horizontal="right"/>
      <protection/>
    </xf>
    <xf numFmtId="0" fontId="3" fillId="0" borderId="2" xfId="22" applyBorder="1">
      <alignment/>
      <protection/>
    </xf>
    <xf numFmtId="177" fontId="3" fillId="0" borderId="2" xfId="22" applyNumberFormat="1" applyBorder="1" applyAlignment="1">
      <alignment horizontal="right"/>
      <protection/>
    </xf>
    <xf numFmtId="177" fontId="3" fillId="0" borderId="2" xfId="22" applyNumberFormat="1" applyBorder="1">
      <alignment/>
      <protection/>
    </xf>
    <xf numFmtId="178" fontId="3" fillId="0" borderId="0" xfId="22" applyNumberFormat="1" applyAlignment="1">
      <alignment horizontal="left"/>
      <protection/>
    </xf>
    <xf numFmtId="178" fontId="3" fillId="0" borderId="0" xfId="22" applyNumberFormat="1" applyAlignment="1">
      <alignment horizontal="right"/>
      <protection/>
    </xf>
    <xf numFmtId="0" fontId="3" fillId="0" borderId="0" xfId="22" applyAlignment="1">
      <alignment horizontal="right"/>
      <protection/>
    </xf>
    <xf numFmtId="0" fontId="7" fillId="0" borderId="0" xfId="25">
      <alignment/>
      <protection/>
    </xf>
    <xf numFmtId="0" fontId="4" fillId="0" borderId="0" xfId="0" applyFont="1" applyAlignment="1">
      <alignment/>
    </xf>
    <xf numFmtId="174" fontId="7" fillId="0" borderId="1" xfId="0" applyNumberFormat="1" applyFont="1" applyBorder="1" applyAlignment="1">
      <alignment/>
    </xf>
    <xf numFmtId="0" fontId="5" fillId="0" borderId="0" xfId="0" applyFont="1" applyAlignment="1">
      <alignment horizontal="centerContinuous"/>
    </xf>
    <xf numFmtId="0" fontId="0" fillId="0" borderId="0"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Continuous"/>
    </xf>
    <xf numFmtId="177" fontId="4" fillId="0" borderId="0" xfId="0" applyNumberFormat="1" applyFont="1" applyBorder="1" applyAlignment="1">
      <alignment/>
    </xf>
    <xf numFmtId="0" fontId="4" fillId="0" borderId="0" xfId="0" applyFont="1" applyBorder="1" applyAlignment="1">
      <alignment/>
    </xf>
    <xf numFmtId="0" fontId="5" fillId="0" borderId="0" xfId="0" applyFont="1" applyAlignment="1">
      <alignment horizontal="center"/>
    </xf>
    <xf numFmtId="177" fontId="11" fillId="0" borderId="0" xfId="22" applyNumberFormat="1" applyFont="1" applyAlignment="1">
      <alignment horizontal="centerContinuous"/>
      <protection/>
    </xf>
    <xf numFmtId="0" fontId="11" fillId="0" borderId="0" xfId="22" applyFont="1">
      <alignment/>
      <protection/>
    </xf>
    <xf numFmtId="0" fontId="11" fillId="0" borderId="0" xfId="22" applyFont="1" applyAlignment="1">
      <alignment/>
      <protection/>
    </xf>
    <xf numFmtId="0" fontId="1" fillId="0" borderId="0" xfId="21" applyFont="1">
      <alignment/>
      <protection/>
    </xf>
    <xf numFmtId="0" fontId="1" fillId="0" borderId="0" xfId="21" applyFont="1" applyAlignment="1">
      <alignment horizontal="center"/>
      <protection/>
    </xf>
    <xf numFmtId="0" fontId="0" fillId="0" borderId="0" xfId="21" applyFont="1">
      <alignment/>
      <protection/>
    </xf>
    <xf numFmtId="0" fontId="0" fillId="0" borderId="3" xfId="21" applyFont="1" applyBorder="1">
      <alignment/>
      <protection/>
    </xf>
    <xf numFmtId="0" fontId="0" fillId="0" borderId="0" xfId="21" applyFont="1" applyBorder="1">
      <alignment/>
      <protection/>
    </xf>
    <xf numFmtId="0" fontId="0" fillId="0" borderId="0" xfId="21" applyFont="1" applyBorder="1" applyAlignment="1">
      <alignment horizontal="center"/>
      <protection/>
    </xf>
    <xf numFmtId="0" fontId="0" fillId="0" borderId="4" xfId="21" applyFont="1" applyBorder="1">
      <alignment/>
      <protection/>
    </xf>
    <xf numFmtId="0" fontId="0" fillId="0" borderId="4" xfId="21" applyFont="1" applyBorder="1" applyAlignment="1">
      <alignment horizontal="center"/>
      <protection/>
    </xf>
    <xf numFmtId="174" fontId="0" fillId="0" borderId="0" xfId="21" applyNumberFormat="1" applyFont="1">
      <alignment/>
      <protection/>
    </xf>
    <xf numFmtId="175" fontId="0" fillId="0" borderId="0" xfId="21" applyNumberFormat="1" applyFont="1">
      <alignment/>
      <protection/>
    </xf>
    <xf numFmtId="177" fontId="0" fillId="0" borderId="0" xfId="21" applyNumberFormat="1" applyFont="1">
      <alignment/>
      <protection/>
    </xf>
    <xf numFmtId="0" fontId="1" fillId="0" borderId="0" xfId="21" applyFont="1" applyBorder="1">
      <alignment/>
      <protection/>
    </xf>
    <xf numFmtId="0" fontId="7" fillId="0" borderId="0" xfId="28" applyFill="1">
      <alignment/>
      <protection/>
    </xf>
    <xf numFmtId="0" fontId="8" fillId="0" borderId="0" xfId="28" applyFont="1" applyFill="1" applyAlignment="1">
      <alignment horizontal="center" vertical="center"/>
      <protection/>
    </xf>
    <xf numFmtId="174" fontId="7" fillId="0" borderId="0" xfId="28" applyNumberFormat="1" applyFill="1">
      <alignment/>
      <protection/>
    </xf>
    <xf numFmtId="0" fontId="7" fillId="0" borderId="1" xfId="28" applyFill="1" applyBorder="1">
      <alignment/>
      <protection/>
    </xf>
    <xf numFmtId="174" fontId="7" fillId="0" borderId="1" xfId="28" applyNumberFormat="1" applyFill="1" applyBorder="1">
      <alignment/>
      <protection/>
    </xf>
    <xf numFmtId="174" fontId="7" fillId="0" borderId="0" xfId="28" applyNumberFormat="1" applyFill="1" applyBorder="1">
      <alignment/>
      <protection/>
    </xf>
    <xf numFmtId="0" fontId="7" fillId="0" borderId="2" xfId="28" applyFill="1" applyBorder="1">
      <alignment/>
      <protection/>
    </xf>
    <xf numFmtId="174" fontId="7" fillId="0" borderId="2" xfId="28" applyNumberFormat="1" applyFill="1" applyBorder="1">
      <alignment/>
      <protection/>
    </xf>
    <xf numFmtId="0" fontId="8" fillId="0" borderId="0" xfId="28" applyFont="1" applyFill="1">
      <alignment/>
      <protection/>
    </xf>
    <xf numFmtId="174" fontId="8" fillId="0" borderId="0" xfId="28" applyNumberFormat="1" applyFont="1" applyFill="1">
      <alignment/>
      <protection/>
    </xf>
    <xf numFmtId="174" fontId="9" fillId="0" borderId="0" xfId="28" applyNumberFormat="1" applyFont="1" applyFill="1">
      <alignment/>
      <protection/>
    </xf>
    <xf numFmtId="174" fontId="13" fillId="0" borderId="0" xfId="28" applyNumberFormat="1" applyFont="1" applyFill="1">
      <alignment/>
      <protection/>
    </xf>
    <xf numFmtId="174" fontId="7" fillId="0" borderId="0" xfId="28" applyNumberFormat="1" applyFont="1" applyFill="1">
      <alignment/>
      <protection/>
    </xf>
    <xf numFmtId="174" fontId="14" fillId="0" borderId="0" xfId="28" applyNumberFormat="1" applyFont="1" applyFill="1">
      <alignment/>
      <protection/>
    </xf>
    <xf numFmtId="0" fontId="7" fillId="0" borderId="0" xfId="28" applyFont="1" applyFill="1">
      <alignment/>
      <protection/>
    </xf>
    <xf numFmtId="0" fontId="0" fillId="0" borderId="0" xfId="28" applyFont="1" applyFill="1" applyBorder="1">
      <alignment/>
      <protection/>
    </xf>
    <xf numFmtId="0" fontId="12" fillId="0" borderId="0" xfId="0" applyFont="1" applyFill="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4" fillId="0" borderId="0" xfId="0" applyFont="1" applyAlignment="1">
      <alignment horizontal="left"/>
    </xf>
    <xf numFmtId="0" fontId="3" fillId="0" borderId="0" xfId="22" applyFont="1">
      <alignment/>
      <protection/>
    </xf>
    <xf numFmtId="0" fontId="5" fillId="0" borderId="0" xfId="0" applyFont="1" applyBorder="1" applyAlignment="1">
      <alignment/>
    </xf>
    <xf numFmtId="0" fontId="4" fillId="0" borderId="0" xfId="0" applyFont="1" applyBorder="1" applyAlignment="1">
      <alignment/>
    </xf>
    <xf numFmtId="177" fontId="3" fillId="0" borderId="0" xfId="22" applyNumberFormat="1" applyBorder="1" applyAlignment="1">
      <alignment horizontal="centerContinuous"/>
      <protection/>
    </xf>
    <xf numFmtId="1" fontId="3" fillId="0" borderId="0" xfId="22" applyNumberFormat="1" applyFont="1" applyBorder="1" applyAlignment="1">
      <alignment/>
      <protection/>
    </xf>
    <xf numFmtId="1" fontId="3" fillId="0" borderId="0" xfId="22" applyNumberFormat="1" applyBorder="1" applyAlignment="1">
      <alignment/>
      <protection/>
    </xf>
    <xf numFmtId="177" fontId="6" fillId="0" borderId="0" xfId="0" applyNumberFormat="1" applyFont="1" applyAlignment="1" applyProtection="1">
      <alignment/>
      <protection/>
    </xf>
    <xf numFmtId="9" fontId="0" fillId="0" borderId="0" xfId="31" applyFont="1" applyAlignment="1">
      <alignment/>
    </xf>
    <xf numFmtId="177" fontId="0" fillId="0" borderId="0" xfId="0" applyNumberFormat="1" applyAlignment="1" applyProtection="1">
      <alignment/>
      <protection/>
    </xf>
    <xf numFmtId="49" fontId="8" fillId="0" borderId="1"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2" xfId="0" applyFont="1" applyFill="1" applyBorder="1" applyAlignment="1">
      <alignment horizontal="center"/>
    </xf>
    <xf numFmtId="177" fontId="5" fillId="0" borderId="0" xfId="0" applyNumberFormat="1" applyFont="1" applyFill="1" applyBorder="1" applyAlignment="1">
      <alignment/>
    </xf>
    <xf numFmtId="177" fontId="4" fillId="0" borderId="0" xfId="0" applyNumberFormat="1" applyFont="1" applyFill="1" applyBorder="1" applyAlignment="1">
      <alignment/>
    </xf>
    <xf numFmtId="177" fontId="5" fillId="0" borderId="2" xfId="0" applyNumberFormat="1" applyFont="1" applyFill="1" applyBorder="1" applyAlignment="1">
      <alignment/>
    </xf>
    <xf numFmtId="177" fontId="4" fillId="0" borderId="2" xfId="0" applyNumberFormat="1" applyFont="1" applyFill="1" applyBorder="1" applyAlignment="1">
      <alignment/>
    </xf>
    <xf numFmtId="0" fontId="5" fillId="0" borderId="0" xfId="0" applyFont="1" applyFill="1" applyAlignment="1">
      <alignment/>
    </xf>
    <xf numFmtId="0" fontId="4" fillId="0" borderId="0" xfId="0" applyFont="1" applyFill="1" applyAlignment="1">
      <alignment/>
    </xf>
    <xf numFmtId="0" fontId="0" fillId="0" borderId="0" xfId="21" applyFont="1" applyAlignment="1">
      <alignment/>
      <protection/>
    </xf>
    <xf numFmtId="10" fontId="0" fillId="0" borderId="0" xfId="31" applyNumberFormat="1" applyFont="1" applyAlignment="1">
      <alignment/>
    </xf>
    <xf numFmtId="0" fontId="0" fillId="0" borderId="5" xfId="21" applyFont="1" applyBorder="1" applyAlignment="1">
      <alignment horizontal="center"/>
      <protection/>
    </xf>
    <xf numFmtId="0" fontId="0" fillId="0" borderId="6" xfId="21" applyFont="1" applyBorder="1" applyAlignment="1">
      <alignment horizontal="center"/>
      <protection/>
    </xf>
    <xf numFmtId="0" fontId="0" fillId="0" borderId="5" xfId="21" applyFont="1" applyBorder="1">
      <alignment/>
      <protection/>
    </xf>
    <xf numFmtId="174" fontId="0" fillId="0" borderId="0" xfId="21" applyNumberFormat="1" applyFont="1" applyBorder="1">
      <alignment/>
      <protection/>
    </xf>
    <xf numFmtId="174" fontId="0" fillId="0" borderId="5" xfId="21" applyNumberFormat="1" applyFont="1" applyBorder="1">
      <alignment/>
      <protection/>
    </xf>
    <xf numFmtId="175" fontId="0" fillId="0" borderId="0" xfId="21" applyNumberFormat="1" applyFont="1" applyBorder="1">
      <alignment/>
      <protection/>
    </xf>
    <xf numFmtId="175" fontId="0" fillId="0" borderId="5" xfId="21" applyNumberFormat="1" applyFont="1" applyBorder="1">
      <alignment/>
      <protection/>
    </xf>
    <xf numFmtId="177" fontId="0" fillId="0" borderId="0" xfId="21" applyNumberFormat="1" applyFont="1" applyBorder="1">
      <alignment/>
      <protection/>
    </xf>
    <xf numFmtId="177" fontId="0" fillId="0" borderId="5" xfId="21" applyNumberFormat="1" applyFont="1" applyBorder="1">
      <alignment/>
      <protection/>
    </xf>
    <xf numFmtId="0" fontId="0" fillId="0" borderId="7" xfId="0" applyBorder="1" applyAlignment="1">
      <alignment/>
    </xf>
    <xf numFmtId="0" fontId="0" fillId="0" borderId="7" xfId="0" applyBorder="1" applyAlignment="1">
      <alignment horizontal="right"/>
    </xf>
    <xf numFmtId="174" fontId="0" fillId="0" borderId="1" xfId="0" applyNumberFormat="1" applyBorder="1" applyAlignment="1">
      <alignment/>
    </xf>
    <xf numFmtId="0" fontId="0" fillId="0" borderId="0" xfId="0" applyBorder="1" applyAlignment="1" quotePrefix="1">
      <alignment/>
    </xf>
    <xf numFmtId="175" fontId="0" fillId="0" borderId="0" xfId="0" applyNumberFormat="1" applyAlignment="1">
      <alignment/>
    </xf>
    <xf numFmtId="177" fontId="0" fillId="0" borderId="0" xfId="0" applyNumberFormat="1" applyBorder="1" applyAlignment="1">
      <alignment/>
    </xf>
    <xf numFmtId="0" fontId="0" fillId="0" borderId="8" xfId="21" applyFont="1" applyBorder="1" applyAlignment="1">
      <alignment horizontal="center"/>
      <protection/>
    </xf>
    <xf numFmtId="0" fontId="0" fillId="0" borderId="9" xfId="21" applyFont="1" applyBorder="1" applyAlignment="1">
      <alignment horizontal="center"/>
      <protection/>
    </xf>
    <xf numFmtId="0" fontId="5" fillId="0" borderId="2" xfId="0" applyFont="1" applyBorder="1" applyAlignment="1">
      <alignment/>
    </xf>
    <xf numFmtId="177" fontId="4" fillId="0" borderId="2" xfId="0" applyNumberFormat="1" applyFont="1" applyFill="1" applyBorder="1" applyAlignment="1">
      <alignment/>
    </xf>
    <xf numFmtId="0" fontId="0" fillId="0" borderId="10" xfId="0" applyBorder="1" applyAlignment="1">
      <alignment/>
    </xf>
    <xf numFmtId="174" fontId="7" fillId="0" borderId="10" xfId="0" applyNumberFormat="1" applyFont="1" applyBorder="1" applyAlignment="1">
      <alignment/>
    </xf>
    <xf numFmtId="0" fontId="4" fillId="0" borderId="11" xfId="0" applyFont="1" applyFill="1" applyBorder="1" applyAlignment="1">
      <alignment horizontal="center"/>
    </xf>
    <xf numFmtId="0" fontId="4" fillId="0" borderId="8" xfId="0" applyFont="1" applyFill="1" applyBorder="1" applyAlignment="1">
      <alignment horizontal="center"/>
    </xf>
    <xf numFmtId="0" fontId="0" fillId="0" borderId="11" xfId="0" applyBorder="1" applyAlignment="1">
      <alignment/>
    </xf>
    <xf numFmtId="177" fontId="5" fillId="0" borderId="1" xfId="0" applyNumberFormat="1" applyFont="1" applyFill="1" applyBorder="1" applyAlignment="1">
      <alignment/>
    </xf>
    <xf numFmtId="0" fontId="0" fillId="0" borderId="12" xfId="0" applyBorder="1" applyAlignment="1">
      <alignment/>
    </xf>
    <xf numFmtId="0" fontId="0" fillId="0" borderId="8" xfId="21" applyFont="1" applyBorder="1">
      <alignment/>
      <protection/>
    </xf>
    <xf numFmtId="0" fontId="1" fillId="0" borderId="0" xfId="21" applyFont="1" applyAlignment="1">
      <alignment horizontal="centerContinuous"/>
      <protection/>
    </xf>
    <xf numFmtId="0" fontId="1" fillId="0" borderId="3" xfId="21" applyFont="1" applyBorder="1" applyAlignment="1">
      <alignment horizontal="centerContinuous"/>
      <protection/>
    </xf>
    <xf numFmtId="0" fontId="1" fillId="0" borderId="13" xfId="21" applyFont="1" applyBorder="1" applyAlignment="1">
      <alignment horizontal="centerContinuous"/>
      <protection/>
    </xf>
    <xf numFmtId="0" fontId="1" fillId="0" borderId="14" xfId="21" applyFont="1" applyBorder="1" applyAlignment="1">
      <alignment horizontal="centerContinuous"/>
      <protection/>
    </xf>
    <xf numFmtId="0" fontId="1" fillId="0" borderId="5" xfId="21" applyFont="1" applyBorder="1">
      <alignment/>
      <protection/>
    </xf>
    <xf numFmtId="9" fontId="0" fillId="0" borderId="0" xfId="31" applyFont="1" applyBorder="1" applyAlignment="1">
      <alignment/>
    </xf>
    <xf numFmtId="9" fontId="0" fillId="0" borderId="8" xfId="31" applyFont="1" applyBorder="1" applyAlignment="1">
      <alignment/>
    </xf>
    <xf numFmtId="10" fontId="0" fillId="0" borderId="0" xfId="31" applyNumberFormat="1" applyFont="1" applyBorder="1" applyAlignment="1">
      <alignment/>
    </xf>
    <xf numFmtId="10" fontId="0" fillId="0" borderId="8" xfId="31" applyNumberFormat="1" applyFont="1" applyBorder="1" applyAlignment="1">
      <alignment/>
    </xf>
    <xf numFmtId="177" fontId="4" fillId="0" borderId="0" xfId="0" applyNumberFormat="1" applyFont="1" applyBorder="1" applyAlignment="1">
      <alignment/>
    </xf>
    <xf numFmtId="49" fontId="8" fillId="0" borderId="15" xfId="0" applyNumberFormat="1" applyFont="1" applyBorder="1" applyAlignment="1">
      <alignment horizontal="center"/>
    </xf>
    <xf numFmtId="0" fontId="4" fillId="0" borderId="8" xfId="0" applyFont="1" applyBorder="1" applyAlignment="1">
      <alignment horizontal="center"/>
    </xf>
    <xf numFmtId="174" fontId="16" fillId="0" borderId="0" xfId="0" applyNumberFormat="1" applyFont="1" applyAlignment="1">
      <alignment/>
    </xf>
    <xf numFmtId="3" fontId="0" fillId="0" borderId="0" xfId="21" applyNumberFormat="1" applyFont="1" applyBorder="1">
      <alignment/>
      <protection/>
    </xf>
    <xf numFmtId="3" fontId="0" fillId="0" borderId="5" xfId="21" applyNumberFormat="1" applyFont="1" applyBorder="1">
      <alignment/>
      <protection/>
    </xf>
    <xf numFmtId="174" fontId="3" fillId="0" borderId="0" xfId="22" applyNumberFormat="1" applyAlignment="1">
      <alignment horizontal="right"/>
      <protection/>
    </xf>
    <xf numFmtId="174" fontId="3" fillId="0" borderId="0" xfId="22" applyNumberFormat="1" applyFont="1" applyAlignment="1">
      <alignment horizontal="right"/>
      <protection/>
    </xf>
    <xf numFmtId="177" fontId="4" fillId="0" borderId="0" xfId="0" applyNumberFormat="1" applyFont="1" applyFill="1" applyBorder="1" applyAlignment="1">
      <alignment/>
    </xf>
    <xf numFmtId="0" fontId="0" fillId="0" borderId="15" xfId="0" applyBorder="1" applyAlignment="1">
      <alignment/>
    </xf>
    <xf numFmtId="177" fontId="0" fillId="0" borderId="0" xfId="0" applyNumberFormat="1" applyAlignment="1">
      <alignment/>
    </xf>
    <xf numFmtId="174" fontId="3" fillId="0" borderId="0" xfId="22" applyNumberFormat="1" applyFill="1" applyAlignment="1">
      <alignment horizontal="right"/>
      <protection/>
    </xf>
    <xf numFmtId="175" fontId="16" fillId="0" borderId="0" xfId="0" applyNumberFormat="1" applyFont="1" applyAlignment="1">
      <alignment/>
    </xf>
    <xf numFmtId="174" fontId="16" fillId="0" borderId="0" xfId="0" applyNumberFormat="1" applyFont="1" applyFill="1" applyAlignment="1">
      <alignment/>
    </xf>
    <xf numFmtId="179" fontId="0" fillId="0" borderId="0" xfId="0" applyNumberFormat="1" applyBorder="1" applyAlignment="1">
      <alignment/>
    </xf>
    <xf numFmtId="177" fontId="4" fillId="0" borderId="10" xfId="0" applyNumberFormat="1" applyFont="1" applyFill="1" applyBorder="1" applyAlignment="1">
      <alignment/>
    </xf>
    <xf numFmtId="177" fontId="4" fillId="0" borderId="1" xfId="0" applyNumberFormat="1" applyFont="1" applyFill="1" applyBorder="1" applyAlignment="1">
      <alignment/>
    </xf>
    <xf numFmtId="177" fontId="4" fillId="0" borderId="15" xfId="0" applyNumberFormat="1" applyFont="1" applyFill="1" applyBorder="1" applyAlignment="1">
      <alignment/>
    </xf>
    <xf numFmtId="177" fontId="4" fillId="0" borderId="11" xfId="0" applyNumberFormat="1" applyFont="1" applyFill="1" applyBorder="1" applyAlignment="1">
      <alignment/>
    </xf>
    <xf numFmtId="177" fontId="4" fillId="0" borderId="8" xfId="0" applyNumberFormat="1" applyFont="1" applyFill="1" applyBorder="1" applyAlignment="1">
      <alignment/>
    </xf>
    <xf numFmtId="177" fontId="4" fillId="0" borderId="12" xfId="0" applyNumberFormat="1" applyFont="1" applyFill="1" applyBorder="1" applyAlignment="1">
      <alignment/>
    </xf>
    <xf numFmtId="0" fontId="4" fillId="0" borderId="10"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alignment horizontal="center"/>
    </xf>
    <xf numFmtId="177" fontId="4" fillId="0" borderId="16" xfId="0" applyNumberFormat="1" applyFont="1" applyFill="1" applyBorder="1" applyAlignment="1">
      <alignment/>
    </xf>
    <xf numFmtId="0" fontId="4" fillId="0" borderId="11" xfId="0" applyFont="1" applyBorder="1" applyAlignment="1">
      <alignment horizontal="center"/>
    </xf>
    <xf numFmtId="174" fontId="4" fillId="0" borderId="0" xfId="0" applyNumberFormat="1" applyFont="1" applyAlignment="1">
      <alignment/>
    </xf>
    <xf numFmtId="174" fontId="5" fillId="0" borderId="0" xfId="0" applyNumberFormat="1" applyFont="1" applyAlignment="1">
      <alignment horizontal="center"/>
    </xf>
    <xf numFmtId="0" fontId="4" fillId="0" borderId="0" xfId="0" applyFont="1" applyFill="1" applyAlignment="1">
      <alignment/>
    </xf>
    <xf numFmtId="174" fontId="4" fillId="0" borderId="0" xfId="0" applyNumberFormat="1" applyFont="1" applyFill="1" applyAlignment="1">
      <alignment/>
    </xf>
    <xf numFmtId="174" fontId="16" fillId="0" borderId="0" xfId="0" applyNumberFormat="1" applyFont="1" applyFill="1" applyBorder="1" applyAlignment="1">
      <alignment/>
    </xf>
    <xf numFmtId="0" fontId="4" fillId="2" borderId="0" xfId="0" applyFont="1" applyFill="1" applyAlignment="1">
      <alignment/>
    </xf>
    <xf numFmtId="0" fontId="4" fillId="0" borderId="0" xfId="0" applyFont="1" applyFill="1" applyBorder="1" applyAlignment="1">
      <alignment/>
    </xf>
    <xf numFmtId="0" fontId="22" fillId="0" borderId="0" xfId="0" applyFont="1" applyFill="1" applyAlignment="1">
      <alignment vertical="center"/>
    </xf>
    <xf numFmtId="174" fontId="21" fillId="0" borderId="0" xfId="0" applyNumberFormat="1" applyFont="1" applyFill="1" applyBorder="1" applyAlignment="1">
      <alignment horizontal="centerContinuous" vertical="center"/>
    </xf>
    <xf numFmtId="0" fontId="22" fillId="0" borderId="0" xfId="0" applyFont="1" applyFill="1" applyAlignment="1">
      <alignment/>
    </xf>
    <xf numFmtId="0" fontId="24" fillId="0" borderId="0" xfId="0" applyFont="1" applyFill="1" applyAlignment="1">
      <alignment vertical="center"/>
    </xf>
    <xf numFmtId="174" fontId="23" fillId="0" borderId="0" xfId="0" applyNumberFormat="1" applyFont="1" applyFill="1" applyBorder="1" applyAlignment="1">
      <alignment vertical="center"/>
    </xf>
    <xf numFmtId="174" fontId="22" fillId="0" borderId="0" xfId="0" applyNumberFormat="1" applyFont="1" applyFill="1" applyBorder="1" applyAlignment="1">
      <alignment/>
    </xf>
    <xf numFmtId="0" fontId="22" fillId="0" borderId="0" xfId="0" applyFont="1" applyFill="1" applyBorder="1" applyAlignment="1">
      <alignment/>
    </xf>
    <xf numFmtId="0" fontId="21" fillId="0" borderId="0" xfId="0" applyFont="1" applyFill="1" applyBorder="1" applyAlignment="1">
      <alignment horizontal="centerContinuous" vertical="center"/>
    </xf>
    <xf numFmtId="174" fontId="21" fillId="0" borderId="0" xfId="0" applyNumberFormat="1" applyFont="1" applyFill="1" applyBorder="1" applyAlignment="1">
      <alignment horizontal="center" vertical="center"/>
    </xf>
    <xf numFmtId="0" fontId="22" fillId="0" borderId="0" xfId="0" applyFont="1" applyFill="1" applyBorder="1" applyAlignment="1">
      <alignment vertical="center"/>
    </xf>
    <xf numFmtId="0" fontId="0" fillId="0" borderId="0" xfId="0" applyFill="1" applyBorder="1" applyAlignment="1">
      <alignment/>
    </xf>
    <xf numFmtId="174" fontId="22" fillId="0" borderId="0" xfId="0" applyNumberFormat="1" applyFont="1" applyFill="1" applyBorder="1" applyAlignment="1">
      <alignment vertical="center"/>
    </xf>
    <xf numFmtId="0" fontId="21" fillId="0" borderId="1" xfId="0" applyFont="1" applyFill="1" applyBorder="1" applyAlignment="1">
      <alignment horizontal="centerContinuous" vertical="center"/>
    </xf>
    <xf numFmtId="174" fontId="21" fillId="0" borderId="1" xfId="0" applyNumberFormat="1" applyFont="1" applyFill="1" applyBorder="1" applyAlignment="1">
      <alignment horizontal="center" vertical="center"/>
    </xf>
    <xf numFmtId="174" fontId="20"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horizontal="center"/>
    </xf>
    <xf numFmtId="174" fontId="0" fillId="0" borderId="1" xfId="0" applyNumberFormat="1" applyFont="1" applyBorder="1" applyAlignment="1">
      <alignment horizontal="center"/>
    </xf>
    <xf numFmtId="0" fontId="7" fillId="0" borderId="0" xfId="0" applyFont="1" applyAlignment="1">
      <alignment/>
    </xf>
    <xf numFmtId="0" fontId="0" fillId="0" borderId="0" xfId="0" applyFont="1" applyAlignment="1">
      <alignment/>
    </xf>
    <xf numFmtId="0" fontId="7" fillId="0" borderId="2" xfId="0" applyFont="1" applyBorder="1" applyAlignment="1">
      <alignment/>
    </xf>
    <xf numFmtId="174" fontId="8" fillId="0" borderId="0" xfId="0" applyNumberFormat="1" applyFont="1" applyAlignment="1">
      <alignment/>
    </xf>
    <xf numFmtId="174" fontId="7" fillId="0" borderId="0" xfId="0" applyNumberFormat="1" applyFont="1" applyAlignment="1">
      <alignment/>
    </xf>
    <xf numFmtId="174" fontId="8" fillId="0" borderId="2" xfId="0" applyNumberFormat="1" applyFont="1" applyBorder="1" applyAlignment="1">
      <alignment/>
    </xf>
    <xf numFmtId="174" fontId="7" fillId="0" borderId="0" xfId="0" applyNumberFormat="1" applyFont="1" applyBorder="1" applyAlignment="1">
      <alignment/>
    </xf>
    <xf numFmtId="174" fontId="7" fillId="0" borderId="0" xfId="0" applyNumberFormat="1" applyFont="1" applyAlignment="1">
      <alignment horizontal="right"/>
    </xf>
    <xf numFmtId="0" fontId="0" fillId="0" borderId="0" xfId="0" applyFont="1" applyAlignment="1">
      <alignment horizontal="left"/>
    </xf>
    <xf numFmtId="0" fontId="1" fillId="0" borderId="0" xfId="0" applyFont="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1" xfId="0" applyFont="1" applyBorder="1" applyAlignment="1">
      <alignment/>
    </xf>
    <xf numFmtId="0" fontId="0" fillId="0" borderId="0" xfId="0" applyFont="1" applyBorder="1" applyAlignment="1">
      <alignment/>
    </xf>
    <xf numFmtId="0" fontId="0" fillId="0" borderId="0" xfId="0" applyFont="1" applyBorder="1" applyAlignment="1">
      <alignment horizontal="right" vertical="center"/>
    </xf>
    <xf numFmtId="0" fontId="0" fillId="0" borderId="2" xfId="0" applyFont="1" applyBorder="1" applyAlignment="1">
      <alignment/>
    </xf>
    <xf numFmtId="0" fontId="0" fillId="0" borderId="2" xfId="0"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0" fontId="1" fillId="0" borderId="2" xfId="0" applyFont="1" applyBorder="1" applyAlignment="1">
      <alignment horizontal="right"/>
    </xf>
    <xf numFmtId="0" fontId="1" fillId="0" borderId="2" xfId="0" applyFont="1" applyBorder="1" applyAlignment="1">
      <alignment/>
    </xf>
    <xf numFmtId="0" fontId="0" fillId="0" borderId="0" xfId="0" applyFont="1" applyAlignment="1" quotePrefix="1">
      <alignment/>
    </xf>
    <xf numFmtId="174" fontId="0" fillId="0" borderId="0" xfId="0" applyNumberFormat="1" applyFont="1" applyAlignment="1">
      <alignment/>
    </xf>
    <xf numFmtId="174" fontId="0" fillId="0" borderId="0" xfId="0" applyNumberFormat="1" applyFont="1" applyAlignment="1">
      <alignment horizontal="centerContinuous"/>
    </xf>
    <xf numFmtId="174" fontId="0" fillId="0" borderId="1" xfId="0" applyNumberFormat="1" applyFont="1" applyBorder="1" applyAlignment="1">
      <alignment/>
    </xf>
    <xf numFmtId="174" fontId="0" fillId="0" borderId="0" xfId="0" applyNumberFormat="1" applyFont="1" applyAlignment="1">
      <alignment horizontal="center"/>
    </xf>
    <xf numFmtId="174" fontId="1" fillId="0" borderId="0" xfId="0" applyNumberFormat="1" applyFont="1" applyBorder="1" applyAlignment="1">
      <alignment/>
    </xf>
    <xf numFmtId="174" fontId="0" fillId="0" borderId="0" xfId="0" applyNumberFormat="1" applyFont="1" applyBorder="1" applyAlignment="1">
      <alignment horizontal="center"/>
    </xf>
    <xf numFmtId="174" fontId="0" fillId="0" borderId="0" xfId="0" applyNumberFormat="1" applyFont="1" applyBorder="1" applyAlignment="1">
      <alignment/>
    </xf>
    <xf numFmtId="174" fontId="1" fillId="0" borderId="1" xfId="0" applyNumberFormat="1" applyFont="1" applyBorder="1" applyAlignment="1">
      <alignment/>
    </xf>
    <xf numFmtId="174" fontId="1" fillId="0" borderId="0" xfId="0" applyNumberFormat="1" applyFont="1" applyAlignment="1">
      <alignment/>
    </xf>
    <xf numFmtId="174" fontId="1" fillId="0" borderId="1" xfId="0" applyNumberFormat="1" applyFont="1" applyBorder="1" applyAlignment="1">
      <alignment horizontal="right"/>
    </xf>
    <xf numFmtId="174" fontId="0" fillId="0" borderId="0" xfId="0" applyNumberFormat="1" applyFont="1" applyAlignment="1">
      <alignment horizontal="right"/>
    </xf>
    <xf numFmtId="174" fontId="0" fillId="0" borderId="1" xfId="0" applyNumberFormat="1" applyFont="1" applyBorder="1" applyAlignment="1">
      <alignment horizontal="right"/>
    </xf>
    <xf numFmtId="174" fontId="0" fillId="0" borderId="2" xfId="0" applyNumberFormat="1" applyFont="1" applyBorder="1" applyAlignment="1">
      <alignment/>
    </xf>
    <xf numFmtId="0" fontId="0" fillId="0" borderId="0" xfId="0" applyFont="1" applyFill="1" applyAlignment="1">
      <alignment/>
    </xf>
    <xf numFmtId="174" fontId="0" fillId="0" borderId="0" xfId="0" applyNumberFormat="1" applyFont="1" applyFill="1" applyAlignment="1">
      <alignment/>
    </xf>
    <xf numFmtId="0" fontId="1" fillId="0" borderId="0" xfId="0" applyFont="1" applyBorder="1" applyAlignment="1">
      <alignment/>
    </xf>
    <xf numFmtId="174" fontId="1" fillId="0" borderId="2" xfId="0" applyNumberFormat="1" applyFont="1" applyBorder="1" applyAlignment="1">
      <alignment/>
    </xf>
    <xf numFmtId="174" fontId="0" fillId="0" borderId="0" xfId="0" applyNumberFormat="1" applyFont="1" applyAlignment="1" quotePrefix="1">
      <alignment/>
    </xf>
    <xf numFmtId="174" fontId="1" fillId="0" borderId="0" xfId="0" applyNumberFormat="1" applyFont="1" applyAlignment="1">
      <alignment horizontal="right"/>
    </xf>
    <xf numFmtId="174" fontId="0" fillId="0" borderId="0" xfId="0" applyNumberFormat="1" applyFont="1" applyAlignment="1">
      <alignment horizontal="left"/>
    </xf>
    <xf numFmtId="0" fontId="1" fillId="0" borderId="0" xfId="0" applyFont="1" applyFill="1" applyAlignment="1">
      <alignment/>
    </xf>
    <xf numFmtId="174" fontId="1" fillId="0" borderId="0" xfId="0" applyNumberFormat="1" applyFont="1" applyFill="1" applyAlignment="1">
      <alignment horizontal="right"/>
    </xf>
    <xf numFmtId="174" fontId="0" fillId="0" borderId="0" xfId="0" applyNumberFormat="1" applyFont="1" applyFill="1" applyAlignment="1">
      <alignment horizontal="right"/>
    </xf>
    <xf numFmtId="174" fontId="1" fillId="0" borderId="0" xfId="0" applyNumberFormat="1" applyFont="1" applyFill="1" applyAlignment="1">
      <alignment/>
    </xf>
    <xf numFmtId="174" fontId="1" fillId="0" borderId="2" xfId="0" applyNumberFormat="1" applyFont="1" applyBorder="1" applyAlignment="1">
      <alignment horizontal="right"/>
    </xf>
    <xf numFmtId="174" fontId="1" fillId="0" borderId="0" xfId="0" applyNumberFormat="1" applyFont="1" applyAlignment="1">
      <alignment horizontal="left"/>
    </xf>
    <xf numFmtId="0" fontId="1" fillId="0" borderId="0" xfId="21" applyFont="1" applyAlignment="1">
      <alignment horizontal="left"/>
      <protection/>
    </xf>
    <xf numFmtId="0" fontId="1" fillId="0" borderId="0" xfId="21" applyFont="1" applyAlignment="1">
      <alignment/>
      <protection/>
    </xf>
    <xf numFmtId="0" fontId="0" fillId="0" borderId="0" xfId="21" applyFont="1" applyAlignment="1">
      <alignment horizontal="left"/>
      <protection/>
    </xf>
    <xf numFmtId="0" fontId="0" fillId="0" borderId="1" xfId="21" applyFont="1" applyBorder="1">
      <alignment/>
      <protection/>
    </xf>
    <xf numFmtId="0" fontId="1" fillId="0" borderId="0" xfId="21" applyFont="1" applyAlignment="1">
      <alignment horizontal="right"/>
      <protection/>
    </xf>
    <xf numFmtId="0" fontId="0" fillId="0" borderId="2" xfId="21" applyFont="1" applyBorder="1">
      <alignment/>
      <protection/>
    </xf>
    <xf numFmtId="0" fontId="1" fillId="0" borderId="2" xfId="21" applyFont="1" applyBorder="1">
      <alignment/>
      <protection/>
    </xf>
    <xf numFmtId="176" fontId="0" fillId="0" borderId="0" xfId="21" applyNumberFormat="1" applyFont="1" applyBorder="1">
      <alignment/>
      <protection/>
    </xf>
    <xf numFmtId="0" fontId="0" fillId="0" borderId="17" xfId="21" applyFont="1" applyBorder="1" applyAlignment="1">
      <alignment horizontal="centerContinuous"/>
      <protection/>
    </xf>
    <xf numFmtId="0" fontId="1" fillId="0" borderId="17" xfId="21" applyFont="1" applyBorder="1" applyAlignment="1">
      <alignment horizontal="centerContinuous"/>
      <protection/>
    </xf>
    <xf numFmtId="0" fontId="1" fillId="0" borderId="1" xfId="21" applyFont="1" applyBorder="1" applyAlignment="1">
      <alignment horizontal="centerContinuous"/>
      <protection/>
    </xf>
    <xf numFmtId="0" fontId="1" fillId="0" borderId="0" xfId="21" applyFont="1" applyBorder="1" applyAlignment="1">
      <alignment horizontal="center"/>
      <protection/>
    </xf>
    <xf numFmtId="174" fontId="1" fillId="0" borderId="0" xfId="21" applyNumberFormat="1" applyFont="1" applyBorder="1">
      <alignment/>
      <protection/>
    </xf>
    <xf numFmtId="174" fontId="1" fillId="0" borderId="0" xfId="21" applyNumberFormat="1" applyFont="1">
      <alignment/>
      <protection/>
    </xf>
    <xf numFmtId="174" fontId="1" fillId="0" borderId="1" xfId="21" applyNumberFormat="1" applyFont="1" applyBorder="1">
      <alignment/>
      <protection/>
    </xf>
    <xf numFmtId="0" fontId="1" fillId="0" borderId="0" xfId="0" applyFont="1" applyBorder="1" applyAlignment="1">
      <alignment horizontal="centerContinuous"/>
    </xf>
    <xf numFmtId="0" fontId="0" fillId="0" borderId="0" xfId="0" applyFont="1" applyBorder="1" applyAlignment="1">
      <alignment horizontal="centerContinuous"/>
    </xf>
    <xf numFmtId="0" fontId="0" fillId="0" borderId="0" xfId="0" applyFont="1" applyBorder="1" applyAlignment="1">
      <alignment/>
    </xf>
    <xf numFmtId="174" fontId="0" fillId="0" borderId="2" xfId="0" applyNumberFormat="1" applyFont="1" applyBorder="1" applyAlignment="1">
      <alignment/>
    </xf>
    <xf numFmtId="174" fontId="0" fillId="0" borderId="0" xfId="0" applyNumberFormat="1" applyFont="1" applyBorder="1" applyAlignment="1" applyProtection="1">
      <alignment/>
      <protection locked="0"/>
    </xf>
    <xf numFmtId="174" fontId="1" fillId="0" borderId="0" xfId="0" applyNumberFormat="1" applyFont="1" applyAlignment="1" applyProtection="1">
      <alignment/>
      <protection locked="0"/>
    </xf>
    <xf numFmtId="0" fontId="0" fillId="0" borderId="0" xfId="0" applyFont="1" applyFill="1" applyAlignment="1" applyProtection="1">
      <alignment/>
      <protection locked="0"/>
    </xf>
    <xf numFmtId="174" fontId="0" fillId="0" borderId="0" xfId="0" applyNumberFormat="1" applyFont="1" applyFill="1" applyAlignment="1" applyProtection="1">
      <alignment/>
      <protection locked="0"/>
    </xf>
    <xf numFmtId="174" fontId="0" fillId="0" borderId="0" xfId="0" applyNumberFormat="1" applyFont="1" applyAlignment="1" applyProtection="1">
      <alignment/>
      <protection locked="0"/>
    </xf>
    <xf numFmtId="174" fontId="0" fillId="0" borderId="1" xfId="0" applyNumberFormat="1" applyFont="1" applyBorder="1" applyAlignment="1" applyProtection="1">
      <alignment/>
      <protection locked="0"/>
    </xf>
    <xf numFmtId="174" fontId="0" fillId="0" borderId="1" xfId="0" applyNumberFormat="1" applyFont="1" applyFill="1" applyBorder="1" applyAlignment="1" applyProtection="1">
      <alignment/>
      <protection locked="0"/>
    </xf>
    <xf numFmtId="174" fontId="0" fillId="0" borderId="1" xfId="0" applyNumberFormat="1" applyFont="1" applyFill="1" applyBorder="1" applyAlignment="1">
      <alignment/>
    </xf>
    <xf numFmtId="174" fontId="0" fillId="0" borderId="0" xfId="0" applyNumberFormat="1" applyFont="1" applyBorder="1" applyAlignment="1">
      <alignment horizontal="centerContinuous" vertical="center"/>
    </xf>
    <xf numFmtId="174" fontId="0" fillId="0" borderId="0" xfId="0" applyNumberFormat="1" applyFont="1" applyBorder="1" applyAlignment="1">
      <alignment horizontal="centerContinuous"/>
    </xf>
    <xf numFmtId="174" fontId="1" fillId="0" borderId="1" xfId="0" applyNumberFormat="1" applyFont="1" applyBorder="1" applyAlignment="1">
      <alignment horizontal="center" vertical="center"/>
    </xf>
    <xf numFmtId="174" fontId="0" fillId="0" borderId="0" xfId="0" applyNumberFormat="1" applyFont="1" applyBorder="1" applyAlignment="1">
      <alignment horizontal="center" vertical="center"/>
    </xf>
    <xf numFmtId="174" fontId="1" fillId="0" borderId="0" xfId="0" applyNumberFormat="1" applyFont="1" applyAlignment="1">
      <alignment horizontal="centerContinuous"/>
    </xf>
    <xf numFmtId="3" fontId="0" fillId="0" borderId="0" xfId="0" applyNumberFormat="1" applyFont="1" applyAlignment="1">
      <alignment/>
    </xf>
    <xf numFmtId="0" fontId="1" fillId="0" borderId="0" xfId="24" applyFont="1" applyFill="1" applyBorder="1" applyAlignment="1">
      <alignment horizontal="left"/>
      <protection/>
    </xf>
    <xf numFmtId="0" fontId="0" fillId="0" borderId="0" xfId="24" applyFont="1" applyFill="1" applyBorder="1">
      <alignment/>
      <protection/>
    </xf>
    <xf numFmtId="0" fontId="0" fillId="0" borderId="0" xfId="24" applyFont="1" applyFill="1" applyBorder="1" applyAlignment="1">
      <alignment horizontal="left"/>
      <protection/>
    </xf>
    <xf numFmtId="0" fontId="1" fillId="0" borderId="0" xfId="24" applyFont="1" applyFill="1" applyBorder="1">
      <alignment/>
      <protection/>
    </xf>
    <xf numFmtId="174" fontId="0" fillId="0" borderId="0" xfId="29" applyNumberFormat="1" applyFont="1" applyBorder="1">
      <alignment/>
      <protection/>
    </xf>
    <xf numFmtId="174" fontId="0" fillId="0" borderId="0" xfId="29" applyNumberFormat="1" applyFont="1" applyBorder="1" applyAlignment="1">
      <alignment horizontal="right"/>
      <protection/>
    </xf>
    <xf numFmtId="174" fontId="0" fillId="0" borderId="0" xfId="0" applyNumberFormat="1" applyFont="1" applyFill="1" applyBorder="1" applyAlignment="1">
      <alignment/>
    </xf>
    <xf numFmtId="174" fontId="0" fillId="0" borderId="2" xfId="0" applyNumberFormat="1" applyFont="1" applyFill="1" applyBorder="1" applyAlignment="1">
      <alignment/>
    </xf>
    <xf numFmtId="0" fontId="0" fillId="0" borderId="0" xfId="25" applyFont="1">
      <alignment/>
      <protection/>
    </xf>
    <xf numFmtId="174" fontId="0" fillId="0" borderId="2" xfId="25" applyNumberFormat="1" applyFont="1" applyBorder="1">
      <alignment/>
      <protection/>
    </xf>
    <xf numFmtId="174" fontId="0" fillId="0" borderId="0" xfId="25" applyNumberFormat="1" applyFont="1">
      <alignment/>
      <protection/>
    </xf>
    <xf numFmtId="174" fontId="0" fillId="0" borderId="1" xfId="25" applyNumberFormat="1" applyFont="1" applyBorder="1">
      <alignment/>
      <protection/>
    </xf>
    <xf numFmtId="174" fontId="1" fillId="0" borderId="0" xfId="25" applyNumberFormat="1" applyFont="1">
      <alignment/>
      <protection/>
    </xf>
    <xf numFmtId="0" fontId="0" fillId="0" borderId="1" xfId="25" applyFont="1" applyBorder="1">
      <alignment/>
      <protection/>
    </xf>
    <xf numFmtId="0" fontId="0" fillId="0" borderId="0" xfId="25" applyFont="1" applyBorder="1">
      <alignment/>
      <protection/>
    </xf>
    <xf numFmtId="174" fontId="0" fillId="0" borderId="0" xfId="25" applyNumberFormat="1" applyFont="1" applyBorder="1">
      <alignment/>
      <protection/>
    </xf>
    <xf numFmtId="174" fontId="0" fillId="0" borderId="0" xfId="25" applyNumberFormat="1" applyFont="1" applyFill="1">
      <alignment/>
      <protection/>
    </xf>
    <xf numFmtId="174" fontId="0" fillId="0" borderId="2" xfId="0" applyNumberFormat="1" applyFont="1" applyBorder="1" applyAlignment="1">
      <alignment horizontal="centerContinuous" vertical="center"/>
    </xf>
    <xf numFmtId="174" fontId="0" fillId="0" borderId="2" xfId="0" applyNumberFormat="1" applyFont="1" applyBorder="1" applyAlignment="1">
      <alignment horizontal="centerContinuous"/>
    </xf>
    <xf numFmtId="174" fontId="1" fillId="0" borderId="17" xfId="0" applyNumberFormat="1" applyFont="1" applyBorder="1" applyAlignment="1">
      <alignment horizontal="centerContinuous" vertical="center"/>
    </xf>
    <xf numFmtId="174" fontId="1" fillId="0" borderId="1" xfId="0" applyNumberFormat="1" applyFont="1" applyBorder="1" applyAlignment="1">
      <alignment horizontal="right" vertical="center"/>
    </xf>
    <xf numFmtId="174" fontId="0" fillId="0" borderId="0" xfId="0" applyNumberFormat="1" applyFont="1" applyBorder="1" applyAlignment="1">
      <alignment horizontal="right" vertical="center"/>
    </xf>
    <xf numFmtId="0" fontId="0" fillId="0" borderId="0" xfId="23" applyFont="1">
      <alignment/>
      <protection/>
    </xf>
    <xf numFmtId="174" fontId="0" fillId="0" borderId="0" xfId="23" applyNumberFormat="1" applyFont="1">
      <alignment/>
      <protection/>
    </xf>
    <xf numFmtId="174" fontId="0" fillId="0" borderId="1" xfId="23" applyNumberFormat="1" applyFont="1" applyBorder="1">
      <alignment/>
      <protection/>
    </xf>
    <xf numFmtId="174" fontId="0" fillId="0" borderId="0" xfId="23" applyNumberFormat="1" applyFont="1" applyBorder="1">
      <alignment/>
      <protection/>
    </xf>
    <xf numFmtId="174" fontId="0" fillId="0" borderId="2" xfId="23" applyNumberFormat="1" applyFont="1" applyBorder="1">
      <alignment/>
      <protection/>
    </xf>
    <xf numFmtId="174" fontId="1" fillId="0" borderId="0" xfId="23" applyNumberFormat="1" applyFont="1">
      <alignment/>
      <protection/>
    </xf>
    <xf numFmtId="174" fontId="27" fillId="0" borderId="0" xfId="23" applyNumberFormat="1" applyFont="1">
      <alignment/>
      <protection/>
    </xf>
    <xf numFmtId="0" fontId="0" fillId="0" borderId="2" xfId="0" applyFont="1" applyFill="1" applyBorder="1" applyAlignment="1">
      <alignment/>
    </xf>
    <xf numFmtId="174" fontId="0" fillId="0" borderId="2" xfId="23" applyNumberFormat="1" applyFont="1" applyFill="1" applyBorder="1">
      <alignment/>
      <protection/>
    </xf>
    <xf numFmtId="174" fontId="0" fillId="0" borderId="0" xfId="23" applyNumberFormat="1" applyFont="1" applyFill="1">
      <alignment/>
      <protection/>
    </xf>
    <xf numFmtId="174" fontId="0" fillId="0" borderId="2" xfId="0" applyNumberFormat="1" applyFont="1" applyBorder="1" applyAlignment="1">
      <alignment horizontal="right" vertical="center"/>
    </xf>
    <xf numFmtId="174" fontId="0" fillId="0" borderId="2" xfId="0" applyNumberFormat="1" applyFont="1" applyBorder="1" applyAlignment="1">
      <alignment horizontal="center" vertical="center"/>
    </xf>
    <xf numFmtId="174" fontId="1" fillId="0" borderId="0" xfId="23" applyNumberFormat="1" applyFont="1" applyFill="1">
      <alignment/>
      <protection/>
    </xf>
    <xf numFmtId="0" fontId="0" fillId="0" borderId="0" xfId="30" applyFont="1" applyAlignment="1">
      <alignment horizontal="left"/>
      <protection/>
    </xf>
    <xf numFmtId="0" fontId="0" fillId="0" borderId="1" xfId="30" applyFont="1" applyBorder="1">
      <alignment/>
      <protection/>
    </xf>
    <xf numFmtId="0" fontId="0" fillId="0" borderId="0" xfId="30" applyFont="1">
      <alignment/>
      <protection/>
    </xf>
    <xf numFmtId="0" fontId="0" fillId="0" borderId="2" xfId="30" applyFont="1" applyBorder="1" applyAlignment="1">
      <alignment horizontal="center"/>
      <protection/>
    </xf>
    <xf numFmtId="0" fontId="0" fillId="0" borderId="0" xfId="30" applyFont="1" applyBorder="1">
      <alignment/>
      <protection/>
    </xf>
    <xf numFmtId="0" fontId="1" fillId="0" borderId="0" xfId="30" applyFont="1" applyBorder="1" applyAlignment="1">
      <alignment horizontal="center"/>
      <protection/>
    </xf>
    <xf numFmtId="0" fontId="0" fillId="0" borderId="2" xfId="30" applyFont="1" applyBorder="1">
      <alignment/>
      <protection/>
    </xf>
    <xf numFmtId="0" fontId="0" fillId="0" borderId="0" xfId="30" applyFont="1" applyBorder="1" applyAlignment="1">
      <alignment horizontal="center"/>
      <protection/>
    </xf>
    <xf numFmtId="0" fontId="0" fillId="0" borderId="0" xfId="30" applyFont="1" applyBorder="1" applyAlignment="1">
      <alignment horizontal="right"/>
      <protection/>
    </xf>
    <xf numFmtId="0" fontId="0" fillId="0" borderId="0" xfId="30" applyFont="1" applyAlignment="1">
      <alignment horizontal="center"/>
      <protection/>
    </xf>
    <xf numFmtId="0" fontId="0" fillId="0" borderId="2" xfId="30" applyFont="1" applyBorder="1" applyAlignment="1">
      <alignment horizontal="right"/>
      <protection/>
    </xf>
    <xf numFmtId="0" fontId="1" fillId="0" borderId="0" xfId="30" applyFont="1">
      <alignment/>
      <protection/>
    </xf>
    <xf numFmtId="0" fontId="1" fillId="0" borderId="0" xfId="30" applyFont="1" applyBorder="1">
      <alignment/>
      <protection/>
    </xf>
    <xf numFmtId="0" fontId="0" fillId="0" borderId="0" xfId="0" applyFont="1" applyFill="1" applyAlignment="1">
      <alignment vertical="center"/>
    </xf>
    <xf numFmtId="0" fontId="1" fillId="0" borderId="0" xfId="0" applyFont="1" applyFill="1" applyAlignment="1">
      <alignment horizontal="centerContinuous" vertical="center"/>
    </xf>
    <xf numFmtId="174" fontId="1" fillId="0" borderId="0"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174" fontId="1"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xf>
    <xf numFmtId="174" fontId="0" fillId="0" borderId="0" xfId="0" applyNumberFormat="1" applyFont="1" applyFill="1" applyBorder="1" applyAlignment="1">
      <alignment vertical="center"/>
    </xf>
    <xf numFmtId="0" fontId="0" fillId="0" borderId="1" xfId="0" applyFont="1" applyFill="1" applyBorder="1" applyAlignment="1">
      <alignment vertical="center"/>
    </xf>
    <xf numFmtId="0" fontId="1" fillId="0" borderId="1" xfId="0" applyFont="1" applyFill="1" applyBorder="1" applyAlignment="1">
      <alignment horizontal="centerContinuous" vertical="center"/>
    </xf>
    <xf numFmtId="174" fontId="1" fillId="0" borderId="1" xfId="0" applyNumberFormat="1" applyFont="1" applyFill="1" applyBorder="1" applyAlignment="1">
      <alignment horizontal="center" vertical="center"/>
    </xf>
    <xf numFmtId="0" fontId="0" fillId="0" borderId="0" xfId="0" applyFont="1" applyFill="1" applyBorder="1" applyAlignment="1">
      <alignment horizontal="centerContinuous" vertical="center"/>
    </xf>
    <xf numFmtId="0" fontId="0" fillId="0" borderId="0" xfId="0" applyFont="1" applyFill="1" applyAlignment="1">
      <alignment horizontal="left" vertical="center"/>
    </xf>
    <xf numFmtId="174" fontId="0" fillId="0" borderId="0" xfId="0" applyNumberFormat="1" applyFont="1" applyFill="1" applyAlignment="1">
      <alignment vertical="center"/>
    </xf>
    <xf numFmtId="174" fontId="27" fillId="0" borderId="0" xfId="0" applyNumberFormat="1" applyFont="1" applyFill="1" applyAlignment="1">
      <alignment vertical="center"/>
    </xf>
    <xf numFmtId="0" fontId="0" fillId="0" borderId="0" xfId="26" applyFont="1" applyFill="1" applyAlignment="1">
      <alignment vertical="center"/>
      <protection/>
    </xf>
    <xf numFmtId="0" fontId="0" fillId="0" borderId="0" xfId="26" applyFont="1" applyFill="1" applyBorder="1" applyAlignment="1">
      <alignment vertical="center"/>
      <protection/>
    </xf>
    <xf numFmtId="174" fontId="0" fillId="0" borderId="0" xfId="26" applyNumberFormat="1" applyFont="1" applyFill="1" applyBorder="1" applyAlignment="1">
      <alignment vertical="center"/>
      <protection/>
    </xf>
    <xf numFmtId="174" fontId="27" fillId="0" borderId="0" xfId="0" applyNumberFormat="1" applyFont="1" applyFill="1" applyAlignment="1">
      <alignment/>
    </xf>
    <xf numFmtId="174" fontId="9" fillId="0" borderId="0" xfId="0" applyNumberFormat="1" applyFont="1" applyFill="1" applyAlignment="1">
      <alignment/>
    </xf>
    <xf numFmtId="174" fontId="1" fillId="0" borderId="0" xfId="0" applyNumberFormat="1" applyFont="1" applyFill="1" applyBorder="1" applyAlignment="1">
      <alignment/>
    </xf>
    <xf numFmtId="174" fontId="0" fillId="0" borderId="0" xfId="27" applyNumberFormat="1" applyFont="1" applyFill="1">
      <alignment/>
      <protection/>
    </xf>
    <xf numFmtId="174" fontId="0" fillId="0" borderId="0" xfId="27" applyNumberFormat="1" applyFont="1" applyFill="1" applyBorder="1">
      <alignment/>
      <protection/>
    </xf>
    <xf numFmtId="0" fontId="0" fillId="0" borderId="1" xfId="0" applyFont="1" applyFill="1" applyBorder="1" applyAlignment="1">
      <alignment/>
    </xf>
    <xf numFmtId="0" fontId="27" fillId="0" borderId="0" xfId="26" applyFont="1" applyFill="1" applyBorder="1" applyAlignment="1">
      <alignment vertical="center"/>
      <protection/>
    </xf>
    <xf numFmtId="174" fontId="27" fillId="0" borderId="0" xfId="26" applyNumberFormat="1" applyFont="1" applyFill="1" applyBorder="1" applyAlignment="1">
      <alignment vertical="center"/>
      <protection/>
    </xf>
    <xf numFmtId="0" fontId="0" fillId="0" borderId="0" xfId="0" applyFont="1" applyFill="1" applyAlignment="1">
      <alignment horizontal="centerContinuous" vertical="center"/>
    </xf>
    <xf numFmtId="174" fontId="1" fillId="0" borderId="0" xfId="0" applyNumberFormat="1" applyFont="1" applyFill="1" applyAlignment="1">
      <alignment vertical="center"/>
    </xf>
    <xf numFmtId="0" fontId="27" fillId="0" borderId="0" xfId="0" applyFont="1" applyFill="1" applyBorder="1" applyAlignment="1">
      <alignment/>
    </xf>
    <xf numFmtId="0" fontId="0" fillId="0" borderId="18" xfId="0" applyFont="1" applyFill="1" applyBorder="1" applyAlignment="1">
      <alignment/>
    </xf>
    <xf numFmtId="174" fontId="0" fillId="0" borderId="18" xfId="0" applyNumberFormat="1" applyFont="1" applyFill="1" applyBorder="1" applyAlignment="1">
      <alignment/>
    </xf>
    <xf numFmtId="178" fontId="0" fillId="0" borderId="0" xfId="0" applyNumberFormat="1" applyFont="1" applyFill="1" applyAlignment="1">
      <alignment/>
    </xf>
    <xf numFmtId="0" fontId="0" fillId="0" borderId="1" xfId="0" applyFont="1" applyFill="1" applyBorder="1" applyAlignment="1">
      <alignment horizontal="centerContinuous" vertical="center"/>
    </xf>
    <xf numFmtId="0" fontId="0" fillId="0" borderId="0" xfId="0" applyFont="1" applyFill="1" applyBorder="1" applyAlignment="1">
      <alignment horizontal="center"/>
    </xf>
    <xf numFmtId="0" fontId="19" fillId="0" borderId="0" xfId="0" applyFont="1" applyFill="1" applyBorder="1" applyAlignment="1">
      <alignment horizontal="centerContinuous" vertical="center"/>
    </xf>
    <xf numFmtId="174" fontId="0" fillId="0" borderId="0" xfId="0" applyNumberFormat="1" applyFont="1" applyFill="1" applyBorder="1" applyAlignment="1">
      <alignment horizontal="centerContinuous"/>
    </xf>
    <xf numFmtId="1" fontId="0" fillId="0" borderId="0" xfId="0" applyNumberFormat="1" applyFont="1" applyFill="1" applyBorder="1" applyAlignment="1">
      <alignment horizontal="center"/>
    </xf>
    <xf numFmtId="0" fontId="0" fillId="0" borderId="0" xfId="0" applyFont="1" applyFill="1" applyBorder="1" applyAlignment="1">
      <alignment horizontal="right" vertical="center"/>
    </xf>
    <xf numFmtId="0" fontId="19" fillId="0" borderId="1" xfId="0" applyFont="1" applyFill="1" applyBorder="1" applyAlignment="1">
      <alignment horizontal="right" vertical="center"/>
    </xf>
    <xf numFmtId="0" fontId="19" fillId="0" borderId="1" xfId="0" applyFont="1" applyFill="1" applyBorder="1" applyAlignment="1">
      <alignment horizontal="right" vertical="center" wrapText="1"/>
    </xf>
    <xf numFmtId="1" fontId="0" fillId="0" borderId="0" xfId="0" applyNumberFormat="1"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wrapText="1"/>
    </xf>
    <xf numFmtId="0" fontId="19" fillId="0" borderId="0" xfId="0" applyFont="1" applyFill="1" applyBorder="1" applyAlignment="1">
      <alignment horizontal="right" vertical="center"/>
    </xf>
    <xf numFmtId="174" fontId="1" fillId="0" borderId="0" xfId="0" applyNumberFormat="1" applyFont="1" applyFill="1" applyBorder="1" applyAlignment="1">
      <alignment vertical="center"/>
    </xf>
    <xf numFmtId="174" fontId="0" fillId="0" borderId="0" xfId="27" applyNumberFormat="1" applyFont="1" applyFill="1" applyBorder="1" applyAlignment="1">
      <alignment vertical="center"/>
      <protection/>
    </xf>
    <xf numFmtId="174" fontId="0" fillId="0" borderId="0" xfId="0" applyNumberFormat="1" applyFont="1" applyFill="1" applyBorder="1" applyAlignment="1">
      <alignment horizontal="right"/>
    </xf>
    <xf numFmtId="174" fontId="0" fillId="0" borderId="0" xfId="26" applyNumberFormat="1" applyFont="1" applyFill="1" applyAlignment="1">
      <alignment vertical="center"/>
      <protection/>
    </xf>
    <xf numFmtId="1"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xf>
    <xf numFmtId="0" fontId="1" fillId="0" borderId="0" xfId="26" applyFont="1" applyFill="1" applyAlignment="1">
      <alignment/>
      <protection/>
    </xf>
    <xf numFmtId="0" fontId="1" fillId="0" borderId="0" xfId="26" applyFont="1" applyFill="1" applyBorder="1" applyAlignment="1">
      <alignment horizontal="center"/>
      <protection/>
    </xf>
    <xf numFmtId="9" fontId="1" fillId="0" borderId="0" xfId="31" applyFont="1" applyFill="1" applyBorder="1" applyAlignment="1">
      <alignment horizontal="center"/>
    </xf>
    <xf numFmtId="0" fontId="0" fillId="0" borderId="0" xfId="26" applyFont="1" applyFill="1" applyAlignment="1">
      <alignment/>
      <protection/>
    </xf>
    <xf numFmtId="0" fontId="0" fillId="0" borderId="0" xfId="26" applyFont="1" applyFill="1" applyBorder="1" applyAlignment="1">
      <alignment/>
      <protection/>
    </xf>
    <xf numFmtId="9" fontId="0" fillId="0" borderId="0" xfId="31" applyFont="1" applyFill="1" applyBorder="1" applyAlignment="1">
      <alignment horizontal="center"/>
    </xf>
    <xf numFmtId="0" fontId="0" fillId="0" borderId="0" xfId="26" applyFont="1" applyFill="1" applyAlignment="1">
      <alignment horizontal="left"/>
      <protection/>
    </xf>
    <xf numFmtId="175" fontId="0" fillId="0" borderId="0" xfId="26" applyNumberFormat="1" applyFont="1" applyFill="1" applyAlignment="1">
      <alignment vertical="center"/>
      <protection/>
    </xf>
    <xf numFmtId="178" fontId="0" fillId="0" borderId="0" xfId="26" applyNumberFormat="1" applyFont="1" applyFill="1" applyAlignment="1">
      <alignment horizontal="left" vertical="center"/>
      <protection/>
    </xf>
    <xf numFmtId="0" fontId="0" fillId="0" borderId="0" xfId="26" applyFont="1" applyAlignment="1">
      <alignment vertical="center"/>
      <protection/>
    </xf>
    <xf numFmtId="174" fontId="0" fillId="0" borderId="0" xfId="26" applyNumberFormat="1" applyFont="1" applyFill="1" applyBorder="1" applyAlignment="1">
      <alignment/>
      <protection/>
    </xf>
    <xf numFmtId="0" fontId="1" fillId="0" borderId="0" xfId="26" applyFont="1" applyFill="1" applyAlignment="1">
      <alignment horizontal="left"/>
      <protection/>
    </xf>
    <xf numFmtId="0" fontId="1" fillId="0" borderId="0" xfId="26" applyFont="1" applyFill="1" applyAlignment="1">
      <alignment horizontal="centerContinuous"/>
      <protection/>
    </xf>
    <xf numFmtId="0" fontId="0" fillId="0" borderId="0" xfId="26" applyFont="1" applyFill="1" applyAlignment="1">
      <alignment horizontal="centerContinuous"/>
      <protection/>
    </xf>
    <xf numFmtId="0" fontId="1" fillId="0" borderId="0" xfId="26" applyFont="1" applyAlignment="1">
      <alignment vertical="center"/>
      <protection/>
    </xf>
    <xf numFmtId="174" fontId="1" fillId="0" borderId="0" xfId="26" applyNumberFormat="1" applyFont="1" applyFill="1" applyAlignment="1">
      <alignment vertical="center"/>
      <protection/>
    </xf>
    <xf numFmtId="0" fontId="1" fillId="0" borderId="0" xfId="26" applyFont="1" applyFill="1" applyAlignment="1">
      <alignment vertical="center"/>
      <protection/>
    </xf>
    <xf numFmtId="0" fontId="0" fillId="0" borderId="0" xfId="26" applyFont="1" applyBorder="1" applyAlignment="1">
      <alignment vertical="center"/>
      <protection/>
    </xf>
    <xf numFmtId="0" fontId="0" fillId="0" borderId="1" xfId="26" applyFont="1" applyFill="1" applyBorder="1" applyAlignment="1">
      <alignment vertical="center"/>
      <protection/>
    </xf>
    <xf numFmtId="174" fontId="0" fillId="0" borderId="1" xfId="26" applyNumberFormat="1" applyFont="1" applyFill="1" applyBorder="1" applyAlignment="1">
      <alignment vertical="center"/>
      <protection/>
    </xf>
    <xf numFmtId="0" fontId="0" fillId="0" borderId="0" xfId="26" applyFont="1" applyAlignment="1">
      <alignment/>
      <protection/>
    </xf>
    <xf numFmtId="174" fontId="1" fillId="0" borderId="0" xfId="26" applyNumberFormat="1" applyFont="1" applyFill="1" applyBorder="1" applyAlignment="1">
      <alignment vertical="center"/>
      <protection/>
    </xf>
    <xf numFmtId="0" fontId="28" fillId="0" borderId="0" xfId="0" applyFont="1" applyFill="1" applyBorder="1" applyAlignment="1">
      <alignment horizontal="centerContinuous" vertical="center"/>
    </xf>
    <xf numFmtId="0" fontId="19" fillId="0" borderId="2" xfId="0" applyFont="1" applyFill="1" applyBorder="1" applyAlignment="1">
      <alignment horizontal="centerContinuous" vertical="center"/>
    </xf>
    <xf numFmtId="174" fontId="28" fillId="0" borderId="0" xfId="0" applyNumberFormat="1" applyFont="1" applyFill="1" applyBorder="1" applyAlignment="1">
      <alignment horizontal="center" vertical="center"/>
    </xf>
    <xf numFmtId="174" fontId="19" fillId="0" borderId="0" xfId="0" applyNumberFormat="1" applyFont="1" applyFill="1" applyBorder="1" applyAlignment="1">
      <alignment/>
    </xf>
    <xf numFmtId="0" fontId="19" fillId="0" borderId="19" xfId="0" applyFont="1" applyFill="1" applyBorder="1" applyAlignment="1">
      <alignment horizontal="right" vertical="center"/>
    </xf>
    <xf numFmtId="0" fontId="19" fillId="0" borderId="19" xfId="0" applyFont="1" applyFill="1" applyBorder="1" applyAlignment="1">
      <alignment horizontal="center" vertical="center" wrapText="1"/>
    </xf>
    <xf numFmtId="0" fontId="19" fillId="0" borderId="19" xfId="0" applyFont="1" applyFill="1" applyBorder="1" applyAlignment="1">
      <alignment horizontal="right" vertical="center" wrapText="1"/>
    </xf>
    <xf numFmtId="0" fontId="25" fillId="0" borderId="0" xfId="0" applyFont="1" applyFill="1" applyBorder="1" applyAlignment="1">
      <alignment horizontal="centerContinuous" vertical="center"/>
    </xf>
    <xf numFmtId="0" fontId="26" fillId="0" borderId="2" xfId="0" applyFont="1" applyFill="1" applyBorder="1" applyAlignment="1">
      <alignment horizontal="centerContinuous" vertical="center"/>
    </xf>
    <xf numFmtId="174" fontId="25" fillId="0" borderId="0" xfId="0" applyNumberFormat="1" applyFont="1" applyFill="1" applyBorder="1" applyAlignment="1">
      <alignment horizontal="center" vertical="center"/>
    </xf>
    <xf numFmtId="174" fontId="26" fillId="0" borderId="0" xfId="0" applyNumberFormat="1" applyFont="1" applyFill="1" applyBorder="1" applyAlignment="1">
      <alignment/>
    </xf>
    <xf numFmtId="0" fontId="26" fillId="0" borderId="19" xfId="0" applyFont="1" applyFill="1" applyBorder="1" applyAlignment="1">
      <alignment horizontal="right" vertical="center"/>
    </xf>
    <xf numFmtId="0" fontId="26" fillId="0" borderId="19" xfId="0" applyFont="1" applyFill="1" applyBorder="1" applyAlignment="1">
      <alignment horizontal="center" vertical="center" wrapText="1"/>
    </xf>
    <xf numFmtId="0" fontId="26" fillId="0" borderId="19" xfId="0" applyFont="1" applyFill="1" applyBorder="1" applyAlignment="1">
      <alignment horizontal="right" vertical="center" wrapText="1"/>
    </xf>
    <xf numFmtId="17" fontId="26" fillId="0" borderId="19" xfId="0" applyNumberFormat="1" applyFont="1" applyFill="1" applyBorder="1" applyAlignment="1" quotePrefix="1">
      <alignment vertical="center"/>
    </xf>
    <xf numFmtId="17" fontId="19" fillId="0" borderId="19" xfId="0" applyNumberFormat="1" applyFont="1" applyFill="1" applyBorder="1" applyAlignment="1" quotePrefix="1">
      <alignment vertical="center"/>
    </xf>
    <xf numFmtId="174" fontId="0" fillId="0" borderId="1" xfId="0" applyNumberFormat="1" applyFont="1" applyFill="1" applyBorder="1" applyAlignment="1">
      <alignment vertical="center"/>
    </xf>
    <xf numFmtId="0" fontId="19" fillId="0" borderId="0" xfId="0" applyFont="1" applyFill="1" applyBorder="1" applyAlignment="1">
      <alignment horizontal="center" vertical="center" wrapText="1"/>
    </xf>
    <xf numFmtId="0" fontId="17" fillId="0" borderId="0" xfId="15" applyAlignment="1">
      <alignment/>
    </xf>
    <xf numFmtId="0" fontId="17" fillId="0" borderId="0" xfId="15" applyFont="1" applyAlignment="1">
      <alignment/>
    </xf>
    <xf numFmtId="174" fontId="0" fillId="0" borderId="2" xfId="0" applyNumberFormat="1" applyFont="1" applyBorder="1" applyAlignment="1">
      <alignment horizontal="center"/>
    </xf>
    <xf numFmtId="174" fontId="1" fillId="0" borderId="17" xfId="0" applyNumberFormat="1" applyFont="1" applyBorder="1" applyAlignment="1">
      <alignment horizontal="center"/>
    </xf>
    <xf numFmtId="0" fontId="1" fillId="0" borderId="1" xfId="21" applyFont="1" applyBorder="1" applyAlignment="1">
      <alignment horizontal="center"/>
      <protection/>
    </xf>
    <xf numFmtId="0" fontId="1" fillId="0" borderId="0" xfId="0" applyFont="1" applyAlignment="1">
      <alignment horizontal="left"/>
    </xf>
    <xf numFmtId="0" fontId="5" fillId="0" borderId="0" xfId="0" applyFont="1" applyFill="1" applyAlignment="1">
      <alignment horizontal="left"/>
    </xf>
    <xf numFmtId="174" fontId="8" fillId="0" borderId="10" xfId="0" applyNumberFormat="1" applyFont="1" applyBorder="1" applyAlignment="1">
      <alignment horizontal="center"/>
    </xf>
    <xf numFmtId="174" fontId="8" fillId="0" borderId="1" xfId="0" applyNumberFormat="1" applyFont="1" applyBorder="1" applyAlignment="1">
      <alignment horizontal="center"/>
    </xf>
    <xf numFmtId="174" fontId="8" fillId="0" borderId="15" xfId="0" applyNumberFormat="1" applyFont="1" applyBorder="1" applyAlignment="1">
      <alignment horizontal="center"/>
    </xf>
    <xf numFmtId="174" fontId="7" fillId="0" borderId="12" xfId="0" applyNumberFormat="1" applyFont="1" applyFill="1" applyBorder="1" applyAlignment="1">
      <alignment horizontal="center"/>
    </xf>
    <xf numFmtId="174" fontId="7" fillId="0" borderId="2" xfId="0" applyNumberFormat="1" applyFont="1" applyFill="1" applyBorder="1" applyAlignment="1">
      <alignment horizontal="center"/>
    </xf>
    <xf numFmtId="174" fontId="7" fillId="0" borderId="16" xfId="0" applyNumberFormat="1" applyFont="1" applyFill="1" applyBorder="1" applyAlignment="1">
      <alignment horizontal="center"/>
    </xf>
    <xf numFmtId="174" fontId="7" fillId="0" borderId="20" xfId="0" applyNumberFormat="1" applyFont="1" applyBorder="1" applyAlignment="1">
      <alignment horizontal="center"/>
    </xf>
    <xf numFmtId="174" fontId="7" fillId="0" borderId="17" xfId="0" applyNumberFormat="1" applyFont="1" applyBorder="1" applyAlignment="1">
      <alignment horizontal="center"/>
    </xf>
    <xf numFmtId="174" fontId="7" fillId="0" borderId="21" xfId="0" applyNumberFormat="1" applyFont="1" applyBorder="1" applyAlignment="1">
      <alignment horizontal="center"/>
    </xf>
    <xf numFmtId="174" fontId="7" fillId="0" borderId="20" xfId="0" applyNumberFormat="1" applyFont="1" applyFill="1" applyBorder="1" applyAlignment="1">
      <alignment horizontal="center"/>
    </xf>
    <xf numFmtId="174" fontId="7" fillId="0" borderId="17" xfId="0" applyNumberFormat="1" applyFont="1" applyFill="1" applyBorder="1" applyAlignment="1">
      <alignment horizontal="center"/>
    </xf>
    <xf numFmtId="174" fontId="7" fillId="0" borderId="21" xfId="0" applyNumberFormat="1" applyFont="1" applyFill="1" applyBorder="1" applyAlignment="1">
      <alignment horizontal="center"/>
    </xf>
    <xf numFmtId="174" fontId="1" fillId="0" borderId="2" xfId="0" applyNumberFormat="1" applyFont="1" applyBorder="1" applyAlignment="1">
      <alignment horizontal="center"/>
    </xf>
    <xf numFmtId="174" fontId="10" fillId="0" borderId="0" xfId="0" applyNumberFormat="1" applyFont="1" applyAlignment="1">
      <alignment horizontal="left"/>
    </xf>
    <xf numFmtId="174" fontId="20" fillId="0" borderId="0" xfId="0" applyNumberFormat="1" applyFont="1" applyAlignment="1">
      <alignment horizontal="left"/>
    </xf>
    <xf numFmtId="174" fontId="0" fillId="0" borderId="1" xfId="0" applyNumberFormat="1" applyFont="1" applyBorder="1" applyAlignment="1">
      <alignment horizontal="center"/>
    </xf>
    <xf numFmtId="174" fontId="0" fillId="0" borderId="0" xfId="0" applyNumberFormat="1" applyFont="1" applyBorder="1" applyAlignment="1">
      <alignment horizontal="center"/>
    </xf>
    <xf numFmtId="174" fontId="0" fillId="0" borderId="17" xfId="0" applyNumberFormat="1" applyFont="1" applyBorder="1" applyAlignment="1">
      <alignment horizontal="center"/>
    </xf>
    <xf numFmtId="0" fontId="0" fillId="0" borderId="0" xfId="30" applyFont="1" applyAlignment="1">
      <alignment horizontal="left"/>
      <protection/>
    </xf>
    <xf numFmtId="0" fontId="0" fillId="0" borderId="2" xfId="30" applyFont="1" applyBorder="1" applyAlignment="1">
      <alignment horizontal="center"/>
      <protection/>
    </xf>
    <xf numFmtId="0" fontId="1" fillId="0" borderId="0" xfId="30" applyFont="1" applyAlignment="1">
      <alignment horizontal="left"/>
      <protection/>
    </xf>
    <xf numFmtId="0" fontId="12"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vertical="center" wrapText="1"/>
    </xf>
    <xf numFmtId="0" fontId="1" fillId="0" borderId="3" xfId="21" applyFont="1" applyBorder="1" applyAlignment="1">
      <alignment horizontal="center"/>
      <protection/>
    </xf>
    <xf numFmtId="0" fontId="1" fillId="0" borderId="13" xfId="21" applyFont="1" applyBorder="1" applyAlignment="1">
      <alignment horizontal="center"/>
      <protection/>
    </xf>
    <xf numFmtId="0" fontId="1" fillId="0" borderId="14" xfId="21" applyFont="1" applyBorder="1" applyAlignment="1">
      <alignment horizontal="center"/>
      <protection/>
    </xf>
    <xf numFmtId="0" fontId="1" fillId="0" borderId="0" xfId="0" applyFont="1" applyAlignment="1">
      <alignment horizontal="center"/>
    </xf>
  </cellXfs>
  <cellStyles count="18">
    <cellStyle name="Normal" xfId="0"/>
    <cellStyle name="Hyperlink" xfId="15"/>
    <cellStyle name="Followed Hyperlink" xfId="16"/>
    <cellStyle name="Comma" xfId="17"/>
    <cellStyle name="Comma [0]" xfId="18"/>
    <cellStyle name="Currency" xfId="19"/>
    <cellStyle name="Currency [0]" xfId="20"/>
    <cellStyle name="Normal_3EXPoficial952000" xfId="21"/>
    <cellStyle name="Normal_C4seriecobre" xfId="22"/>
    <cellStyle name="Normal_cta de capital y financiera96-01" xfId="23"/>
    <cellStyle name="Normal_Cuadro_SNF_V_110402" xfId="24"/>
    <cellStyle name="Normal_DETALLE RENTA" xfId="25"/>
    <cellStyle name="Normal_Libro2" xfId="26"/>
    <cellStyle name="Normal_PII-información diciembre 2002 publicación" xfId="27"/>
    <cellStyle name="Normal_posicion inversion internacional oficial2" xfId="28"/>
    <cellStyle name="Normal_Proyección_IPOM(03_04_03)" xfId="29"/>
    <cellStyle name="Normal_saldos y flujos rev BP9601( junio01)"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0" Type="http://schemas.openxmlformats.org/officeDocument/2006/relationships/externalLink" Target="externalLinks/externalLink15.xml" /><Relationship Id="rId41" Type="http://schemas.openxmlformats.org/officeDocument/2006/relationships/externalLink" Target="externalLinks/externalLink16.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GIIE\BAL_PAG\BALANZA\SERIE%20BP%202006\versi&#243;n%20preliminar%202006_actualizada%20(BIS)\cuadros%20publicaci&#243;n%20antigua%2011-12-14-14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DATA\BALANZA\LIBROS\Libros_5&#176;manual\cuadros_prueba\cuadros_exp.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ATA\BALANZA\LIBROS\Bpoficial952000(publicac.incluyendo99-2000)\series%20incluyendo99-2000\C3A(publicacion%20oficial%2020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DATA\DEPPUBLI\MMENA\Bolet&#237;n%20reestructurado\Exportaciones%20de%20bienes%20fob.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DATA\BALANZA\Serie%20BP%202002\bpquincenal1508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Mis%20documentos\libros\5&#176;%20manual\exp_99_00_01_ajus.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ATA\BALANZA\Serie%20BP%202002\bpquincenal1508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ATA\BALANZA\balanzas%20febrero%202004%20corregidas\balanzas%202000-2003\2003mensual-corr%20feb%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GIIE\BAL_PAG\BALANZA\series%20BP%202003%202004%202005%20(CCNNbse2003)\2005%20mensual-ccnnbse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DEPPUBLI\MMENA\Bolet&#237;n%20reestructurado\Exportaciones%20de%20bienes%20fo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A\Cuenta%20Financiera%20y%20Renta\PII\2004\actualizacPIIjunio04\PII%20por%20sectores%20neta-fluj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GIIE\BAL_PAG\BALANZA\SERIE%20BP%202006\versi&#243;n%20preliminar%202006_actualizada%20(BIS)\serie2006trimestrBP_preliminar_b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libros\5&#176;%20manual\exp_99_00_01_aju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ATA\BALANZA\LIBROS\Libros_5&#176;manual\cuadros_prueba\cuadros_ex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ATA\BALANZA\LIBROS\Bpoficial952000(publicac.incluyendo99-2000)\series%20incluyendo99-2000\C3A(publicacion%20oficial%2020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is%20documentos\libros\5&#176;%20manual\exp_99_00_01_aj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_11"/>
      <sheetName val="C_12"/>
      <sheetName val="C_14"/>
      <sheetName val="C_14A"/>
      <sheetName val="c_12A-flujo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adro_Tere"/>
      <sheetName val="Cuadro_exp_ofi"/>
      <sheetName val="Cuadro_balanza"/>
      <sheetName val="Cuadro_3"/>
      <sheetName val="Cuadro_3 (2)"/>
      <sheetName val="Cuadro_3series"/>
      <sheetName val="Cuadro_3series (2)"/>
      <sheetName val="Cuadro_5"/>
      <sheetName val="Cuadro_5 (2)"/>
      <sheetName val="Cuadro_6"/>
      <sheetName val="Hoja3"/>
    </sheetNames>
    <sheetDataSet>
      <sheetData sheetId="7">
        <row r="1">
          <cell r="E1" t="str">
            <v>5. EXPORTACIONES DE ALGUNOS PRODUCTOS PRINCIPALES (1) (2)</v>
          </cell>
          <cell r="S1" t="str">
            <v>5. EXPORTACIONES DE ALGUNOS PRODUCTOS PRINCIPALES (1) (2)</v>
          </cell>
        </row>
        <row r="2">
          <cell r="E2" t="str">
            <v>CLASIFICADOS DE ACUERDO A LA CIIU</v>
          </cell>
          <cell r="S2" t="str">
            <v>CLASIFICADOS DE ACUERDO A LA CIIU (2)</v>
          </cell>
        </row>
        <row r="4">
          <cell r="E4">
            <v>1990</v>
          </cell>
          <cell r="H4">
            <v>1991</v>
          </cell>
          <cell r="K4">
            <v>1992</v>
          </cell>
          <cell r="N4">
            <v>1993</v>
          </cell>
          <cell r="Q4">
            <v>1994</v>
          </cell>
          <cell r="T4" t="str">
            <v>1995(*)</v>
          </cell>
          <cell r="W4" t="str">
            <v>1996(*)</v>
          </cell>
          <cell r="Z4" t="str">
            <v>1997(*)</v>
          </cell>
          <cell r="AC4" t="str">
            <v>1998(*)</v>
          </cell>
          <cell r="AF4" t="str">
            <v>1999(*)</v>
          </cell>
          <cell r="AI4" t="str">
            <v>2000(*)</v>
          </cell>
        </row>
        <row r="5">
          <cell r="E5" t="str">
            <v>Volumen</v>
          </cell>
          <cell r="F5" t="str">
            <v>Precio</v>
          </cell>
          <cell r="G5" t="str">
            <v>Valor</v>
          </cell>
          <cell r="H5" t="str">
            <v>Volumen</v>
          </cell>
          <cell r="I5" t="str">
            <v>Precio</v>
          </cell>
          <cell r="J5" t="str">
            <v>Valor</v>
          </cell>
          <cell r="K5" t="str">
            <v>Volumen</v>
          </cell>
          <cell r="L5" t="str">
            <v>Precio</v>
          </cell>
          <cell r="M5" t="str">
            <v>Valor</v>
          </cell>
          <cell r="N5" t="str">
            <v>Volumen</v>
          </cell>
          <cell r="O5" t="str">
            <v>Precio</v>
          </cell>
          <cell r="P5" t="str">
            <v>Valor</v>
          </cell>
          <cell r="Q5" t="str">
            <v>Volumen</v>
          </cell>
          <cell r="R5" t="str">
            <v>Precio</v>
          </cell>
          <cell r="S5" t="str">
            <v>Valor</v>
          </cell>
          <cell r="T5" t="str">
            <v>Volumen</v>
          </cell>
          <cell r="U5" t="str">
            <v>Precio</v>
          </cell>
          <cell r="V5" t="str">
            <v>Valor</v>
          </cell>
          <cell r="W5" t="str">
            <v>Volumen</v>
          </cell>
          <cell r="X5" t="str">
            <v>Precio</v>
          </cell>
          <cell r="Y5" t="str">
            <v>Valor</v>
          </cell>
          <cell r="Z5" t="str">
            <v>Volumen</v>
          </cell>
          <cell r="AA5" t="str">
            <v>Precio</v>
          </cell>
          <cell r="AB5" t="str">
            <v>Valor</v>
          </cell>
          <cell r="AC5" t="str">
            <v>Volumen</v>
          </cell>
          <cell r="AD5" t="str">
            <v>Precio</v>
          </cell>
          <cell r="AE5" t="str">
            <v>Valor</v>
          </cell>
          <cell r="AF5" t="str">
            <v>Volumen</v>
          </cell>
          <cell r="AG5" t="str">
            <v>Precio</v>
          </cell>
          <cell r="AH5" t="str">
            <v>Valor</v>
          </cell>
          <cell r="AI5" t="str">
            <v>Volumen</v>
          </cell>
          <cell r="AJ5" t="str">
            <v>Precio</v>
          </cell>
          <cell r="AK5" t="str">
            <v>Valor</v>
          </cell>
        </row>
        <row r="6">
          <cell r="F6" t="str">
            <v>(US$)</v>
          </cell>
          <cell r="G6" t="str">
            <v>(Mill. US$)</v>
          </cell>
          <cell r="I6" t="str">
            <v>(US$)</v>
          </cell>
          <cell r="J6" t="str">
            <v>(Mill. US$)</v>
          </cell>
          <cell r="L6" t="str">
            <v>(US$)</v>
          </cell>
          <cell r="M6" t="str">
            <v>(Mill. US$)</v>
          </cell>
          <cell r="O6" t="str">
            <v>(US$)</v>
          </cell>
          <cell r="P6" t="str">
            <v>(Mill. US$)</v>
          </cell>
          <cell r="R6" t="str">
            <v>(US$)</v>
          </cell>
          <cell r="S6" t="str">
            <v>(Mill. US$)</v>
          </cell>
          <cell r="U6" t="str">
            <v>(US$)</v>
          </cell>
          <cell r="V6" t="str">
            <v>(Mill. US$)</v>
          </cell>
          <cell r="X6" t="str">
            <v>(US$)</v>
          </cell>
          <cell r="Y6" t="str">
            <v>(Mill. US$)</v>
          </cell>
          <cell r="AA6" t="str">
            <v>(US$)</v>
          </cell>
          <cell r="AB6" t="str">
            <v>(Mill. US$)</v>
          </cell>
          <cell r="AD6" t="str">
            <v>(US$)</v>
          </cell>
          <cell r="AE6" t="str">
            <v>(Mill. US$)</v>
          </cell>
          <cell r="AG6" t="str">
            <v>(US$)</v>
          </cell>
          <cell r="AH6" t="str">
            <v>(Mill. US$)</v>
          </cell>
          <cell r="AJ6" t="str">
            <v>(US$)</v>
          </cell>
          <cell r="AK6" t="str">
            <v>(Mill. US$)</v>
          </cell>
        </row>
        <row r="8">
          <cell r="A8" t="str">
            <v>MINEROS</v>
          </cell>
        </row>
        <row r="9">
          <cell r="C9" t="str">
            <v>Cobre</v>
          </cell>
        </row>
        <row r="10">
          <cell r="C10" t="str">
            <v>Hierro</v>
          </cell>
        </row>
        <row r="11">
          <cell r="D11" t="str">
            <v>Hierro Pellet</v>
          </cell>
        </row>
        <row r="12">
          <cell r="D12" t="str">
            <v>Hierro a Granel</v>
          </cell>
        </row>
        <row r="13">
          <cell r="C13" t="str">
            <v>Salitre y Yodo</v>
          </cell>
        </row>
        <row r="14">
          <cell r="D14" t="str">
            <v>Salitre Sódico</v>
          </cell>
        </row>
        <row r="15">
          <cell r="D15" t="str">
            <v>Salitre Potásico</v>
          </cell>
        </row>
        <row r="16">
          <cell r="D16" t="str">
            <v>Yodo</v>
          </cell>
        </row>
        <row r="17">
          <cell r="C17" t="str">
            <v>Plata Metálica</v>
          </cell>
        </row>
        <row r="18">
          <cell r="C18" t="str">
            <v>Oxido y Ferromolibdeno</v>
          </cell>
        </row>
        <row r="19">
          <cell r="C19" t="str">
            <v>Carbonato de Litio</v>
          </cell>
        </row>
        <row r="20">
          <cell r="C20" t="str">
            <v>Oro metálico </v>
          </cell>
        </row>
        <row r="21">
          <cell r="C21" t="str">
            <v>Metal doré</v>
          </cell>
        </row>
        <row r="22">
          <cell r="C22" t="str">
            <v>Minerales de oro</v>
          </cell>
        </row>
        <row r="23">
          <cell r="C23" t="str">
            <v>Otros Mineros</v>
          </cell>
          <cell r="G23">
            <v>0</v>
          </cell>
          <cell r="J23">
            <v>0</v>
          </cell>
          <cell r="M23">
            <v>0</v>
          </cell>
          <cell r="P23">
            <v>0</v>
          </cell>
          <cell r="S23">
            <v>0</v>
          </cell>
          <cell r="V23">
            <v>0</v>
          </cell>
          <cell r="Y23">
            <v>0</v>
          </cell>
          <cell r="AB23">
            <v>0</v>
          </cell>
          <cell r="AE23">
            <v>0</v>
          </cell>
        </row>
        <row r="25">
          <cell r="A25" t="str">
            <v>AGROP, SILVIC. Y PESQ.</v>
          </cell>
          <cell r="G25">
            <v>0</v>
          </cell>
          <cell r="J25">
            <v>0</v>
          </cell>
          <cell r="M25">
            <v>0</v>
          </cell>
          <cell r="P25">
            <v>0</v>
          </cell>
          <cell r="S25">
            <v>0</v>
          </cell>
          <cell r="V25">
            <v>0</v>
          </cell>
          <cell r="Y25">
            <v>0</v>
          </cell>
          <cell r="AB25">
            <v>0</v>
          </cell>
          <cell r="AE25">
            <v>0</v>
          </cell>
        </row>
        <row r="26">
          <cell r="B26" t="str">
            <v>Sector Frutícola</v>
          </cell>
        </row>
        <row r="27">
          <cell r="C27" t="str">
            <v>Fruta Fresca (*)</v>
          </cell>
        </row>
        <row r="28">
          <cell r="D28" t="str">
            <v> (Uva)</v>
          </cell>
        </row>
        <row r="29">
          <cell r="B29" t="str">
            <v>Otros Agropecuarios</v>
          </cell>
        </row>
        <row r="30">
          <cell r="B30" t="str">
            <v>Sector Silvícola</v>
          </cell>
        </row>
        <row r="31">
          <cell r="D31" t="str">
            <v>(Rollizos de pino)</v>
          </cell>
        </row>
        <row r="32">
          <cell r="D32" t="str">
            <v>(Rollizos para pulpa)</v>
          </cell>
        </row>
        <row r="33">
          <cell r="B33" t="str">
            <v>Pesca extractiva</v>
          </cell>
        </row>
        <row r="35">
          <cell r="A35" t="str">
            <v>INDUSTRIALES</v>
          </cell>
          <cell r="G35">
            <v>0</v>
          </cell>
          <cell r="J35">
            <v>0</v>
          </cell>
          <cell r="M35">
            <v>0</v>
          </cell>
          <cell r="P35">
            <v>0</v>
          </cell>
          <cell r="S35">
            <v>0</v>
          </cell>
          <cell r="V35">
            <v>0</v>
          </cell>
          <cell r="Y35">
            <v>0</v>
          </cell>
          <cell r="AB35">
            <v>0</v>
          </cell>
          <cell r="AE35">
            <v>0</v>
          </cell>
        </row>
        <row r="36">
          <cell r="A36" t="str">
            <v>Alimentos</v>
          </cell>
        </row>
        <row r="37">
          <cell r="D37" t="str">
            <v>(Harina de pescado)</v>
          </cell>
        </row>
        <row r="38">
          <cell r="D38" t="str">
            <v>(Salmón)</v>
          </cell>
        </row>
        <row r="39">
          <cell r="B39" t="str">
            <v>Bebidas y Tabaco</v>
          </cell>
        </row>
        <row r="40">
          <cell r="B40" t="str">
            <v>Forest. y muebl de madera</v>
          </cell>
        </row>
        <row r="41">
          <cell r="D41" t="str">
            <v>(Madera aserrada)</v>
          </cell>
        </row>
        <row r="42">
          <cell r="D42" t="str">
            <v>(Chips de madera)</v>
          </cell>
        </row>
        <row r="43">
          <cell r="D43" t="str">
            <v>(Madera Cepillada)</v>
          </cell>
        </row>
        <row r="44">
          <cell r="B44" t="str">
            <v>Celul.,papel y otros</v>
          </cell>
        </row>
        <row r="45">
          <cell r="D45" t="str">
            <v>(Celulosa cruda)</v>
          </cell>
        </row>
        <row r="46">
          <cell r="D46" t="str">
            <v>(Celulosa blanqueada)</v>
          </cell>
        </row>
        <row r="47">
          <cell r="B47" t="str">
            <v>Productos Químicos</v>
          </cell>
        </row>
        <row r="48">
          <cell r="D48" t="str">
            <v>(Metanol)</v>
          </cell>
        </row>
        <row r="49">
          <cell r="B49" t="str">
            <v>Ind.básicas de hierro y acero</v>
          </cell>
        </row>
        <row r="50">
          <cell r="B50" t="str">
            <v>Prod. met. eléct. transp. etc.</v>
          </cell>
        </row>
        <row r="51">
          <cell r="B51" t="str">
            <v>Otros productos industr.</v>
          </cell>
        </row>
        <row r="54">
          <cell r="A54" t="str">
            <v>TOTAL</v>
          </cell>
          <cell r="G54">
            <v>0</v>
          </cell>
          <cell r="J54">
            <v>0</v>
          </cell>
          <cell r="M54">
            <v>0</v>
          </cell>
          <cell r="P54">
            <v>0</v>
          </cell>
          <cell r="S54">
            <v>0</v>
          </cell>
          <cell r="V54">
            <v>0</v>
          </cell>
          <cell r="Y54">
            <v>0</v>
          </cell>
          <cell r="AB54">
            <v>0</v>
          </cell>
          <cell r="AE54">
            <v>0</v>
          </cell>
        </row>
        <row r="56">
          <cell r="B56" t="str">
            <v>COBRE</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8">
          <cell r="B58" t="str">
            <v>NO COBRE</v>
          </cell>
          <cell r="G58">
            <v>0</v>
          </cell>
          <cell r="J58">
            <v>0</v>
          </cell>
          <cell r="M58">
            <v>0</v>
          </cell>
          <cell r="P58">
            <v>0</v>
          </cell>
          <cell r="S58">
            <v>0</v>
          </cell>
          <cell r="V58">
            <v>0</v>
          </cell>
          <cell r="Y58">
            <v>0</v>
          </cell>
          <cell r="AB58">
            <v>0</v>
          </cell>
          <cell r="AE58">
            <v>0</v>
          </cell>
        </row>
        <row r="59">
          <cell r="C59" t="str">
            <v>Principales (3)</v>
          </cell>
          <cell r="G59">
            <v>0</v>
          </cell>
          <cell r="J59">
            <v>0</v>
          </cell>
          <cell r="M59">
            <v>0</v>
          </cell>
          <cell r="P59">
            <v>0</v>
          </cell>
          <cell r="S59">
            <v>0</v>
          </cell>
          <cell r="V59">
            <v>0</v>
          </cell>
          <cell r="Y59">
            <v>0</v>
          </cell>
          <cell r="AB59">
            <v>0</v>
          </cell>
          <cell r="AE59">
            <v>0</v>
          </cell>
        </row>
        <row r="60">
          <cell r="C60" t="str">
            <v>Resto</v>
          </cell>
          <cell r="G60">
            <v>0</v>
          </cell>
          <cell r="J60">
            <v>0</v>
          </cell>
          <cell r="M60">
            <v>0</v>
          </cell>
          <cell r="P60">
            <v>0</v>
          </cell>
          <cell r="S60">
            <v>0</v>
          </cell>
          <cell r="V60">
            <v>0</v>
          </cell>
          <cell r="Y60">
            <v>0</v>
          </cell>
          <cell r="AB60">
            <v>0</v>
          </cell>
          <cell r="AE60">
            <v>0</v>
          </cell>
        </row>
        <row r="61">
          <cell r="E61" t="str">
            <v>(*) Cifras provisionales.</v>
          </cell>
          <cell r="V61" t="str">
            <v>(*) Cifras provisionales.</v>
          </cell>
        </row>
        <row r="62">
          <cell r="E62" t="str">
            <v>(1) No incluye Zona Franca</v>
          </cell>
          <cell r="V62" t="str">
            <v>(1) No incluye Zona Franca</v>
          </cell>
        </row>
        <row r="63">
          <cell r="E63" t="str">
            <v>(2) Incluye oro monetario</v>
          </cell>
          <cell r="V63" t="str">
            <v>(2) Incluye oro monetario</v>
          </cell>
        </row>
        <row r="64">
          <cell r="V64" t="str">
            <v>(3) Incluye hierro, salitre y yodo, plata, óxido y ferromolibdeno, carbonato de litio, oro, fruta, rollizos, harina de pescado, </v>
          </cell>
        </row>
        <row r="67">
          <cell r="V67" t="str">
            <v>y transporte al de industrias básicas del hierro y del acero</v>
          </cell>
        </row>
        <row r="86">
          <cell r="N86" t="str">
            <v>(1) Incluye hierro, salitre y yodo, plata, óxido y ferromolibdeno, carbonato de litio, oro, fruta, rollizos, </v>
          </cell>
          <cell r="W86" t="str">
            <v>(1) Incluye hierro, salitre y yodo, plata, óxido y ferromolibdeno, carbonato de litio, oro, fruta, rollizos, harina de pescado, </v>
          </cell>
        </row>
        <row r="87">
          <cell r="N87" t="str">
            <v>harina de pescado, madera (aserrada y cepillada), celulosa y metanol.</v>
          </cell>
          <cell r="W87" t="str">
            <v>harina de pescado, madera (aserrada y cepillada), celulosa y metanol.</v>
          </cell>
        </row>
        <row r="88">
          <cell r="W88" t="str">
            <v>(2) Ver nota 2 del cuadro nº 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3"/>
      <sheetName val="C3A (2)"/>
    </sheetNames>
    <sheetDataSet>
      <sheetData sheetId="0">
        <row r="6">
          <cell r="F6">
            <v>1984</v>
          </cell>
          <cell r="G6">
            <v>1985</v>
          </cell>
          <cell r="H6">
            <v>1986</v>
          </cell>
          <cell r="I6">
            <v>1987</v>
          </cell>
          <cell r="J6">
            <v>1988</v>
          </cell>
          <cell r="K6">
            <v>1989</v>
          </cell>
        </row>
        <row r="9">
          <cell r="F9">
            <v>1961.7</v>
          </cell>
          <cell r="G9">
            <v>2120.7</v>
          </cell>
          <cell r="H9">
            <v>2096.1000000000004</v>
          </cell>
          <cell r="I9">
            <v>2603.2999999999997</v>
          </cell>
          <cell r="J9">
            <v>3848.2999999999997</v>
          </cell>
          <cell r="K9">
            <v>4501.7</v>
          </cell>
        </row>
        <row r="11">
          <cell r="F11">
            <v>1603.9</v>
          </cell>
          <cell r="G11">
            <v>1788.6999999999998</v>
          </cell>
          <cell r="H11">
            <v>1757.1000000000001</v>
          </cell>
          <cell r="I11">
            <v>2234.7</v>
          </cell>
          <cell r="J11">
            <v>3416.2</v>
          </cell>
          <cell r="K11">
            <v>4021.4</v>
          </cell>
        </row>
        <row r="12">
          <cell r="F12">
            <v>1279.5</v>
          </cell>
          <cell r="G12">
            <v>1401.8</v>
          </cell>
          <cell r="H12">
            <v>1393.9</v>
          </cell>
          <cell r="I12">
            <v>1735.7</v>
          </cell>
          <cell r="J12">
            <v>2583</v>
          </cell>
          <cell r="K12">
            <v>3066.3</v>
          </cell>
        </row>
        <row r="13">
          <cell r="F13">
            <v>324.4</v>
          </cell>
          <cell r="G13">
            <v>386.9</v>
          </cell>
          <cell r="H13">
            <v>363.2</v>
          </cell>
          <cell r="I13">
            <v>499</v>
          </cell>
          <cell r="J13">
            <v>833.2</v>
          </cell>
          <cell r="K13">
            <v>955.1</v>
          </cell>
        </row>
        <row r="15">
          <cell r="F15">
            <v>110.60000000000001</v>
          </cell>
          <cell r="G15">
            <v>91.5</v>
          </cell>
          <cell r="H15">
            <v>88.4</v>
          </cell>
          <cell r="I15">
            <v>100.9</v>
          </cell>
          <cell r="J15">
            <v>109.7</v>
          </cell>
          <cell r="K15">
            <v>123.3</v>
          </cell>
        </row>
        <row r="16">
          <cell r="F16">
            <v>24.2</v>
          </cell>
          <cell r="G16">
            <v>25.8</v>
          </cell>
          <cell r="H16">
            <v>22.6</v>
          </cell>
          <cell r="I16">
            <v>20</v>
          </cell>
          <cell r="J16">
            <v>32.7</v>
          </cell>
          <cell r="K16">
            <v>41.7</v>
          </cell>
        </row>
        <row r="17">
          <cell r="F17">
            <v>86.4</v>
          </cell>
          <cell r="G17">
            <v>65.7</v>
          </cell>
          <cell r="H17">
            <v>65.8</v>
          </cell>
          <cell r="I17">
            <v>80.9</v>
          </cell>
          <cell r="J17">
            <v>77</v>
          </cell>
          <cell r="K17">
            <v>81.6</v>
          </cell>
        </row>
        <row r="19">
          <cell r="F19">
            <v>74.3</v>
          </cell>
          <cell r="G19">
            <v>85</v>
          </cell>
          <cell r="H19">
            <v>92.3</v>
          </cell>
          <cell r="I19">
            <v>98.7</v>
          </cell>
          <cell r="J19">
            <v>121.4</v>
          </cell>
          <cell r="K19">
            <v>130.7</v>
          </cell>
        </row>
        <row r="21">
          <cell r="F21" t="str">
            <v>-    </v>
          </cell>
          <cell r="G21" t="str">
            <v>-    </v>
          </cell>
          <cell r="H21" t="str">
            <v>-    </v>
          </cell>
          <cell r="I21" t="str">
            <v>                   -</v>
          </cell>
          <cell r="J21" t="str">
            <v>                  -</v>
          </cell>
          <cell r="K21" t="str">
            <v>-</v>
          </cell>
        </row>
        <row r="23">
          <cell r="F23">
            <v>87.2</v>
          </cell>
          <cell r="G23">
            <v>77.7</v>
          </cell>
          <cell r="H23">
            <v>67.9</v>
          </cell>
          <cell r="I23">
            <v>80.3</v>
          </cell>
          <cell r="J23">
            <v>82.8</v>
          </cell>
          <cell r="K23">
            <v>90.3</v>
          </cell>
        </row>
        <row r="25">
          <cell r="F25">
            <v>85.7</v>
          </cell>
          <cell r="G25">
            <v>77.8</v>
          </cell>
          <cell r="H25">
            <v>90.4</v>
          </cell>
          <cell r="I25">
            <v>88.7</v>
          </cell>
          <cell r="J25">
            <v>118.2</v>
          </cell>
          <cell r="K25">
            <v>135.99999999999972</v>
          </cell>
        </row>
        <row r="27">
          <cell r="F27">
            <v>428.30000000000007</v>
          </cell>
          <cell r="G27">
            <v>515.1</v>
          </cell>
          <cell r="H27">
            <v>682.9999999999999</v>
          </cell>
          <cell r="I27">
            <v>875.8000000000001</v>
          </cell>
          <cell r="J27">
            <v>932.7</v>
          </cell>
          <cell r="K27">
            <v>1008.1999999999999</v>
          </cell>
        </row>
        <row r="29">
          <cell r="F29">
            <v>345.70000000000005</v>
          </cell>
          <cell r="G29">
            <v>425</v>
          </cell>
          <cell r="H29">
            <v>562.9999999999999</v>
          </cell>
          <cell r="I29">
            <v>693.1</v>
          </cell>
          <cell r="J29">
            <v>693.5</v>
          </cell>
          <cell r="K29">
            <v>726.0999999999999</v>
          </cell>
        </row>
        <row r="30">
          <cell r="F30">
            <v>10.5</v>
          </cell>
          <cell r="G30">
            <v>3.5</v>
          </cell>
          <cell r="H30">
            <v>3.3</v>
          </cell>
          <cell r="I30">
            <v>2.2</v>
          </cell>
          <cell r="J30">
            <v>2.7</v>
          </cell>
          <cell r="K30">
            <v>29.2</v>
          </cell>
        </row>
        <row r="31">
          <cell r="F31">
            <v>10.5</v>
          </cell>
          <cell r="G31">
            <v>25.9</v>
          </cell>
          <cell r="H31">
            <v>25.3</v>
          </cell>
          <cell r="I31">
            <v>18.4</v>
          </cell>
          <cell r="J31">
            <v>28.2</v>
          </cell>
          <cell r="K31">
            <v>40.1</v>
          </cell>
        </row>
        <row r="32">
          <cell r="F32">
            <v>2.3</v>
          </cell>
          <cell r="G32">
            <v>8.2</v>
          </cell>
          <cell r="H32">
            <v>13.6</v>
          </cell>
          <cell r="I32">
            <v>2.4</v>
          </cell>
          <cell r="J32">
            <v>2.5</v>
          </cell>
          <cell r="K32">
            <v>1.4</v>
          </cell>
        </row>
        <row r="33">
          <cell r="F33">
            <v>0.4</v>
          </cell>
          <cell r="G33">
            <v>2.7</v>
          </cell>
          <cell r="H33">
            <v>1.6</v>
          </cell>
          <cell r="I33">
            <v>2</v>
          </cell>
          <cell r="J33">
            <v>1.9</v>
          </cell>
          <cell r="K33">
            <v>1.6</v>
          </cell>
        </row>
        <row r="34">
          <cell r="F34">
            <v>293.6</v>
          </cell>
          <cell r="G34">
            <v>357.3</v>
          </cell>
          <cell r="H34">
            <v>478.9</v>
          </cell>
          <cell r="I34">
            <v>608.5</v>
          </cell>
          <cell r="J34">
            <v>586.2</v>
          </cell>
          <cell r="K34">
            <v>544.4</v>
          </cell>
        </row>
        <row r="35">
          <cell r="F35">
            <v>6.6</v>
          </cell>
          <cell r="G35">
            <v>1.9</v>
          </cell>
          <cell r="H35">
            <v>4.9</v>
          </cell>
          <cell r="I35">
            <v>9</v>
          </cell>
          <cell r="J35">
            <v>10.6</v>
          </cell>
          <cell r="K35">
            <v>11</v>
          </cell>
        </row>
        <row r="36">
          <cell r="F36">
            <v>21.8</v>
          </cell>
          <cell r="G36">
            <v>25.5</v>
          </cell>
          <cell r="H36">
            <v>35.4</v>
          </cell>
          <cell r="I36">
            <v>50.6</v>
          </cell>
          <cell r="J36">
            <v>61.4</v>
          </cell>
          <cell r="K36">
            <v>98.4</v>
          </cell>
        </row>
        <row r="38">
          <cell r="F38">
            <v>29.099999999999998</v>
          </cell>
          <cell r="G38">
            <v>26.8</v>
          </cell>
          <cell r="H38">
            <v>39.400000000000006</v>
          </cell>
          <cell r="I38">
            <v>56.1</v>
          </cell>
          <cell r="J38">
            <v>58</v>
          </cell>
          <cell r="K38">
            <v>48.800000000000004</v>
          </cell>
        </row>
        <row r="39">
          <cell r="F39">
            <v>16.2</v>
          </cell>
          <cell r="G39">
            <v>12.6</v>
          </cell>
          <cell r="H39">
            <v>14.7</v>
          </cell>
          <cell r="I39">
            <v>16.4</v>
          </cell>
          <cell r="J39">
            <v>26.1</v>
          </cell>
          <cell r="K39">
            <v>24.2</v>
          </cell>
        </row>
        <row r="40">
          <cell r="F40">
            <v>1.8</v>
          </cell>
          <cell r="G40">
            <v>2.4</v>
          </cell>
          <cell r="H40">
            <v>1.7</v>
          </cell>
          <cell r="I40">
            <v>1.1</v>
          </cell>
          <cell r="J40">
            <v>3.2</v>
          </cell>
          <cell r="K40">
            <v>2.3</v>
          </cell>
        </row>
        <row r="41">
          <cell r="F41">
            <v>1</v>
          </cell>
          <cell r="G41">
            <v>1.6</v>
          </cell>
          <cell r="H41">
            <v>2.3</v>
          </cell>
          <cell r="I41">
            <v>5.6</v>
          </cell>
          <cell r="J41">
            <v>2.6</v>
          </cell>
          <cell r="K41">
            <v>2.7</v>
          </cell>
        </row>
        <row r="42">
          <cell r="F42">
            <v>6.2</v>
          </cell>
          <cell r="G42">
            <v>6</v>
          </cell>
          <cell r="H42">
            <v>16</v>
          </cell>
          <cell r="I42">
            <v>25.6</v>
          </cell>
          <cell r="J42">
            <v>17.9</v>
          </cell>
          <cell r="K42">
            <v>11.5</v>
          </cell>
        </row>
        <row r="43">
          <cell r="F43">
            <v>3.9</v>
          </cell>
          <cell r="G43">
            <v>4.2</v>
          </cell>
          <cell r="H43">
            <v>4.7</v>
          </cell>
          <cell r="I43">
            <v>7.4</v>
          </cell>
          <cell r="J43">
            <v>8.2</v>
          </cell>
          <cell r="K43">
            <v>8.1</v>
          </cell>
        </row>
        <row r="45">
          <cell r="F45">
            <v>1.6</v>
          </cell>
          <cell r="G45">
            <v>1.3</v>
          </cell>
          <cell r="H45">
            <v>1.7000000000000002</v>
          </cell>
          <cell r="I45">
            <v>2.6999999999999997</v>
          </cell>
          <cell r="J45">
            <v>2.5999999999999996</v>
          </cell>
          <cell r="K45">
            <v>4.699999999999999</v>
          </cell>
        </row>
        <row r="46">
          <cell r="F46">
            <v>0.6</v>
          </cell>
          <cell r="G46">
            <v>0.5</v>
          </cell>
          <cell r="H46">
            <v>0.5</v>
          </cell>
          <cell r="I46">
            <v>0.4</v>
          </cell>
          <cell r="J46">
            <v>0.5</v>
          </cell>
          <cell r="K46">
            <v>0.6</v>
          </cell>
        </row>
        <row r="47">
          <cell r="F47">
            <v>1</v>
          </cell>
          <cell r="G47">
            <v>0.8</v>
          </cell>
          <cell r="H47">
            <v>0.8</v>
          </cell>
          <cell r="I47">
            <v>1.4</v>
          </cell>
          <cell r="J47">
            <v>0.9</v>
          </cell>
          <cell r="K47">
            <v>1.2</v>
          </cell>
        </row>
        <row r="48">
          <cell r="F48" t="str">
            <v>-    </v>
          </cell>
          <cell r="G48" t="str">
            <v>        -</v>
          </cell>
          <cell r="H48">
            <v>0.4</v>
          </cell>
          <cell r="I48">
            <v>0.9</v>
          </cell>
          <cell r="J48">
            <v>1.2</v>
          </cell>
          <cell r="K48">
            <v>2.9</v>
          </cell>
        </row>
        <row r="50">
          <cell r="F50">
            <v>51.9</v>
          </cell>
          <cell r="G50">
            <v>62</v>
          </cell>
          <cell r="H50">
            <v>78.9</v>
          </cell>
          <cell r="I50">
            <v>123.9</v>
          </cell>
          <cell r="J50">
            <v>178.6</v>
          </cell>
          <cell r="K50">
            <v>228.6</v>
          </cell>
        </row>
        <row r="51">
          <cell r="F51">
            <v>14.4</v>
          </cell>
          <cell r="G51">
            <v>12.9</v>
          </cell>
          <cell r="H51">
            <v>9</v>
          </cell>
          <cell r="I51">
            <v>9.5</v>
          </cell>
          <cell r="J51">
            <v>9.9</v>
          </cell>
          <cell r="K51">
            <v>12.4</v>
          </cell>
        </row>
        <row r="52">
          <cell r="F52">
            <v>37.5</v>
          </cell>
          <cell r="G52">
            <v>49.1</v>
          </cell>
          <cell r="H52">
            <v>69.9</v>
          </cell>
          <cell r="I52">
            <v>114.4</v>
          </cell>
          <cell r="J52">
            <v>168.7</v>
          </cell>
          <cell r="K52">
            <v>216.2</v>
          </cell>
        </row>
        <row r="55">
          <cell r="F55">
            <v>1175.8000000000002</v>
          </cell>
          <cell r="G55">
            <v>1077.5</v>
          </cell>
          <cell r="H55">
            <v>1319.8</v>
          </cell>
          <cell r="I55">
            <v>1682.1999999999998</v>
          </cell>
          <cell r="J55">
            <v>2120.8999999999996</v>
          </cell>
          <cell r="K55">
            <v>2423.8999999999996</v>
          </cell>
        </row>
        <row r="57">
          <cell r="F57">
            <v>419.9</v>
          </cell>
          <cell r="G57">
            <v>421.4</v>
          </cell>
          <cell r="H57">
            <v>525.6</v>
          </cell>
          <cell r="I57">
            <v>643.2</v>
          </cell>
          <cell r="J57">
            <v>789.8</v>
          </cell>
          <cell r="K57">
            <v>938</v>
          </cell>
        </row>
        <row r="58">
          <cell r="F58">
            <v>275.5</v>
          </cell>
          <cell r="G58">
            <v>279</v>
          </cell>
          <cell r="H58">
            <v>315.1</v>
          </cell>
          <cell r="I58">
            <v>362.5</v>
          </cell>
          <cell r="J58">
            <v>458.8</v>
          </cell>
          <cell r="K58">
            <v>507</v>
          </cell>
        </row>
        <row r="59">
          <cell r="F59">
            <v>39.6</v>
          </cell>
          <cell r="G59">
            <v>41</v>
          </cell>
          <cell r="H59">
            <v>75</v>
          </cell>
          <cell r="I59">
            <v>109.5</v>
          </cell>
          <cell r="J59">
            <v>108.2</v>
          </cell>
          <cell r="K59">
            <v>116.80000000000001</v>
          </cell>
        </row>
        <row r="60">
          <cell r="F60">
            <v>15.2</v>
          </cell>
          <cell r="G60">
            <v>16.2</v>
          </cell>
          <cell r="H60">
            <v>27.8</v>
          </cell>
          <cell r="I60">
            <v>34.2</v>
          </cell>
          <cell r="J60">
            <v>47.7</v>
          </cell>
          <cell r="K60">
            <v>75.3</v>
          </cell>
        </row>
        <row r="61">
          <cell r="F61">
            <v>10</v>
          </cell>
          <cell r="G61">
            <v>13.8</v>
          </cell>
          <cell r="H61">
            <v>22.3</v>
          </cell>
          <cell r="I61">
            <v>31.699999999999996</v>
          </cell>
          <cell r="J61">
            <v>32.599999999999994</v>
          </cell>
          <cell r="K61">
            <v>38.900000000000006</v>
          </cell>
        </row>
        <row r="62">
          <cell r="F62">
            <v>9.7</v>
          </cell>
          <cell r="G62">
            <v>6.8</v>
          </cell>
          <cell r="H62">
            <v>4.8</v>
          </cell>
          <cell r="I62">
            <v>11.8</v>
          </cell>
          <cell r="J62">
            <v>12.1</v>
          </cell>
          <cell r="K62">
            <v>15.8</v>
          </cell>
        </row>
        <row r="63">
          <cell r="F63">
            <v>7.2</v>
          </cell>
          <cell r="G63">
            <v>8.5</v>
          </cell>
          <cell r="H63">
            <v>10.3</v>
          </cell>
          <cell r="I63">
            <v>13.9</v>
          </cell>
          <cell r="J63">
            <v>17.9</v>
          </cell>
          <cell r="K63">
            <v>28.2</v>
          </cell>
        </row>
        <row r="64">
          <cell r="F64">
            <v>62.699999999999974</v>
          </cell>
          <cell r="G64">
            <v>56.09999999999998</v>
          </cell>
          <cell r="H64">
            <v>70.30000000000001</v>
          </cell>
          <cell r="I64">
            <v>79.60000000000007</v>
          </cell>
          <cell r="J64">
            <v>112.49999999999997</v>
          </cell>
          <cell r="K64">
            <v>155.99999999999997</v>
          </cell>
        </row>
        <row r="66">
          <cell r="F66">
            <v>116.30000000000001</v>
          </cell>
          <cell r="G66">
            <v>112</v>
          </cell>
          <cell r="H66">
            <v>135</v>
          </cell>
          <cell r="I66">
            <v>217.3</v>
          </cell>
          <cell r="J66">
            <v>310.8</v>
          </cell>
          <cell r="K66">
            <v>350.8</v>
          </cell>
        </row>
        <row r="67">
          <cell r="F67">
            <v>67.9</v>
          </cell>
          <cell r="G67">
            <v>50.8</v>
          </cell>
          <cell r="H67">
            <v>63.6</v>
          </cell>
          <cell r="I67">
            <v>85.5</v>
          </cell>
          <cell r="J67">
            <v>96.9</v>
          </cell>
          <cell r="K67">
            <v>90</v>
          </cell>
        </row>
        <row r="68">
          <cell r="F68">
            <v>48.4</v>
          </cell>
          <cell r="G68">
            <v>61.2</v>
          </cell>
          <cell r="H68">
            <v>71.4</v>
          </cell>
          <cell r="I68">
            <v>131.8</v>
          </cell>
          <cell r="J68">
            <v>213.9</v>
          </cell>
          <cell r="K68">
            <v>260.8</v>
          </cell>
        </row>
        <row r="71">
          <cell r="F71">
            <v>259.6</v>
          </cell>
          <cell r="G71">
            <v>210.39999999999998</v>
          </cell>
          <cell r="H71">
            <v>272.4</v>
          </cell>
          <cell r="I71">
            <v>365.19999999999993</v>
          </cell>
          <cell r="J71">
            <v>417.1</v>
          </cell>
          <cell r="K71">
            <v>422.50000000000006</v>
          </cell>
        </row>
        <row r="72">
          <cell r="F72">
            <v>39.8</v>
          </cell>
          <cell r="G72">
            <v>48.6</v>
          </cell>
          <cell r="H72">
            <v>51.8</v>
          </cell>
          <cell r="I72">
            <v>61</v>
          </cell>
          <cell r="J72">
            <v>70.4</v>
          </cell>
          <cell r="K72">
            <v>71.3</v>
          </cell>
        </row>
        <row r="73">
          <cell r="F73">
            <v>196</v>
          </cell>
          <cell r="G73">
            <v>140.5</v>
          </cell>
          <cell r="H73">
            <v>192.6</v>
          </cell>
          <cell r="I73">
            <v>264.9</v>
          </cell>
          <cell r="J73">
            <v>309.1</v>
          </cell>
          <cell r="K73">
            <v>321.1</v>
          </cell>
        </row>
        <row r="74">
          <cell r="F74">
            <v>13.2</v>
          </cell>
          <cell r="G74">
            <v>9.5</v>
          </cell>
          <cell r="H74">
            <v>4.4</v>
          </cell>
          <cell r="I74">
            <v>5.4</v>
          </cell>
          <cell r="J74">
            <v>4.8</v>
          </cell>
          <cell r="K74">
            <v>3.7</v>
          </cell>
        </row>
        <row r="75">
          <cell r="F75">
            <v>5.6</v>
          </cell>
          <cell r="G75">
            <v>4.7</v>
          </cell>
          <cell r="H75">
            <v>6.5</v>
          </cell>
          <cell r="I75">
            <v>6.5</v>
          </cell>
          <cell r="J75">
            <v>11.1</v>
          </cell>
          <cell r="K75">
            <v>11.1</v>
          </cell>
        </row>
        <row r="76">
          <cell r="F76">
            <v>5</v>
          </cell>
          <cell r="G76">
            <v>7.1</v>
          </cell>
          <cell r="H76">
            <v>17.1</v>
          </cell>
          <cell r="I76">
            <v>27.4</v>
          </cell>
          <cell r="J76">
            <v>21.7</v>
          </cell>
          <cell r="K76">
            <v>15.3</v>
          </cell>
        </row>
        <row r="79">
          <cell r="F79">
            <v>80.2</v>
          </cell>
          <cell r="G79">
            <v>96</v>
          </cell>
          <cell r="H79">
            <v>87.1</v>
          </cell>
          <cell r="I79">
            <v>102.2</v>
          </cell>
          <cell r="J79">
            <v>186.3</v>
          </cell>
          <cell r="K79">
            <v>263.2</v>
          </cell>
        </row>
        <row r="82">
          <cell r="F82">
            <v>217.3</v>
          </cell>
          <cell r="G82">
            <v>189.2</v>
          </cell>
          <cell r="H82">
            <v>188.5</v>
          </cell>
          <cell r="I82">
            <v>207.7</v>
          </cell>
          <cell r="J82">
            <v>230.4</v>
          </cell>
          <cell r="K82">
            <v>237.2</v>
          </cell>
        </row>
        <row r="83">
          <cell r="F83">
            <v>22.9</v>
          </cell>
          <cell r="G83">
            <v>26.4</v>
          </cell>
          <cell r="H83">
            <v>28.9</v>
          </cell>
          <cell r="I83">
            <v>30.7</v>
          </cell>
          <cell r="J83">
            <v>36.8</v>
          </cell>
          <cell r="K83" t="str">
            <v>.....</v>
          </cell>
        </row>
        <row r="84">
          <cell r="F84">
            <v>27.3</v>
          </cell>
          <cell r="G84">
            <v>20.4</v>
          </cell>
          <cell r="H84">
            <v>24</v>
          </cell>
          <cell r="I84">
            <v>33.6</v>
          </cell>
          <cell r="J84">
            <v>51.2</v>
          </cell>
          <cell r="K84">
            <v>56.4</v>
          </cell>
        </row>
        <row r="85">
          <cell r="F85" t="str">
            <v>                  -</v>
          </cell>
          <cell r="G85" t="str">
            <v>                  -</v>
          </cell>
          <cell r="H85" t="str">
            <v>                  -</v>
          </cell>
          <cell r="I85" t="str">
            <v>                  -</v>
          </cell>
          <cell r="J85" t="str">
            <v>                   -</v>
          </cell>
        </row>
        <row r="86">
          <cell r="F86">
            <v>164.3</v>
          </cell>
          <cell r="G86">
            <v>140.9</v>
          </cell>
          <cell r="H86">
            <v>134.1</v>
          </cell>
          <cell r="I86">
            <v>135.6</v>
          </cell>
          <cell r="J86">
            <v>136</v>
          </cell>
          <cell r="K86">
            <v>143.6</v>
          </cell>
        </row>
        <row r="87">
          <cell r="F87">
            <v>2.8</v>
          </cell>
          <cell r="G87">
            <v>1.5</v>
          </cell>
          <cell r="H87">
            <v>1.5</v>
          </cell>
          <cell r="I87">
            <v>7.8</v>
          </cell>
          <cell r="J87">
            <v>6.4</v>
          </cell>
          <cell r="K87">
            <v>37.2</v>
          </cell>
        </row>
        <row r="90">
          <cell r="F90">
            <v>19.5</v>
          </cell>
          <cell r="G90">
            <v>17.9</v>
          </cell>
          <cell r="H90">
            <v>30.5</v>
          </cell>
          <cell r="I90">
            <v>26.9</v>
          </cell>
          <cell r="J90">
            <v>27.6</v>
          </cell>
          <cell r="K90">
            <v>34</v>
          </cell>
        </row>
        <row r="92">
          <cell r="F92">
            <v>42.1</v>
          </cell>
          <cell r="G92">
            <v>17.1</v>
          </cell>
          <cell r="H92">
            <v>53.8</v>
          </cell>
          <cell r="I92">
            <v>32.1</v>
          </cell>
          <cell r="J92">
            <v>34.8</v>
          </cell>
          <cell r="K92">
            <v>36.5</v>
          </cell>
        </row>
        <row r="94">
          <cell r="F94">
            <v>20.9</v>
          </cell>
          <cell r="G94">
            <v>13.5</v>
          </cell>
          <cell r="H94">
            <v>26.9</v>
          </cell>
          <cell r="I94">
            <v>87.6</v>
          </cell>
          <cell r="J94">
            <v>124.1</v>
          </cell>
          <cell r="K94">
            <v>141.7</v>
          </cell>
        </row>
        <row r="97">
          <cell r="F97">
            <v>84.8</v>
          </cell>
          <cell r="G97">
            <v>90.8</v>
          </cell>
          <cell r="H97">
            <v>92.3</v>
          </cell>
          <cell r="I97">
            <v>141.2</v>
          </cell>
          <cell r="J97">
            <v>152.2</v>
          </cell>
          <cell r="K97">
            <v>144.6</v>
          </cell>
        </row>
        <row r="100">
          <cell r="F100">
            <v>84.8</v>
          </cell>
          <cell r="G100">
            <v>90.8</v>
          </cell>
          <cell r="H100">
            <v>92.3</v>
          </cell>
          <cell r="I100">
            <v>141.2</v>
          </cell>
          <cell r="J100">
            <v>152.2</v>
          </cell>
          <cell r="K100">
            <v>144.6</v>
          </cell>
        </row>
        <row r="103">
          <cell r="F103">
            <v>3650.6000000000004</v>
          </cell>
          <cell r="G103">
            <v>3804.1</v>
          </cell>
          <cell r="H103">
            <v>4191.200000000001</v>
          </cell>
          <cell r="I103">
            <v>5302.499999999999</v>
          </cell>
          <cell r="J103">
            <v>7054.099999999999</v>
          </cell>
          <cell r="K103">
            <v>8078.4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quincenal"/>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999"/>
      <sheetName val="1999_cuad_ofi"/>
      <sheetName val="2000"/>
      <sheetName val="2000_cuad_ofi "/>
      <sheetName val="2001"/>
      <sheetName val="2001_cuad_ofi"/>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quincenal"/>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servicios"/>
      <sheetName val="serie_renta"/>
      <sheetName val="series_transf._corr"/>
      <sheetName val="serie_cta_cap_fin"/>
      <sheetName val="serie_reservas"/>
      <sheetName val="PII"/>
      <sheetName val="serie_tasas"/>
    </sheetNames>
    <sheetDataSet>
      <sheetData sheetId="1">
        <row r="1">
          <cell r="A1" t="str">
            <v>BALANZA DE PAGOS: SERIE BRUTA MENSUAL 2003</v>
          </cell>
          <cell r="AN1" t="str">
            <v>BALANZA DE PAGOS: SERIE BRUTA MENSUAL 2003</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2492.1918106305093</v>
          </cell>
          <cell r="I10">
            <v>2528.2610788466222</v>
          </cell>
          <cell r="J10">
            <v>-36.06926821611296</v>
          </cell>
          <cell r="L10">
            <v>2090.60850315535</v>
          </cell>
          <cell r="M10">
            <v>2026.1377120914763</v>
          </cell>
          <cell r="N10">
            <v>64.47079106387355</v>
          </cell>
          <cell r="P10">
            <v>2359.045090908737</v>
          </cell>
          <cell r="Q10">
            <v>2127.4809845320397</v>
          </cell>
          <cell r="R10">
            <v>231.5641063766975</v>
          </cell>
          <cell r="T10">
            <v>6941.845404694598</v>
          </cell>
          <cell r="U10">
            <v>6681.879775470138</v>
          </cell>
          <cell r="V10">
            <v>259.9656292244599</v>
          </cell>
          <cell r="X10">
            <v>2390.5972156508933</v>
          </cell>
          <cell r="Y10">
            <v>2402.5386539377787</v>
          </cell>
          <cell r="Z10">
            <v>-11.941438286885386</v>
          </cell>
          <cell r="AB10">
            <v>2283.0520260625767</v>
          </cell>
          <cell r="AC10">
            <v>2312.7880013038466</v>
          </cell>
          <cell r="AD10">
            <v>-29.735975241269898</v>
          </cell>
        </row>
        <row r="12">
          <cell r="B12" t="str">
            <v>A. BIENES Y SERVICIOS</v>
          </cell>
          <cell r="H12">
            <v>2328.325935342166</v>
          </cell>
          <cell r="I12">
            <v>2121.271474481411</v>
          </cell>
          <cell r="J12">
            <v>207.05446086075472</v>
          </cell>
          <cell r="L12">
            <v>1953.5636472444498</v>
          </cell>
          <cell r="M12">
            <v>1754.9540458050396</v>
          </cell>
          <cell r="N12">
            <v>198.6096014394102</v>
          </cell>
          <cell r="P12">
            <v>2222.353440529555</v>
          </cell>
          <cell r="Q12">
            <v>1771.9388168108026</v>
          </cell>
          <cell r="R12">
            <v>450.4146237187524</v>
          </cell>
          <cell r="T12">
            <v>6504.2430231161725</v>
          </cell>
          <cell r="U12">
            <v>5648.164337097253</v>
          </cell>
          <cell r="V12">
            <v>856.0786860189191</v>
          </cell>
          <cell r="X12">
            <v>2260.9565657545786</v>
          </cell>
          <cell r="Y12">
            <v>2048.8860250829994</v>
          </cell>
          <cell r="Z12">
            <v>212.07054067157924</v>
          </cell>
          <cell r="AB12">
            <v>2112.7913738316697</v>
          </cell>
          <cell r="AC12">
            <v>1940.9934480201264</v>
          </cell>
          <cell r="AD12">
            <v>171.79792581154334</v>
          </cell>
        </row>
        <row r="13">
          <cell r="C13" t="str">
            <v>a. Bienes</v>
          </cell>
          <cell r="H13">
            <v>1893.18756553</v>
          </cell>
          <cell r="I13">
            <v>1627.6000000000001</v>
          </cell>
          <cell r="J13">
            <v>265.5875655299999</v>
          </cell>
          <cell r="L13">
            <v>1576.62555063</v>
          </cell>
          <cell r="M13">
            <v>1299.9</v>
          </cell>
          <cell r="N13">
            <v>276.7255506299998</v>
          </cell>
          <cell r="P13">
            <v>1806.012918530001</v>
          </cell>
          <cell r="Q13">
            <v>1327.4999999999998</v>
          </cell>
          <cell r="R13">
            <v>478.5129185300011</v>
          </cell>
          <cell r="T13">
            <v>5275.826034690002</v>
          </cell>
          <cell r="U13">
            <v>4255</v>
          </cell>
          <cell r="V13">
            <v>1020.8260346900024</v>
          </cell>
          <cell r="X13">
            <v>1851.3044179500007</v>
          </cell>
          <cell r="Y13">
            <v>1587.4</v>
          </cell>
          <cell r="Z13">
            <v>263.9044179500006</v>
          </cell>
          <cell r="AB13">
            <v>1786.8412452499997</v>
          </cell>
          <cell r="AC13">
            <v>1498.3</v>
          </cell>
          <cell r="AD13">
            <v>288.54124524999975</v>
          </cell>
        </row>
        <row r="14">
          <cell r="D14" t="str">
            <v> Mercancías Generales</v>
          </cell>
          <cell r="H14">
            <v>1857.2577714400002</v>
          </cell>
          <cell r="I14">
            <v>1598.4</v>
          </cell>
          <cell r="J14">
            <v>258.8577714400001</v>
          </cell>
          <cell r="L14">
            <v>1545.0774562</v>
          </cell>
          <cell r="M14">
            <v>1275</v>
          </cell>
          <cell r="N14">
            <v>270.0774561999999</v>
          </cell>
          <cell r="P14">
            <v>1774.975802790001</v>
          </cell>
          <cell r="Q14">
            <v>1299.1</v>
          </cell>
          <cell r="R14">
            <v>475.875802790001</v>
          </cell>
          <cell r="T14">
            <v>5177.311030430002</v>
          </cell>
          <cell r="U14">
            <v>4172.5</v>
          </cell>
          <cell r="V14">
            <v>1004.8110304300017</v>
          </cell>
          <cell r="X14">
            <v>1830.2819643500009</v>
          </cell>
          <cell r="Y14">
            <v>1560.2</v>
          </cell>
          <cell r="Z14">
            <v>270.0819643500008</v>
          </cell>
          <cell r="AB14">
            <v>1738.9896430999997</v>
          </cell>
          <cell r="AC14">
            <v>1472</v>
          </cell>
          <cell r="AD14">
            <v>266.98964309999974</v>
          </cell>
        </row>
        <row r="15">
          <cell r="F15" t="str">
            <v>Régimen general</v>
          </cell>
          <cell r="H15">
            <v>1797.4577714400002</v>
          </cell>
          <cell r="I15">
            <v>1529.4</v>
          </cell>
          <cell r="J15">
            <v>268.0577714400001</v>
          </cell>
          <cell r="L15">
            <v>1490.3774561999999</v>
          </cell>
          <cell r="M15">
            <v>1202.8</v>
          </cell>
          <cell r="N15">
            <v>287.5774561999999</v>
          </cell>
          <cell r="P15">
            <v>1716.175802790001</v>
          </cell>
          <cell r="Q15">
            <v>1228.8</v>
          </cell>
          <cell r="R15">
            <v>487.375802790001</v>
          </cell>
          <cell r="T15">
            <v>5004.0110304300015</v>
          </cell>
          <cell r="U15">
            <v>3961</v>
          </cell>
          <cell r="V15">
            <v>1043.0110304300015</v>
          </cell>
          <cell r="X15">
            <v>1771.0819643500008</v>
          </cell>
          <cell r="Y15">
            <v>1488.4</v>
          </cell>
          <cell r="Z15">
            <v>282.6819643500007</v>
          </cell>
          <cell r="AB15">
            <v>1660.6896430999998</v>
          </cell>
          <cell r="AC15">
            <v>1351</v>
          </cell>
          <cell r="AD15">
            <v>309.6896430999998</v>
          </cell>
        </row>
        <row r="16">
          <cell r="F16" t="str">
            <v>Zona Franca</v>
          </cell>
          <cell r="H16">
            <v>59.8</v>
          </cell>
          <cell r="I16">
            <v>69</v>
          </cell>
          <cell r="J16">
            <v>-9.200000000000003</v>
          </cell>
          <cell r="L16">
            <v>54.7</v>
          </cell>
          <cell r="M16">
            <v>72.2</v>
          </cell>
          <cell r="N16">
            <v>-17.5</v>
          </cell>
          <cell r="P16">
            <v>58.8</v>
          </cell>
          <cell r="Q16">
            <v>70.3</v>
          </cell>
          <cell r="R16">
            <v>-11.5</v>
          </cell>
          <cell r="T16">
            <v>173.3</v>
          </cell>
          <cell r="U16">
            <v>211.5</v>
          </cell>
          <cell r="V16">
            <v>-38.19999999999999</v>
          </cell>
          <cell r="X16">
            <v>59.2</v>
          </cell>
          <cell r="Y16">
            <v>71.8</v>
          </cell>
          <cell r="Z16">
            <v>-12.599999999999994</v>
          </cell>
          <cell r="AB16">
            <v>78.3</v>
          </cell>
          <cell r="AC16">
            <v>121</v>
          </cell>
          <cell r="AD16">
            <v>-42.7</v>
          </cell>
        </row>
        <row r="17">
          <cell r="D17" t="str">
            <v> Reparaciones de bienes</v>
          </cell>
          <cell r="H17">
            <v>0.1</v>
          </cell>
          <cell r="I17">
            <v>4.7</v>
          </cell>
          <cell r="J17">
            <v>-4.6000000000000005</v>
          </cell>
          <cell r="L17">
            <v>0.1</v>
          </cell>
          <cell r="M17">
            <v>4</v>
          </cell>
          <cell r="N17">
            <v>-3.9</v>
          </cell>
          <cell r="P17">
            <v>0.1</v>
          </cell>
          <cell r="Q17">
            <v>4.6</v>
          </cell>
          <cell r="R17">
            <v>-4.5</v>
          </cell>
          <cell r="T17">
            <v>0.30000000000000004</v>
          </cell>
          <cell r="U17">
            <v>13.299999999999999</v>
          </cell>
          <cell r="V17">
            <v>-12.999999999999998</v>
          </cell>
          <cell r="X17">
            <v>0</v>
          </cell>
          <cell r="Y17">
            <v>4.3</v>
          </cell>
          <cell r="Z17">
            <v>-4.3</v>
          </cell>
          <cell r="AB17">
            <v>0.1</v>
          </cell>
          <cell r="AC17">
            <v>4.2</v>
          </cell>
          <cell r="AD17">
            <v>-4.1000000000000005</v>
          </cell>
        </row>
        <row r="18">
          <cell r="D18" t="str">
            <v>Bienes adquiridos en puerto por medios de transporte</v>
          </cell>
          <cell r="H18">
            <v>9.200000000000001</v>
          </cell>
          <cell r="I18">
            <v>24.5</v>
          </cell>
          <cell r="J18">
            <v>-15.299999999999999</v>
          </cell>
          <cell r="L18">
            <v>8.9</v>
          </cell>
          <cell r="M18">
            <v>20.9</v>
          </cell>
          <cell r="N18">
            <v>-11.999999999999998</v>
          </cell>
          <cell r="P18">
            <v>9.5</v>
          </cell>
          <cell r="Q18">
            <v>23.8</v>
          </cell>
          <cell r="R18">
            <v>-14.3</v>
          </cell>
          <cell r="T18">
            <v>27.6</v>
          </cell>
          <cell r="U18">
            <v>69.2</v>
          </cell>
          <cell r="V18">
            <v>-41.6</v>
          </cell>
          <cell r="X18">
            <v>8.1</v>
          </cell>
          <cell r="Y18">
            <v>22.9</v>
          </cell>
          <cell r="Z18">
            <v>-14.799999999999999</v>
          </cell>
          <cell r="AB18">
            <v>7.4</v>
          </cell>
          <cell r="AC18">
            <v>22.1</v>
          </cell>
          <cell r="AD18">
            <v>-14.700000000000001</v>
          </cell>
        </row>
        <row r="19">
          <cell r="D19" t="str">
            <v>Oro no monetario</v>
          </cell>
          <cell r="H19">
            <v>26.62979409</v>
          </cell>
          <cell r="I19">
            <v>0</v>
          </cell>
          <cell r="J19">
            <v>26.62979409</v>
          </cell>
          <cell r="L19">
            <v>22.54809443</v>
          </cell>
          <cell r="M19">
            <v>0</v>
          </cell>
          <cell r="N19">
            <v>22.54809443</v>
          </cell>
          <cell r="P19">
            <v>21.437115740000003</v>
          </cell>
          <cell r="Q19">
            <v>0</v>
          </cell>
          <cell r="R19">
            <v>21.437115740000003</v>
          </cell>
          <cell r="T19">
            <v>70.61500426</v>
          </cell>
          <cell r="U19">
            <v>0</v>
          </cell>
          <cell r="V19">
            <v>70.61500426</v>
          </cell>
          <cell r="X19">
            <v>12.9224536</v>
          </cell>
          <cell r="Y19">
            <v>0</v>
          </cell>
          <cell r="Z19">
            <v>12.9224536</v>
          </cell>
          <cell r="AB19">
            <v>40.351602150000005</v>
          </cell>
          <cell r="AC19">
            <v>0</v>
          </cell>
          <cell r="AD19">
            <v>40.351602150000005</v>
          </cell>
        </row>
        <row r="20">
          <cell r="H20">
            <v>9.3</v>
          </cell>
          <cell r="I20">
            <v>29.2</v>
          </cell>
          <cell r="L20">
            <v>9</v>
          </cell>
          <cell r="M20">
            <v>24.9</v>
          </cell>
          <cell r="P20">
            <v>9.6</v>
          </cell>
          <cell r="Q20">
            <v>28.4</v>
          </cell>
          <cell r="T20">
            <v>27.900000000000002</v>
          </cell>
          <cell r="U20">
            <v>82.5</v>
          </cell>
          <cell r="X20">
            <v>8.1</v>
          </cell>
          <cell r="Y20">
            <v>27.2</v>
          </cell>
          <cell r="AB20">
            <v>7.5</v>
          </cell>
          <cell r="AC20">
            <v>26.3</v>
          </cell>
        </row>
        <row r="21">
          <cell r="C21" t="str">
            <v>b. Servicios</v>
          </cell>
          <cell r="H21">
            <v>435.138369812166</v>
          </cell>
          <cell r="I21">
            <v>493.6714744814109</v>
          </cell>
          <cell r="J21">
            <v>-58.53310466924489</v>
          </cell>
          <cell r="L21">
            <v>376.93809661444993</v>
          </cell>
          <cell r="M21">
            <v>455.05404580503955</v>
          </cell>
          <cell r="N21">
            <v>-78.11594919058962</v>
          </cell>
          <cell r="P21">
            <v>416.3405219995542</v>
          </cell>
          <cell r="Q21">
            <v>444.4388168108029</v>
          </cell>
          <cell r="R21">
            <v>-28.098294811248707</v>
          </cell>
          <cell r="T21">
            <v>1228.41698842617</v>
          </cell>
          <cell r="U21">
            <v>1393.1643370972533</v>
          </cell>
          <cell r="V21">
            <v>-164.74734867108327</v>
          </cell>
          <cell r="X21">
            <v>409.6521478045781</v>
          </cell>
          <cell r="Y21">
            <v>461.48602508299905</v>
          </cell>
          <cell r="Z21">
            <v>-51.83387727842097</v>
          </cell>
          <cell r="AB21">
            <v>325.9501285816702</v>
          </cell>
          <cell r="AC21">
            <v>442.6934480201264</v>
          </cell>
          <cell r="AD21">
            <v>-116.74331943845624</v>
          </cell>
        </row>
        <row r="22">
          <cell r="D22" t="str">
            <v>Transportes</v>
          </cell>
          <cell r="H22">
            <v>214.3685964996284</v>
          </cell>
          <cell r="I22">
            <v>214.09153564381137</v>
          </cell>
          <cell r="J22">
            <v>0.2770608558170409</v>
          </cell>
          <cell r="L22">
            <v>177.344161150261</v>
          </cell>
          <cell r="M22">
            <v>166.60160904211585</v>
          </cell>
          <cell r="N22">
            <v>10.742552108145134</v>
          </cell>
          <cell r="P22">
            <v>234.67148979924627</v>
          </cell>
          <cell r="Q22">
            <v>185.96832318421414</v>
          </cell>
          <cell r="R22">
            <v>48.70316661503213</v>
          </cell>
          <cell r="T22">
            <v>626.3842474491357</v>
          </cell>
          <cell r="U22">
            <v>566.6614678701413</v>
          </cell>
          <cell r="V22">
            <v>59.72277957899439</v>
          </cell>
          <cell r="X22">
            <v>251.87409122388547</v>
          </cell>
          <cell r="Y22">
            <v>228.21911937468747</v>
          </cell>
          <cell r="Z22">
            <v>23.654971849198006</v>
          </cell>
          <cell r="AB22">
            <v>184.66306899642487</v>
          </cell>
          <cell r="AC22">
            <v>202.4721806112573</v>
          </cell>
          <cell r="AD22">
            <v>-17.80911161483243</v>
          </cell>
        </row>
        <row r="23">
          <cell r="D23" t="str">
            <v>Viajes</v>
          </cell>
          <cell r="H23">
            <v>119.27752420111607</v>
          </cell>
          <cell r="I23">
            <v>85.3</v>
          </cell>
          <cell r="J23">
            <v>33.97752420111607</v>
          </cell>
          <cell r="L23">
            <v>106.17704704166098</v>
          </cell>
          <cell r="M23">
            <v>96.3</v>
          </cell>
          <cell r="N23">
            <v>9.877047041660987</v>
          </cell>
          <cell r="P23">
            <v>88.85500020914371</v>
          </cell>
          <cell r="Q23">
            <v>58.5</v>
          </cell>
          <cell r="R23">
            <v>30.35500020914371</v>
          </cell>
          <cell r="T23">
            <v>314.30957145192076</v>
          </cell>
          <cell r="U23">
            <v>240.1</v>
          </cell>
          <cell r="V23">
            <v>74.20957145192077</v>
          </cell>
          <cell r="X23">
            <v>60.4</v>
          </cell>
          <cell r="Y23">
            <v>56.6</v>
          </cell>
          <cell r="Z23">
            <v>3.799999999999997</v>
          </cell>
          <cell r="AB23">
            <v>44.264</v>
          </cell>
          <cell r="AC23">
            <v>62.5</v>
          </cell>
          <cell r="AD23">
            <v>-18.235999999999997</v>
          </cell>
        </row>
        <row r="24">
          <cell r="D24" t="str">
            <v>Otros</v>
          </cell>
          <cell r="H24">
            <v>101.49224911142151</v>
          </cell>
          <cell r="I24">
            <v>194.2799388375995</v>
          </cell>
          <cell r="J24">
            <v>-92.78768972617799</v>
          </cell>
          <cell r="L24">
            <v>93.41688842252793</v>
          </cell>
          <cell r="M24">
            <v>192.1524367629237</v>
          </cell>
          <cell r="N24">
            <v>-98.73554834039578</v>
          </cell>
          <cell r="P24">
            <v>92.81403199116423</v>
          </cell>
          <cell r="Q24">
            <v>199.97049362658876</v>
          </cell>
          <cell r="R24">
            <v>-107.15646163542453</v>
          </cell>
          <cell r="T24">
            <v>287.7231695251137</v>
          </cell>
          <cell r="U24">
            <v>586.402869227112</v>
          </cell>
          <cell r="V24">
            <v>-298.6796997019983</v>
          </cell>
          <cell r="X24">
            <v>97.37805658069261</v>
          </cell>
          <cell r="Y24">
            <v>176.66690570831156</v>
          </cell>
          <cell r="Z24">
            <v>-79.28884912761895</v>
          </cell>
          <cell r="AB24">
            <v>97.02305958524532</v>
          </cell>
          <cell r="AC24">
            <v>177.72126740886912</v>
          </cell>
          <cell r="AD24">
            <v>-80.6982078236238</v>
          </cell>
        </row>
        <row r="26">
          <cell r="B26" t="str">
            <v>B. RENTA</v>
          </cell>
          <cell r="H26">
            <v>95.91240616126785</v>
          </cell>
          <cell r="I26">
            <v>382.0926520832769</v>
          </cell>
          <cell r="J26">
            <v>-286.180245922009</v>
          </cell>
          <cell r="L26">
            <v>87.71183364503162</v>
          </cell>
          <cell r="M26">
            <v>242.71300423140136</v>
          </cell>
          <cell r="N26">
            <v>-155.00117058636974</v>
          </cell>
          <cell r="P26">
            <v>85.91795113742697</v>
          </cell>
          <cell r="Q26">
            <v>327.6327203369034</v>
          </cell>
          <cell r="R26">
            <v>-241.71476919947642</v>
          </cell>
          <cell r="T26">
            <v>269.5421909437265</v>
          </cell>
          <cell r="U26">
            <v>952.4383766515815</v>
          </cell>
          <cell r="V26">
            <v>-682.896185707855</v>
          </cell>
          <cell r="X26">
            <v>87.2099583053562</v>
          </cell>
          <cell r="Y26">
            <v>330.57288697250704</v>
          </cell>
          <cell r="Z26">
            <v>-243.36292866715084</v>
          </cell>
          <cell r="AB26">
            <v>100.93825857447172</v>
          </cell>
          <cell r="AC26">
            <v>348.8068434868993</v>
          </cell>
          <cell r="AD26">
            <v>-247.8685849124276</v>
          </cell>
        </row>
        <row r="27">
          <cell r="D27" t="str">
            <v> Remuneración de empleados</v>
          </cell>
          <cell r="H27">
            <v>1</v>
          </cell>
          <cell r="I27">
            <v>1.3</v>
          </cell>
          <cell r="J27">
            <v>-0.30000000000000004</v>
          </cell>
          <cell r="L27">
            <v>1</v>
          </cell>
          <cell r="M27">
            <v>1.3</v>
          </cell>
          <cell r="N27">
            <v>-0.30000000000000004</v>
          </cell>
          <cell r="P27">
            <v>1.1</v>
          </cell>
          <cell r="Q27">
            <v>1.3</v>
          </cell>
          <cell r="R27">
            <v>-0.19999999999999996</v>
          </cell>
          <cell r="T27">
            <v>3.1</v>
          </cell>
          <cell r="U27">
            <v>3.9000000000000004</v>
          </cell>
          <cell r="V27">
            <v>-0.8000000000000003</v>
          </cell>
          <cell r="X27">
            <v>1</v>
          </cell>
          <cell r="Y27">
            <v>1.3</v>
          </cell>
          <cell r="Z27">
            <v>-0.30000000000000004</v>
          </cell>
          <cell r="AB27">
            <v>1</v>
          </cell>
          <cell r="AC27">
            <v>1.3</v>
          </cell>
          <cell r="AD27">
            <v>-0.30000000000000004</v>
          </cell>
        </row>
        <row r="28">
          <cell r="D28" t="str">
            <v>Renta de la inversión</v>
          </cell>
          <cell r="H28">
            <v>94.91240616126785</v>
          </cell>
          <cell r="I28">
            <v>380.7926520832769</v>
          </cell>
          <cell r="J28">
            <v>-285.88024592200907</v>
          </cell>
          <cell r="L28">
            <v>86.71183364503162</v>
          </cell>
          <cell r="M28">
            <v>241.41300423140135</v>
          </cell>
          <cell r="N28">
            <v>-154.70117058636973</v>
          </cell>
          <cell r="P28">
            <v>84.81795113742697</v>
          </cell>
          <cell r="Q28">
            <v>326.3327203369034</v>
          </cell>
          <cell r="R28">
            <v>-241.5147691994764</v>
          </cell>
          <cell r="T28">
            <v>266.4421909437265</v>
          </cell>
          <cell r="U28">
            <v>948.5383766515815</v>
          </cell>
          <cell r="V28">
            <v>-682.096185707855</v>
          </cell>
          <cell r="X28">
            <v>86.2099583053562</v>
          </cell>
          <cell r="Y28">
            <v>329.272886972507</v>
          </cell>
          <cell r="Z28">
            <v>-243.06292866715083</v>
          </cell>
          <cell r="AB28">
            <v>99.93825857447172</v>
          </cell>
          <cell r="AC28">
            <v>347.5068434868993</v>
          </cell>
          <cell r="AD28">
            <v>-247.56858491242758</v>
          </cell>
        </row>
        <row r="29">
          <cell r="E29" t="str">
            <v>Inversión directa</v>
          </cell>
          <cell r="H29">
            <v>33.31501052666666</v>
          </cell>
          <cell r="I29">
            <v>218.13603603613998</v>
          </cell>
          <cell r="J29">
            <v>-184.82102550947332</v>
          </cell>
          <cell r="L29">
            <v>33.03783034666667</v>
          </cell>
          <cell r="M29">
            <v>213.97499999999997</v>
          </cell>
          <cell r="N29">
            <v>-180.93716965333329</v>
          </cell>
          <cell r="P29">
            <v>33.17697450666667</v>
          </cell>
          <cell r="Q29">
            <v>227.84703495097997</v>
          </cell>
          <cell r="R29">
            <v>-194.67006044431332</v>
          </cell>
          <cell r="T29">
            <v>99.52981537999999</v>
          </cell>
          <cell r="U29">
            <v>659.9580709871199</v>
          </cell>
          <cell r="V29">
            <v>-560.4282556071199</v>
          </cell>
          <cell r="X29">
            <v>33.09806634666666</v>
          </cell>
          <cell r="Y29">
            <v>209.68024441385333</v>
          </cell>
          <cell r="Z29">
            <v>-176.58217806718667</v>
          </cell>
          <cell r="AB29">
            <v>41.97152554333333</v>
          </cell>
          <cell r="AC29">
            <v>221.85714659994</v>
          </cell>
          <cell r="AD29">
            <v>-179.88562105660668</v>
          </cell>
        </row>
        <row r="30">
          <cell r="F30" t="str">
            <v>En el extranjero</v>
          </cell>
          <cell r="H30">
            <v>33.31501052666666</v>
          </cell>
          <cell r="I30">
            <v>0</v>
          </cell>
          <cell r="J30">
            <v>33.31501052666666</v>
          </cell>
          <cell r="L30">
            <v>33.03783034666667</v>
          </cell>
          <cell r="M30">
            <v>0</v>
          </cell>
          <cell r="N30">
            <v>33.03783034666667</v>
          </cell>
          <cell r="P30">
            <v>33.17697450666667</v>
          </cell>
          <cell r="Q30">
            <v>0</v>
          </cell>
          <cell r="R30">
            <v>33.17697450666667</v>
          </cell>
          <cell r="T30">
            <v>99.52981537999999</v>
          </cell>
          <cell r="U30">
            <v>0</v>
          </cell>
          <cell r="V30">
            <v>99.52981537999999</v>
          </cell>
          <cell r="X30">
            <v>33.09806634666666</v>
          </cell>
          <cell r="Y30">
            <v>0</v>
          </cell>
          <cell r="Z30">
            <v>33.09806634666666</v>
          </cell>
          <cell r="AB30">
            <v>33.300858876666666</v>
          </cell>
          <cell r="AC30">
            <v>0</v>
          </cell>
          <cell r="AD30">
            <v>33.300858876666666</v>
          </cell>
        </row>
        <row r="31">
          <cell r="F31" t="str">
            <v>En Chile</v>
          </cell>
          <cell r="H31">
            <v>0</v>
          </cell>
          <cell r="I31">
            <v>218.13603603613998</v>
          </cell>
          <cell r="J31">
            <v>-218.13603603613998</v>
          </cell>
          <cell r="L31">
            <v>0</v>
          </cell>
          <cell r="M31">
            <v>213.97499999999997</v>
          </cell>
          <cell r="N31">
            <v>-213.97499999999997</v>
          </cell>
          <cell r="P31">
            <v>0</v>
          </cell>
          <cell r="Q31">
            <v>227.84703495097997</v>
          </cell>
          <cell r="R31">
            <v>-227.84703495097997</v>
          </cell>
          <cell r="T31">
            <v>0</v>
          </cell>
          <cell r="U31">
            <v>659.9580709871199</v>
          </cell>
          <cell r="V31">
            <v>-659.9580709871199</v>
          </cell>
          <cell r="X31">
            <v>0</v>
          </cell>
          <cell r="Y31">
            <v>209.68024441385333</v>
          </cell>
          <cell r="Z31">
            <v>-209.68024441385333</v>
          </cell>
          <cell r="AB31">
            <v>8.670666666666664</v>
          </cell>
          <cell r="AC31">
            <v>221.85714659994</v>
          </cell>
          <cell r="AD31">
            <v>-213.18647993327332</v>
          </cell>
        </row>
        <row r="32">
          <cell r="E32" t="str">
            <v>Inversión de cartera</v>
          </cell>
          <cell r="H32">
            <v>17.464805420668952</v>
          </cell>
          <cell r="I32">
            <v>115.23347434395734</v>
          </cell>
          <cell r="J32">
            <v>-97.76866892328839</v>
          </cell>
          <cell r="L32">
            <v>15.86294292971451</v>
          </cell>
          <cell r="M32">
            <v>3.88688524456</v>
          </cell>
          <cell r="N32">
            <v>11.97605768515451</v>
          </cell>
          <cell r="P32">
            <v>11.693698264423093</v>
          </cell>
          <cell r="Q32">
            <v>49.06984682964</v>
          </cell>
          <cell r="R32">
            <v>-37.37614856521691</v>
          </cell>
          <cell r="T32">
            <v>45.02144661480656</v>
          </cell>
          <cell r="U32">
            <v>168.19020641815735</v>
          </cell>
          <cell r="V32">
            <v>-123.16875980335078</v>
          </cell>
          <cell r="X32">
            <v>14.17165674744526</v>
          </cell>
          <cell r="Y32">
            <v>75.5380933454</v>
          </cell>
          <cell r="Z32">
            <v>-61.36643659795474</v>
          </cell>
          <cell r="AB32">
            <v>15.888893026218806</v>
          </cell>
          <cell r="AC32">
            <v>70.2317629886</v>
          </cell>
          <cell r="AD32">
            <v>-54.34286996238119</v>
          </cell>
        </row>
        <row r="33">
          <cell r="F33" t="str">
            <v>Dividendos</v>
          </cell>
          <cell r="H33">
            <v>3.6906019999999997</v>
          </cell>
          <cell r="I33">
            <v>5.82823814284</v>
          </cell>
          <cell r="J33">
            <v>-2.1376361428400004</v>
          </cell>
          <cell r="L33">
            <v>8.30038057</v>
          </cell>
          <cell r="M33">
            <v>1.3721652445599999</v>
          </cell>
          <cell r="N33">
            <v>6.92821532544</v>
          </cell>
          <cell r="P33">
            <v>3.5646454199999997</v>
          </cell>
          <cell r="Q33">
            <v>5.97640682964</v>
          </cell>
          <cell r="R33">
            <v>-2.4117614096400004</v>
          </cell>
          <cell r="T33">
            <v>15.55562799</v>
          </cell>
          <cell r="U33">
            <v>13.17681021704</v>
          </cell>
          <cell r="V33">
            <v>2.3788177729599997</v>
          </cell>
          <cell r="X33">
            <v>3.9856300800000004</v>
          </cell>
          <cell r="Y33">
            <v>0.8629733453999999</v>
          </cell>
          <cell r="Z33">
            <v>3.1226567346000005</v>
          </cell>
          <cell r="AB33">
            <v>7.3606608</v>
          </cell>
          <cell r="AC33">
            <v>27.3858429886</v>
          </cell>
          <cell r="AD33">
            <v>-20.0251821886</v>
          </cell>
        </row>
        <row r="34">
          <cell r="F34" t="str">
            <v>Intereses</v>
          </cell>
          <cell r="H34">
            <v>13.774203420668954</v>
          </cell>
          <cell r="I34">
            <v>109.40523620111733</v>
          </cell>
          <cell r="J34">
            <v>-95.63103278044838</v>
          </cell>
          <cell r="L34">
            <v>7.5625623597145095</v>
          </cell>
          <cell r="M34">
            <v>2.51472</v>
          </cell>
          <cell r="N34">
            <v>5.04784235971451</v>
          </cell>
          <cell r="P34">
            <v>8.129052844423093</v>
          </cell>
          <cell r="Q34">
            <v>43.09344</v>
          </cell>
          <cell r="R34">
            <v>-34.96438715557691</v>
          </cell>
          <cell r="T34">
            <v>29.465818624806555</v>
          </cell>
          <cell r="U34">
            <v>155.01339620111733</v>
          </cell>
          <cell r="V34">
            <v>-125.54757757631077</v>
          </cell>
          <cell r="X34">
            <v>10.18602666744526</v>
          </cell>
          <cell r="Y34">
            <v>74.67512</v>
          </cell>
          <cell r="Z34">
            <v>-64.48909333255475</v>
          </cell>
          <cell r="AB34">
            <v>8.528232226218806</v>
          </cell>
          <cell r="AC34">
            <v>42.84592</v>
          </cell>
          <cell r="AD34">
            <v>-34.317687773781195</v>
          </cell>
        </row>
        <row r="35">
          <cell r="E35" t="str">
            <v>Otra inversión</v>
          </cell>
          <cell r="H35">
            <v>44.13259021393224</v>
          </cell>
          <cell r="I35">
            <v>47.423141703179546</v>
          </cell>
          <cell r="J35">
            <v>-3.2905514892473064</v>
          </cell>
          <cell r="L35">
            <v>37.81106036865044</v>
          </cell>
          <cell r="M35">
            <v>23.551118986841377</v>
          </cell>
          <cell r="N35">
            <v>14.25994138180906</v>
          </cell>
          <cell r="P35">
            <v>39.94727836633722</v>
          </cell>
          <cell r="Q35">
            <v>49.41583855628341</v>
          </cell>
          <cell r="R35">
            <v>-9.468560189946189</v>
          </cell>
          <cell r="T35">
            <v>121.8909289489199</v>
          </cell>
          <cell r="U35">
            <v>120.39009924630435</v>
          </cell>
          <cell r="V35">
            <v>1.5008297026155617</v>
          </cell>
          <cell r="X35">
            <v>38.940235211244264</v>
          </cell>
          <cell r="Y35">
            <v>44.054549213253644</v>
          </cell>
          <cell r="Z35">
            <v>-5.11431400200938</v>
          </cell>
          <cell r="AB35">
            <v>42.07784000491958</v>
          </cell>
          <cell r="AC35">
            <v>55.41793389835933</v>
          </cell>
          <cell r="AD35">
            <v>-13.34009389343975</v>
          </cell>
        </row>
        <row r="37">
          <cell r="B37" t="str">
            <v>C. TRANSFERENCIAS CORRIENTES</v>
          </cell>
          <cell r="H37">
            <v>67.95346912707564</v>
          </cell>
          <cell r="I37">
            <v>24.896952281934137</v>
          </cell>
          <cell r="J37">
            <v>43.0565168451415</v>
          </cell>
          <cell r="L37">
            <v>49.33302226586808</v>
          </cell>
          <cell r="M37">
            <v>28.470662055035298</v>
          </cell>
          <cell r="N37">
            <v>20.862360210832783</v>
          </cell>
          <cell r="P37">
            <v>50.77369924175548</v>
          </cell>
          <cell r="Q37">
            <v>27.90944738433397</v>
          </cell>
          <cell r="R37">
            <v>22.86425185742151</v>
          </cell>
          <cell r="T37">
            <v>168.0601906346992</v>
          </cell>
          <cell r="U37">
            <v>81.27706172130341</v>
          </cell>
          <cell r="V37">
            <v>86.7831289133958</v>
          </cell>
          <cell r="X37">
            <v>42.43069159095816</v>
          </cell>
          <cell r="Y37">
            <v>23.079741882272376</v>
          </cell>
          <cell r="Z37">
            <v>19.350949708685786</v>
          </cell>
          <cell r="AB37">
            <v>69.32239365643547</v>
          </cell>
          <cell r="AC37">
            <v>22.98770979682081</v>
          </cell>
          <cell r="AD37">
            <v>46.33468385961466</v>
          </cell>
        </row>
        <row r="39">
          <cell r="A39" t="str">
            <v>2. CUENTA DE CAPITAL Y FINACIERA</v>
          </cell>
          <cell r="H39">
            <v>3240.027256506985</v>
          </cell>
          <cell r="I39">
            <v>3239.215912208619</v>
          </cell>
          <cell r="J39">
            <v>0.8113442983658388</v>
          </cell>
          <cell r="L39">
            <v>2021.816334353</v>
          </cell>
          <cell r="M39">
            <v>2044.3698562585016</v>
          </cell>
          <cell r="N39">
            <v>-22.55352190550161</v>
          </cell>
          <cell r="P39">
            <v>2816.7689394349995</v>
          </cell>
          <cell r="Q39">
            <v>3299.615852507287</v>
          </cell>
          <cell r="R39">
            <v>-482.8469130722874</v>
          </cell>
          <cell r="T39">
            <v>8078.612530294985</v>
          </cell>
          <cell r="U39">
            <v>8583.201620974407</v>
          </cell>
          <cell r="V39">
            <v>-504.58909067942204</v>
          </cell>
          <cell r="X39">
            <v>2740.474611100567</v>
          </cell>
          <cell r="Y39">
            <v>2676.6370011029308</v>
          </cell>
          <cell r="Z39">
            <v>63.837609997636264</v>
          </cell>
          <cell r="AB39">
            <v>2929.9556061775756</v>
          </cell>
          <cell r="AC39">
            <v>3364.983954494687</v>
          </cell>
          <cell r="AD39">
            <v>-435.0283483171115</v>
          </cell>
        </row>
        <row r="41">
          <cell r="B41" t="str">
            <v>A. CUENTA DE CAPITAL</v>
          </cell>
          <cell r="H41">
            <v>0</v>
          </cell>
          <cell r="I41">
            <v>0</v>
          </cell>
          <cell r="J41">
            <v>0</v>
          </cell>
          <cell r="L41">
            <v>0</v>
          </cell>
          <cell r="M41">
            <v>0</v>
          </cell>
          <cell r="N41">
            <v>0</v>
          </cell>
          <cell r="P41">
            <v>0</v>
          </cell>
          <cell r="Q41">
            <v>0</v>
          </cell>
          <cell r="R41">
            <v>0</v>
          </cell>
          <cell r="T41">
            <v>0</v>
          </cell>
          <cell r="U41">
            <v>0</v>
          </cell>
          <cell r="V41">
            <v>0</v>
          </cell>
          <cell r="X41">
            <v>0</v>
          </cell>
          <cell r="Y41">
            <v>0</v>
          </cell>
          <cell r="Z41">
            <v>0</v>
          </cell>
          <cell r="AB41">
            <v>0</v>
          </cell>
          <cell r="AC41">
            <v>0</v>
          </cell>
          <cell r="AD41">
            <v>0</v>
          </cell>
        </row>
        <row r="42">
          <cell r="D42" t="str">
            <v>Transferencia de capital</v>
          </cell>
          <cell r="J42">
            <v>0</v>
          </cell>
          <cell r="M42">
            <v>0</v>
          </cell>
          <cell r="R42">
            <v>0</v>
          </cell>
          <cell r="T42">
            <v>0</v>
          </cell>
          <cell r="U42">
            <v>0</v>
          </cell>
          <cell r="Z42">
            <v>0</v>
          </cell>
          <cell r="AD42">
            <v>0</v>
          </cell>
        </row>
        <row r="43">
          <cell r="D43" t="str">
            <v> Adquisición/enajenación de activos no financieros no producidos</v>
          </cell>
          <cell r="J43">
            <v>0</v>
          </cell>
          <cell r="M43">
            <v>0</v>
          </cell>
          <cell r="R43">
            <v>0</v>
          </cell>
          <cell r="T43">
            <v>0</v>
          </cell>
          <cell r="U43">
            <v>0</v>
          </cell>
          <cell r="Z43">
            <v>0</v>
          </cell>
          <cell r="AD43">
            <v>0</v>
          </cell>
        </row>
        <row r="45">
          <cell r="B45" t="str">
            <v>B. CUENTA FINANCIERA</v>
          </cell>
          <cell r="H45">
            <v>3240.027256506985</v>
          </cell>
          <cell r="I45">
            <v>3239.215912208619</v>
          </cell>
          <cell r="J45">
            <v>0.8113442983658388</v>
          </cell>
          <cell r="L45">
            <v>2021.816334353</v>
          </cell>
          <cell r="M45">
            <v>2044.3698562585016</v>
          </cell>
          <cell r="N45">
            <v>-22.55352190550161</v>
          </cell>
          <cell r="P45">
            <v>2816.7689394349995</v>
          </cell>
          <cell r="Q45">
            <v>3299.615852507287</v>
          </cell>
          <cell r="R45">
            <v>-482.8469130722874</v>
          </cell>
          <cell r="T45">
            <v>8078.612530294985</v>
          </cell>
          <cell r="U45">
            <v>8583.201620974407</v>
          </cell>
          <cell r="V45">
            <v>-504.58909067942204</v>
          </cell>
          <cell r="X45">
            <v>2740.474611100567</v>
          </cell>
          <cell r="Y45">
            <v>2676.6370011029308</v>
          </cell>
          <cell r="Z45">
            <v>63.837609997636264</v>
          </cell>
          <cell r="AB45">
            <v>2929.9556061775756</v>
          </cell>
          <cell r="AC45">
            <v>3364.983954494687</v>
          </cell>
          <cell r="AD45">
            <v>-435.0283483171115</v>
          </cell>
        </row>
        <row r="46">
          <cell r="D46" t="str">
            <v>Inversión directa</v>
          </cell>
          <cell r="H46">
            <v>624.6882430944801</v>
          </cell>
          <cell r="I46">
            <v>436.92620149019274</v>
          </cell>
          <cell r="J46">
            <v>187.76204160428733</v>
          </cell>
          <cell r="L46">
            <v>283.726578283</v>
          </cell>
          <cell r="M46">
            <v>201.38980317852946</v>
          </cell>
          <cell r="N46">
            <v>82.33677510447052</v>
          </cell>
          <cell r="P46">
            <v>505.104355125</v>
          </cell>
          <cell r="Q46">
            <v>484.41803114071627</v>
          </cell>
          <cell r="R46">
            <v>20.686323984283717</v>
          </cell>
          <cell r="T46">
            <v>1413.51917650248</v>
          </cell>
          <cell r="U46">
            <v>1122.7340358094386</v>
          </cell>
          <cell r="V46">
            <v>290.7851406930413</v>
          </cell>
          <cell r="X46">
            <v>387.18261726041334</v>
          </cell>
          <cell r="Y46">
            <v>76.16530425948635</v>
          </cell>
          <cell r="Z46">
            <v>311.017313000927</v>
          </cell>
          <cell r="AB46">
            <v>375.43042202964796</v>
          </cell>
          <cell r="AC46">
            <v>174.21598677547627</v>
          </cell>
          <cell r="AD46">
            <v>201.2144352541717</v>
          </cell>
        </row>
        <row r="47">
          <cell r="E47" t="str">
            <v>En el extranjero</v>
          </cell>
          <cell r="H47">
            <v>94.81879853000001</v>
          </cell>
          <cell r="I47">
            <v>171.27373377019276</v>
          </cell>
          <cell r="J47">
            <v>-76.45493524019275</v>
          </cell>
          <cell r="L47">
            <v>20.69312841</v>
          </cell>
          <cell r="M47">
            <v>158.08166662852943</v>
          </cell>
          <cell r="N47">
            <v>-137.38853821852945</v>
          </cell>
          <cell r="P47">
            <v>5.64748197</v>
          </cell>
          <cell r="Q47">
            <v>194.07073071071628</v>
          </cell>
          <cell r="R47">
            <v>-188.42324874071628</v>
          </cell>
          <cell r="T47">
            <v>121.15940891000001</v>
          </cell>
          <cell r="U47">
            <v>523.4261311094385</v>
          </cell>
          <cell r="V47">
            <v>-402.2667221994385</v>
          </cell>
          <cell r="X47">
            <v>49.04276702000001</v>
          </cell>
          <cell r="Y47">
            <v>70.85317121948634</v>
          </cell>
          <cell r="Z47">
            <v>-21.810404199486335</v>
          </cell>
          <cell r="AB47">
            <v>164.11414741</v>
          </cell>
          <cell r="AC47">
            <v>127.9354863588096</v>
          </cell>
          <cell r="AD47">
            <v>36.17866105119039</v>
          </cell>
        </row>
        <row r="48">
          <cell r="F48" t="str">
            <v>Acciones y otras participaciones de capital</v>
          </cell>
          <cell r="H48">
            <v>89.3934655</v>
          </cell>
          <cell r="I48">
            <v>92.95297936</v>
          </cell>
          <cell r="J48">
            <v>-3.5595138599999956</v>
          </cell>
          <cell r="L48">
            <v>17.89218072</v>
          </cell>
          <cell r="M48">
            <v>120.04287089999998</v>
          </cell>
          <cell r="N48">
            <v>-102.15069017999998</v>
          </cell>
          <cell r="P48">
            <v>0.18322319</v>
          </cell>
          <cell r="Q48">
            <v>13.91932732</v>
          </cell>
          <cell r="R48">
            <v>-13.736104130000001</v>
          </cell>
          <cell r="T48">
            <v>107.46886941000001</v>
          </cell>
          <cell r="U48">
            <v>226.91517758</v>
          </cell>
          <cell r="V48">
            <v>-119.44630817</v>
          </cell>
          <cell r="X48">
            <v>6.999795199999999</v>
          </cell>
          <cell r="Y48">
            <v>26.083341379999997</v>
          </cell>
          <cell r="Z48">
            <v>-19.08354618</v>
          </cell>
          <cell r="AB48">
            <v>154.33235133</v>
          </cell>
          <cell r="AC48">
            <v>103.36054491999998</v>
          </cell>
          <cell r="AD48">
            <v>50.97180641000001</v>
          </cell>
        </row>
        <row r="49">
          <cell r="F49" t="str">
            <v>Utilidades reinvertidas</v>
          </cell>
          <cell r="H49">
            <v>0</v>
          </cell>
          <cell r="I49">
            <v>32.540877770192765</v>
          </cell>
          <cell r="J49">
            <v>-32.540877770192765</v>
          </cell>
          <cell r="L49">
            <v>0</v>
          </cell>
          <cell r="M49">
            <v>32.475952368529455</v>
          </cell>
          <cell r="N49">
            <v>-32.475952368529455</v>
          </cell>
          <cell r="P49">
            <v>0</v>
          </cell>
          <cell r="Q49">
            <v>22.867370790716308</v>
          </cell>
          <cell r="R49">
            <v>-22.867370790716308</v>
          </cell>
          <cell r="T49">
            <v>0</v>
          </cell>
          <cell r="U49">
            <v>87.88420092943852</v>
          </cell>
          <cell r="V49">
            <v>-87.88420092943852</v>
          </cell>
          <cell r="X49">
            <v>0</v>
          </cell>
          <cell r="Y49">
            <v>27.081434979486335</v>
          </cell>
          <cell r="Z49">
            <v>-27.081434979486335</v>
          </cell>
          <cell r="AB49">
            <v>0</v>
          </cell>
          <cell r="AC49">
            <v>4.618673328809624</v>
          </cell>
          <cell r="AD49">
            <v>-4.618673328809624</v>
          </cell>
        </row>
        <row r="50">
          <cell r="F50" t="str">
            <v>Otro capital</v>
          </cell>
          <cell r="H50">
            <v>5.42533303</v>
          </cell>
          <cell r="I50">
            <v>45.77987664</v>
          </cell>
          <cell r="J50">
            <v>-40.35454361</v>
          </cell>
          <cell r="L50">
            <v>2.80094769</v>
          </cell>
          <cell r="M50">
            <v>5.562843359999999</v>
          </cell>
          <cell r="N50">
            <v>-2.7618956699999986</v>
          </cell>
          <cell r="P50">
            <v>5.464258780000001</v>
          </cell>
          <cell r="Q50">
            <v>157.28403259999996</v>
          </cell>
          <cell r="R50">
            <v>-151.81977381999997</v>
          </cell>
          <cell r="T50">
            <v>13.6905395</v>
          </cell>
          <cell r="U50">
            <v>208.62675259999997</v>
          </cell>
          <cell r="V50">
            <v>-194.93621309999997</v>
          </cell>
          <cell r="X50">
            <v>42.042971820000005</v>
          </cell>
          <cell r="Y50">
            <v>17.688394860000002</v>
          </cell>
          <cell r="Z50">
            <v>24.354576960000003</v>
          </cell>
          <cell r="AB50">
            <v>9.78179608</v>
          </cell>
          <cell r="AC50">
            <v>19.95626811</v>
          </cell>
          <cell r="AD50">
            <v>-10.17447203</v>
          </cell>
        </row>
        <row r="51">
          <cell r="E51" t="str">
            <v>En Chile</v>
          </cell>
          <cell r="H51">
            <v>529.8694445644801</v>
          </cell>
          <cell r="I51">
            <v>265.65246772</v>
          </cell>
          <cell r="J51">
            <v>264.2169768444801</v>
          </cell>
          <cell r="L51">
            <v>263.033449873</v>
          </cell>
          <cell r="M51">
            <v>43.30813655000003</v>
          </cell>
          <cell r="N51">
            <v>219.72531332299997</v>
          </cell>
          <cell r="P51">
            <v>499.456873155</v>
          </cell>
          <cell r="Q51">
            <v>290.34730043</v>
          </cell>
          <cell r="R51">
            <v>209.10957272499996</v>
          </cell>
          <cell r="T51">
            <v>1292.35976759248</v>
          </cell>
          <cell r="U51">
            <v>599.3079047000001</v>
          </cell>
          <cell r="V51">
            <v>693.0518628924799</v>
          </cell>
          <cell r="X51">
            <v>338.13985024041335</v>
          </cell>
          <cell r="Y51">
            <v>5.31213304</v>
          </cell>
          <cell r="Z51">
            <v>332.82771720041336</v>
          </cell>
          <cell r="AB51">
            <v>211.316274619648</v>
          </cell>
          <cell r="AC51">
            <v>46.28050041666667</v>
          </cell>
          <cell r="AD51">
            <v>165.03577420298132</v>
          </cell>
        </row>
        <row r="52">
          <cell r="F52" t="str">
            <v>Acciones y otras participaciones de capital</v>
          </cell>
          <cell r="H52">
            <v>129.36837759000002</v>
          </cell>
          <cell r="I52">
            <v>19.38246772</v>
          </cell>
          <cell r="J52">
            <v>109.98590987000003</v>
          </cell>
          <cell r="L52">
            <v>66.70229029000004</v>
          </cell>
          <cell r="M52">
            <v>29.57656655</v>
          </cell>
          <cell r="N52">
            <v>37.12572374000004</v>
          </cell>
          <cell r="P52">
            <v>113.85115385</v>
          </cell>
          <cell r="Q52">
            <v>83.09917942999999</v>
          </cell>
          <cell r="R52">
            <v>30.75197442000001</v>
          </cell>
          <cell r="T52">
            <v>309.92182173000003</v>
          </cell>
          <cell r="U52">
            <v>132.0582137</v>
          </cell>
          <cell r="V52">
            <v>177.86360803000002</v>
          </cell>
          <cell r="X52">
            <v>117.64609356000001</v>
          </cell>
          <cell r="Y52">
            <v>1.14513304</v>
          </cell>
          <cell r="Z52">
            <v>116.50096052</v>
          </cell>
          <cell r="AB52">
            <v>96.75565612000003</v>
          </cell>
          <cell r="AC52">
            <v>14.70583375</v>
          </cell>
          <cell r="AD52">
            <v>82.04982237000003</v>
          </cell>
        </row>
        <row r="53">
          <cell r="F53" t="str">
            <v>Utilidades reinvertidas</v>
          </cell>
          <cell r="H53">
            <v>181.05096191447998</v>
          </cell>
          <cell r="I53">
            <v>0</v>
          </cell>
          <cell r="J53">
            <v>181.05096191447998</v>
          </cell>
          <cell r="L53">
            <v>193.52315958299997</v>
          </cell>
          <cell r="M53">
            <v>0</v>
          </cell>
          <cell r="N53">
            <v>193.52315958299997</v>
          </cell>
          <cell r="P53">
            <v>189.40171930499997</v>
          </cell>
          <cell r="Q53">
            <v>0</v>
          </cell>
          <cell r="R53">
            <v>189.40171930499997</v>
          </cell>
          <cell r="T53">
            <v>563.97584080248</v>
          </cell>
          <cell r="U53">
            <v>0</v>
          </cell>
          <cell r="V53">
            <v>563.97584080248</v>
          </cell>
          <cell r="X53">
            <v>191.51459068041333</v>
          </cell>
          <cell r="Y53">
            <v>0</v>
          </cell>
          <cell r="Z53">
            <v>191.51459068041333</v>
          </cell>
          <cell r="AB53">
            <v>113.20729149964801</v>
          </cell>
          <cell r="AC53">
            <v>8.670666666666664</v>
          </cell>
          <cell r="AD53">
            <v>104.53662483298135</v>
          </cell>
        </row>
        <row r="54">
          <cell r="F54" t="str">
            <v>Otro capital</v>
          </cell>
          <cell r="H54">
            <v>219.45010506000003</v>
          </cell>
          <cell r="I54">
            <v>246.26999999999998</v>
          </cell>
          <cell r="J54">
            <v>-26.819894939999955</v>
          </cell>
          <cell r="L54">
            <v>2.808</v>
          </cell>
          <cell r="M54">
            <v>13.731570000000028</v>
          </cell>
          <cell r="N54">
            <v>-10.923570000000028</v>
          </cell>
          <cell r="P54">
            <v>196.204</v>
          </cell>
          <cell r="Q54">
            <v>207.24812100000003</v>
          </cell>
          <cell r="R54">
            <v>-11.044121000000018</v>
          </cell>
          <cell r="T54">
            <v>418.46210506</v>
          </cell>
          <cell r="U54">
            <v>467.24969100000004</v>
          </cell>
          <cell r="V54">
            <v>-48.78758594000004</v>
          </cell>
          <cell r="X54">
            <v>28.97916600000003</v>
          </cell>
          <cell r="Y54">
            <v>4.167</v>
          </cell>
          <cell r="Z54">
            <v>24.812166000000033</v>
          </cell>
          <cell r="AB54">
            <v>1.3533269999999615</v>
          </cell>
          <cell r="AC54">
            <v>22.904</v>
          </cell>
          <cell r="AD54">
            <v>-21.55067300000004</v>
          </cell>
        </row>
        <row r="55">
          <cell r="D55" t="str">
            <v> Inversión de cartera</v>
          </cell>
          <cell r="H55">
            <v>2018.4994934125048</v>
          </cell>
          <cell r="I55">
            <v>1260.3252490100008</v>
          </cell>
          <cell r="J55">
            <v>758.174244402504</v>
          </cell>
          <cell r="L55">
            <v>1160.97015607</v>
          </cell>
          <cell r="M55">
            <v>1130.4419295210953</v>
          </cell>
          <cell r="N55">
            <v>30.52822654890474</v>
          </cell>
          <cell r="P55">
            <v>1143.04668911</v>
          </cell>
          <cell r="Q55">
            <v>1414.783674183089</v>
          </cell>
          <cell r="R55">
            <v>-271.73698507308904</v>
          </cell>
          <cell r="T55">
            <v>4322.516338592505</v>
          </cell>
          <cell r="U55">
            <v>3805.550852714185</v>
          </cell>
          <cell r="V55">
            <v>516.9654858783201</v>
          </cell>
          <cell r="X55">
            <v>1051.4401598401544</v>
          </cell>
          <cell r="Y55">
            <v>1644.6382973599998</v>
          </cell>
          <cell r="Z55">
            <v>-593.1981375198454</v>
          </cell>
          <cell r="AB55">
            <v>1311.56028835</v>
          </cell>
          <cell r="AC55">
            <v>1498.1558032730775</v>
          </cell>
          <cell r="AD55">
            <v>-186.59551492307742</v>
          </cell>
        </row>
        <row r="56">
          <cell r="E56" t="str">
            <v>Activos </v>
          </cell>
          <cell r="H56">
            <v>951.1138422125047</v>
          </cell>
          <cell r="I56">
            <v>1227.7590014300008</v>
          </cell>
          <cell r="J56">
            <v>-276.64515921749614</v>
          </cell>
          <cell r="L56">
            <v>1088.8396893000001</v>
          </cell>
          <cell r="M56">
            <v>1092.2835292710952</v>
          </cell>
          <cell r="N56">
            <v>-3.4438399710950307</v>
          </cell>
          <cell r="P56">
            <v>1066.88860078</v>
          </cell>
          <cell r="Q56">
            <v>1333.813119693089</v>
          </cell>
          <cell r="R56">
            <v>-266.92451891308906</v>
          </cell>
          <cell r="T56">
            <v>3106.842132292505</v>
          </cell>
          <cell r="U56">
            <v>3653.855650394185</v>
          </cell>
          <cell r="V56">
            <v>-547.0135181016799</v>
          </cell>
          <cell r="X56">
            <v>1014.9622467301543</v>
          </cell>
          <cell r="Y56">
            <v>1430.1539181899998</v>
          </cell>
          <cell r="Z56">
            <v>-415.19167145984545</v>
          </cell>
          <cell r="AB56">
            <v>1184.6707907700002</v>
          </cell>
          <cell r="AC56">
            <v>1386.7809114730774</v>
          </cell>
          <cell r="AD56">
            <v>-202.1101207030772</v>
          </cell>
        </row>
        <row r="57">
          <cell r="E57" t="str">
            <v>Pasivos</v>
          </cell>
          <cell r="H57">
            <v>1067.3856512</v>
          </cell>
          <cell r="I57">
            <v>32.56624758</v>
          </cell>
          <cell r="J57">
            <v>1034.81940362</v>
          </cell>
          <cell r="L57">
            <v>72.13046677</v>
          </cell>
          <cell r="M57">
            <v>38.15840025000001</v>
          </cell>
          <cell r="N57">
            <v>33.97206651999999</v>
          </cell>
          <cell r="P57">
            <v>76.15808833</v>
          </cell>
          <cell r="Q57">
            <v>80.97055449</v>
          </cell>
          <cell r="R57">
            <v>-4.81246616</v>
          </cell>
          <cell r="T57">
            <v>1215.6742063</v>
          </cell>
          <cell r="U57">
            <v>151.69520232000002</v>
          </cell>
          <cell r="V57">
            <v>1063.97900398</v>
          </cell>
          <cell r="X57">
            <v>36.47791311</v>
          </cell>
          <cell r="Y57">
            <v>214.48437917</v>
          </cell>
          <cell r="Z57">
            <v>-178.00646606</v>
          </cell>
          <cell r="AB57">
            <v>126.88949757999998</v>
          </cell>
          <cell r="AC57">
            <v>111.37489180000001</v>
          </cell>
          <cell r="AD57">
            <v>15.514605779999968</v>
          </cell>
        </row>
        <row r="58">
          <cell r="D58" t="str">
            <v> Instrumentos financieros derivados</v>
          </cell>
          <cell r="H58">
            <v>0</v>
          </cell>
          <cell r="I58">
            <v>12.500000000000005</v>
          </cell>
          <cell r="J58">
            <v>-12.500000000000005</v>
          </cell>
          <cell r="L58">
            <v>2.2</v>
          </cell>
          <cell r="M58">
            <v>19.900000000000006</v>
          </cell>
          <cell r="N58">
            <v>-17.700000000000006</v>
          </cell>
          <cell r="P58">
            <v>0.4</v>
          </cell>
          <cell r="Q58">
            <v>5.900000000000006</v>
          </cell>
          <cell r="R58">
            <v>-5.500000000000005</v>
          </cell>
          <cell r="T58">
            <v>2.6</v>
          </cell>
          <cell r="U58">
            <v>38.30000000000002</v>
          </cell>
          <cell r="V58">
            <v>-35.70000000000002</v>
          </cell>
          <cell r="X58">
            <v>0</v>
          </cell>
          <cell r="Y58">
            <v>3.399999999999983</v>
          </cell>
          <cell r="Z58">
            <v>-3.399999999999983</v>
          </cell>
          <cell r="AB58">
            <v>0</v>
          </cell>
          <cell r="AC58">
            <v>7.900000000000011</v>
          </cell>
          <cell r="AD58">
            <v>-7.900000000000011</v>
          </cell>
        </row>
        <row r="59">
          <cell r="D59" t="str">
            <v>Otra inversión (1)</v>
          </cell>
          <cell r="H59">
            <v>590.1395200000001</v>
          </cell>
          <cell r="I59">
            <v>616.9644617084255</v>
          </cell>
          <cell r="J59">
            <v>-26.8249417084254</v>
          </cell>
          <cell r="L59">
            <v>516.1196</v>
          </cell>
          <cell r="M59">
            <v>598.3381235588769</v>
          </cell>
          <cell r="N59">
            <v>-82.21852355887688</v>
          </cell>
          <cell r="P59">
            <v>1023.3178951999995</v>
          </cell>
          <cell r="Q59">
            <v>1221.6141471834815</v>
          </cell>
          <cell r="R59">
            <v>-198.29625198348197</v>
          </cell>
          <cell r="T59">
            <v>2129.5770151999996</v>
          </cell>
          <cell r="U59">
            <v>2436.916732450784</v>
          </cell>
          <cell r="V59">
            <v>-307.33971725078436</v>
          </cell>
          <cell r="X59">
            <v>584.0518339999992</v>
          </cell>
          <cell r="Y59">
            <v>950.5333994834444</v>
          </cell>
          <cell r="Z59">
            <v>-366.48156548344525</v>
          </cell>
          <cell r="AB59">
            <v>928.9648957979275</v>
          </cell>
          <cell r="AC59">
            <v>1683.4121644461334</v>
          </cell>
          <cell r="AD59">
            <v>-754.4472686482059</v>
          </cell>
        </row>
        <row r="60">
          <cell r="E60" t="str">
            <v>Activos </v>
          </cell>
          <cell r="H60">
            <v>242.02451999999994</v>
          </cell>
          <cell r="I60">
            <v>66.00999999999982</v>
          </cell>
          <cell r="J60">
            <v>176.01452000000012</v>
          </cell>
          <cell r="L60">
            <v>106.72159999999985</v>
          </cell>
          <cell r="M60">
            <v>376.2252620000001</v>
          </cell>
          <cell r="N60">
            <v>-269.50366200000025</v>
          </cell>
          <cell r="P60">
            <v>507.45759999999996</v>
          </cell>
          <cell r="Q60">
            <v>939.8416799999998</v>
          </cell>
          <cell r="R60">
            <v>-432.3840799999998</v>
          </cell>
          <cell r="T60">
            <v>856.2037199999997</v>
          </cell>
          <cell r="U60">
            <v>1382.0769419999997</v>
          </cell>
          <cell r="V60">
            <v>-525.8732219999999</v>
          </cell>
          <cell r="X60">
            <v>146.3519999999993</v>
          </cell>
          <cell r="Y60">
            <v>557.9285100000009</v>
          </cell>
          <cell r="Z60">
            <v>-411.5765100000016</v>
          </cell>
          <cell r="AB60">
            <v>33.854999999999976</v>
          </cell>
          <cell r="AC60">
            <v>891.1761099999985</v>
          </cell>
          <cell r="AD60">
            <v>-857.3211099999985</v>
          </cell>
        </row>
        <row r="61">
          <cell r="F61" t="str">
            <v>Créditos comerciales</v>
          </cell>
          <cell r="H61">
            <v>57.841519999999946</v>
          </cell>
          <cell r="I61">
            <v>79.99700000000001</v>
          </cell>
          <cell r="J61">
            <v>-22.15548000000007</v>
          </cell>
          <cell r="L61">
            <v>40.160600000000045</v>
          </cell>
          <cell r="M61">
            <v>208.28926200000024</v>
          </cell>
          <cell r="N61">
            <v>-168.1286620000002</v>
          </cell>
          <cell r="P61">
            <v>27.371600000000058</v>
          </cell>
          <cell r="Q61">
            <v>396.9876800000002</v>
          </cell>
          <cell r="R61">
            <v>-369.6160800000001</v>
          </cell>
          <cell r="T61">
            <v>125.37372000000005</v>
          </cell>
          <cell r="U61">
            <v>685.2739420000005</v>
          </cell>
          <cell r="V61">
            <v>-559.9002220000004</v>
          </cell>
          <cell r="X61">
            <v>0</v>
          </cell>
          <cell r="Y61">
            <v>209.10851000000093</v>
          </cell>
          <cell r="Z61">
            <v>-209.10851000000093</v>
          </cell>
          <cell r="AB61">
            <v>0</v>
          </cell>
          <cell r="AC61">
            <v>251.1981099999988</v>
          </cell>
          <cell r="AD61">
            <v>-251.1981099999988</v>
          </cell>
        </row>
        <row r="62">
          <cell r="F62" t="str">
            <v>Préstamos</v>
          </cell>
          <cell r="H62">
            <v>62.483000000000004</v>
          </cell>
          <cell r="I62">
            <v>18.69799999999998</v>
          </cell>
          <cell r="J62">
            <v>43.785000000000025</v>
          </cell>
          <cell r="L62">
            <v>28.86099999999999</v>
          </cell>
          <cell r="M62">
            <v>25.062999999999988</v>
          </cell>
          <cell r="N62">
            <v>3.798000000000002</v>
          </cell>
          <cell r="P62">
            <v>16.283999999999992</v>
          </cell>
          <cell r="Q62">
            <v>8.854000000000042</v>
          </cell>
          <cell r="R62">
            <v>7.42999999999995</v>
          </cell>
          <cell r="T62">
            <v>107.62799999999999</v>
          </cell>
          <cell r="U62">
            <v>52.61500000000001</v>
          </cell>
          <cell r="V62">
            <v>55.01299999999998</v>
          </cell>
          <cell r="X62">
            <v>72.00700000000006</v>
          </cell>
          <cell r="Y62">
            <v>0</v>
          </cell>
          <cell r="Z62">
            <v>72.00700000000006</v>
          </cell>
          <cell r="AB62">
            <v>1.1549999999999727</v>
          </cell>
          <cell r="AC62">
            <v>164.815</v>
          </cell>
          <cell r="AD62">
            <v>-163.66000000000003</v>
          </cell>
        </row>
        <row r="63">
          <cell r="F63" t="str">
            <v>Moneda y depósitos</v>
          </cell>
          <cell r="H63">
            <v>121.7</v>
          </cell>
          <cell r="I63">
            <v>-32.68500000000017</v>
          </cell>
          <cell r="J63">
            <v>154.38500000000016</v>
          </cell>
          <cell r="L63">
            <v>37.69999999999982</v>
          </cell>
          <cell r="M63">
            <v>142.87299999999988</v>
          </cell>
          <cell r="N63">
            <v>-105.17300000000006</v>
          </cell>
          <cell r="P63">
            <v>463.8019999999999</v>
          </cell>
          <cell r="Q63">
            <v>533.9999999999995</v>
          </cell>
          <cell r="R63">
            <v>-70.19799999999964</v>
          </cell>
          <cell r="T63">
            <v>623.2019999999998</v>
          </cell>
          <cell r="U63">
            <v>644.1879999999992</v>
          </cell>
          <cell r="V63">
            <v>-20.98599999999942</v>
          </cell>
          <cell r="X63">
            <v>74.34499999999923</v>
          </cell>
          <cell r="Y63">
            <v>348.82</v>
          </cell>
          <cell r="Z63">
            <v>-274.47500000000076</v>
          </cell>
          <cell r="AB63">
            <v>32.7</v>
          </cell>
          <cell r="AC63">
            <v>475.1629999999997</v>
          </cell>
          <cell r="AD63">
            <v>-442.46299999999974</v>
          </cell>
        </row>
        <row r="64">
          <cell r="F64" t="str">
            <v>Otros activos</v>
          </cell>
          <cell r="H64">
            <v>0</v>
          </cell>
          <cell r="I64">
            <v>0</v>
          </cell>
          <cell r="J64">
            <v>0</v>
          </cell>
          <cell r="L64">
            <v>0</v>
          </cell>
          <cell r="M64">
            <v>0</v>
          </cell>
          <cell r="N64">
            <v>0</v>
          </cell>
          <cell r="P64">
            <v>0</v>
          </cell>
          <cell r="Q64">
            <v>0</v>
          </cell>
          <cell r="R64">
            <v>0</v>
          </cell>
          <cell r="T64">
            <v>0</v>
          </cell>
          <cell r="U64">
            <v>0</v>
          </cell>
          <cell r="V64">
            <v>0</v>
          </cell>
          <cell r="X64">
            <v>0</v>
          </cell>
          <cell r="Y64">
            <v>0</v>
          </cell>
          <cell r="Z64">
            <v>0</v>
          </cell>
          <cell r="AB64">
            <v>0</v>
          </cell>
          <cell r="AC64">
            <v>0</v>
          </cell>
          <cell r="AD64">
            <v>0</v>
          </cell>
        </row>
        <row r="65">
          <cell r="E65" t="str">
            <v>Pasivos</v>
          </cell>
          <cell r="H65">
            <v>348.1150000000001</v>
          </cell>
          <cell r="I65">
            <v>550.9544617084257</v>
          </cell>
          <cell r="J65">
            <v>-202.83946170842557</v>
          </cell>
          <cell r="L65">
            <v>409.3980000000002</v>
          </cell>
          <cell r="M65">
            <v>222.1128615588768</v>
          </cell>
          <cell r="N65">
            <v>187.2851384411234</v>
          </cell>
          <cell r="P65">
            <v>515.8602951999995</v>
          </cell>
          <cell r="Q65">
            <v>281.7724671834817</v>
          </cell>
          <cell r="R65">
            <v>234.08782801651785</v>
          </cell>
          <cell r="T65">
            <v>1273.3732952</v>
          </cell>
          <cell r="U65">
            <v>1054.8397904507842</v>
          </cell>
          <cell r="V65">
            <v>218.5335047492158</v>
          </cell>
        </row>
        <row r="66">
          <cell r="F66" t="str">
            <v>Créditos comerciales</v>
          </cell>
          <cell r="H66">
            <v>100.69000000000008</v>
          </cell>
          <cell r="I66">
            <v>132.156</v>
          </cell>
          <cell r="J66">
            <v>-31.465999999999923</v>
          </cell>
          <cell r="L66">
            <v>99.74999999999997</v>
          </cell>
          <cell r="M66">
            <v>69.50029519999993</v>
          </cell>
          <cell r="N66">
            <v>30.249704800000046</v>
          </cell>
          <cell r="P66">
            <v>216.1042951999997</v>
          </cell>
          <cell r="Q66">
            <v>95.00900000000004</v>
          </cell>
          <cell r="R66">
            <v>121.09529519999967</v>
          </cell>
          <cell r="T66">
            <v>416.54429519999974</v>
          </cell>
          <cell r="U66">
            <v>296.66529519999995</v>
          </cell>
          <cell r="V66">
            <v>119.87899999999979</v>
          </cell>
        </row>
        <row r="67">
          <cell r="F67" t="str">
            <v>Préstamos</v>
          </cell>
          <cell r="H67">
            <v>242.52500000000006</v>
          </cell>
          <cell r="I67">
            <v>411.9984617084258</v>
          </cell>
          <cell r="J67">
            <v>-169.47346170842573</v>
          </cell>
          <cell r="L67">
            <v>304.74800000000016</v>
          </cell>
          <cell r="M67">
            <v>152.61256635887688</v>
          </cell>
          <cell r="N67">
            <v>152.13543364112329</v>
          </cell>
          <cell r="P67">
            <v>260.15599999999984</v>
          </cell>
          <cell r="Q67">
            <v>186.76346718348162</v>
          </cell>
          <cell r="R67">
            <v>73.39253281651821</v>
          </cell>
          <cell r="T67">
            <v>807.4290000000001</v>
          </cell>
          <cell r="U67">
            <v>751.3744952507843</v>
          </cell>
          <cell r="V67">
            <v>56.054504749215766</v>
          </cell>
          <cell r="X67">
            <v>402.26983399999995</v>
          </cell>
          <cell r="Y67">
            <v>317.4138894834436</v>
          </cell>
          <cell r="Z67">
            <v>84.85594451655635</v>
          </cell>
          <cell r="AB67">
            <v>572.1998957979274</v>
          </cell>
        </row>
        <row r="68">
          <cell r="F68" t="str">
            <v>Moneda y depósitos</v>
          </cell>
          <cell r="H68">
            <v>4.899999999999999</v>
          </cell>
          <cell r="I68">
            <v>0</v>
          </cell>
          <cell r="J68">
            <v>4.899999999999999</v>
          </cell>
          <cell r="L68">
            <v>4.300000000000004</v>
          </cell>
          <cell r="M68">
            <v>0</v>
          </cell>
          <cell r="N68">
            <v>4.300000000000004</v>
          </cell>
          <cell r="P68">
            <v>38.2</v>
          </cell>
          <cell r="Q68">
            <v>0</v>
          </cell>
          <cell r="R68">
            <v>38.2</v>
          </cell>
          <cell r="T68">
            <v>47.400000000000006</v>
          </cell>
          <cell r="U68">
            <v>0</v>
          </cell>
          <cell r="V68">
            <v>47.400000000000006</v>
          </cell>
          <cell r="X68">
            <v>26.5</v>
          </cell>
          <cell r="Y68">
            <v>0</v>
          </cell>
          <cell r="Z68">
            <v>26.5</v>
          </cell>
          <cell r="AB68">
            <v>0</v>
          </cell>
        </row>
        <row r="69">
          <cell r="F69" t="str">
            <v>Otros pasivos</v>
          </cell>
          <cell r="H69">
            <v>0</v>
          </cell>
          <cell r="I69">
            <v>6.800000000000001</v>
          </cell>
          <cell r="J69">
            <v>-6.800000000000001</v>
          </cell>
          <cell r="L69">
            <v>0.5999999999999996</v>
          </cell>
          <cell r="M69">
            <v>0</v>
          </cell>
          <cell r="N69">
            <v>0.5999999999999996</v>
          </cell>
          <cell r="P69">
            <v>1.4000000000000004</v>
          </cell>
          <cell r="Q69">
            <v>0</v>
          </cell>
          <cell r="R69">
            <v>1.4000000000000004</v>
          </cell>
          <cell r="T69">
            <v>2</v>
          </cell>
          <cell r="U69">
            <v>6.800000000000001</v>
          </cell>
          <cell r="V69">
            <v>-4.800000000000001</v>
          </cell>
          <cell r="X69">
            <v>2.9000000000000004</v>
          </cell>
          <cell r="Y69">
            <v>0</v>
          </cell>
          <cell r="Z69">
            <v>2.9000000000000004</v>
          </cell>
          <cell r="AB69">
            <v>0</v>
          </cell>
        </row>
        <row r="70">
          <cell r="D70" t="str">
            <v>Activos de reserva</v>
          </cell>
          <cell r="H70">
            <v>6.7</v>
          </cell>
          <cell r="I70">
            <v>912.5</v>
          </cell>
          <cell r="J70">
            <v>-905.8</v>
          </cell>
          <cell r="L70">
            <v>58.8</v>
          </cell>
          <cell r="M70">
            <v>94.3</v>
          </cell>
          <cell r="N70">
            <v>-35.5</v>
          </cell>
          <cell r="P70">
            <v>144.9</v>
          </cell>
          <cell r="Q70">
            <v>172.89999999999998</v>
          </cell>
          <cell r="R70">
            <v>-27.99999999999997</v>
          </cell>
          <cell r="T70">
            <v>210.4</v>
          </cell>
          <cell r="U70">
            <v>1179.6999999999998</v>
          </cell>
          <cell r="V70">
            <v>-969.2999999999998</v>
          </cell>
          <cell r="X70">
            <v>717.8000000000001</v>
          </cell>
          <cell r="Y70">
            <v>1.9</v>
          </cell>
          <cell r="Z70">
            <v>715.9000000000001</v>
          </cell>
          <cell r="AB70">
            <v>314.00000000000006</v>
          </cell>
        </row>
        <row r="72">
          <cell r="A72" t="str">
            <v>3. ERRORES Y OMISIONES</v>
          </cell>
          <cell r="J72">
            <v>35.25792391774712</v>
          </cell>
          <cell r="N72">
            <v>-41.91726915837194</v>
          </cell>
          <cell r="R72">
            <v>251.2828066955899</v>
          </cell>
          <cell r="V72">
            <v>244.62346145496213</v>
          </cell>
          <cell r="Z72">
            <v>-51.89617171075088</v>
          </cell>
        </row>
        <row r="74">
          <cell r="A74" t="str">
            <v>MEMORANDUM</v>
          </cell>
        </row>
        <row r="75">
          <cell r="A75" t="str">
            <v>SALDO DE BALANZA DE PAGOS</v>
          </cell>
          <cell r="J75">
            <v>905.8</v>
          </cell>
          <cell r="N75">
            <v>35.5</v>
          </cell>
          <cell r="R75">
            <v>27.99999999999997</v>
          </cell>
          <cell r="V75">
            <v>969.2999999999998</v>
          </cell>
          <cell r="Z75">
            <v>-715.9000000000001</v>
          </cell>
        </row>
        <row r="76">
          <cell r="A76" t="str">
            <v>CUENTA FINANCIERA EXCLUYENDO ACTIVOS DE RESERVA</v>
          </cell>
          <cell r="H76">
            <v>3233.327256506985</v>
          </cell>
          <cell r="I76">
            <v>2326.715912208619</v>
          </cell>
          <cell r="J76">
            <v>906.611344298366</v>
          </cell>
          <cell r="L76">
            <v>1963.016334353</v>
          </cell>
          <cell r="M76">
            <v>1950.0698562585017</v>
          </cell>
          <cell r="N76">
            <v>12.946478094498389</v>
          </cell>
          <cell r="P76">
            <v>2671.8689394349994</v>
          </cell>
          <cell r="Q76">
            <v>3126.715852507287</v>
          </cell>
          <cell r="R76">
            <v>-454.8469130722874</v>
          </cell>
          <cell r="T76">
            <v>7868.212530294985</v>
          </cell>
          <cell r="U76">
            <v>7403.501620974407</v>
          </cell>
          <cell r="V76">
            <v>464.71090932057814</v>
          </cell>
          <cell r="X76">
            <v>2022.6746111005668</v>
          </cell>
          <cell r="Y76">
            <v>2674.7370011029307</v>
          </cell>
          <cell r="Z76">
            <v>-652.0623900023638</v>
          </cell>
          <cell r="AB76">
            <v>2615.9556061775756</v>
          </cell>
        </row>
        <row r="78">
          <cell r="H78" t="str">
            <v>CREDITO</v>
          </cell>
          <cell r="I78" t="str">
            <v>DEBITO</v>
          </cell>
          <cell r="J78" t="str">
            <v>SALDO</v>
          </cell>
          <cell r="L78" t="str">
            <v>CREDITO</v>
          </cell>
          <cell r="M78" t="str">
            <v>DEBITO</v>
          </cell>
          <cell r="N78" t="str">
            <v>SALDO</v>
          </cell>
          <cell r="P78" t="str">
            <v>CREDITO</v>
          </cell>
          <cell r="Q78" t="str">
            <v>DEBITO</v>
          </cell>
          <cell r="R78" t="str">
            <v>SALDO</v>
          </cell>
          <cell r="T78" t="str">
            <v>CREDITO</v>
          </cell>
          <cell r="U78" t="str">
            <v>DEBITO</v>
          </cell>
          <cell r="V78" t="str">
            <v>SALDO</v>
          </cell>
          <cell r="X78" t="str">
            <v>CREDITO</v>
          </cell>
          <cell r="Y78" t="str">
            <v>DEBITO</v>
          </cell>
          <cell r="Z78" t="str">
            <v>SALDO</v>
          </cell>
          <cell r="AB78" t="str">
            <v>CREDITO</v>
          </cell>
        </row>
        <row r="79">
          <cell r="A79" t="str">
            <v>(1) Activos de corto plazo</v>
          </cell>
          <cell r="H79">
            <v>242.02451999999994</v>
          </cell>
          <cell r="I79">
            <v>47.31199999999984</v>
          </cell>
          <cell r="J79">
            <v>194.7125200000001</v>
          </cell>
          <cell r="L79">
            <v>106.72159999999985</v>
          </cell>
          <cell r="M79">
            <v>351.1622620000001</v>
          </cell>
          <cell r="N79">
            <v>-244.44066200000026</v>
          </cell>
          <cell r="P79">
            <v>507.45759999999996</v>
          </cell>
          <cell r="Q79">
            <v>930.9876799999997</v>
          </cell>
          <cell r="R79">
            <v>-423.53007999999977</v>
          </cell>
          <cell r="T79">
            <v>856.2037199999997</v>
          </cell>
          <cell r="U79">
            <v>1329.4619419999997</v>
          </cell>
          <cell r="V79">
            <v>-473.25822199999993</v>
          </cell>
          <cell r="X79">
            <v>101.68499999999926</v>
          </cell>
          <cell r="Y79">
            <v>557.9285100000009</v>
          </cell>
          <cell r="Z79">
            <v>-456.2435100000016</v>
          </cell>
          <cell r="AB79">
            <v>32.7</v>
          </cell>
        </row>
        <row r="80">
          <cell r="C80" t="str">
            <v>Créditos comerciales</v>
          </cell>
          <cell r="H80">
            <v>57.841519999999946</v>
          </cell>
          <cell r="I80">
            <v>79.99700000000001</v>
          </cell>
          <cell r="J80">
            <v>-22.15548000000007</v>
          </cell>
          <cell r="L80">
            <v>40.160600000000045</v>
          </cell>
          <cell r="M80">
            <v>208.28926200000024</v>
          </cell>
          <cell r="N80">
            <v>-168.1286620000002</v>
          </cell>
          <cell r="P80">
            <v>27.371600000000058</v>
          </cell>
          <cell r="Q80">
            <v>396.9876800000002</v>
          </cell>
          <cell r="R80">
            <v>-369.6160800000001</v>
          </cell>
          <cell r="T80">
            <v>125.37372000000005</v>
          </cell>
          <cell r="U80">
            <v>685.2739420000005</v>
          </cell>
          <cell r="V80">
            <v>-559.9002220000004</v>
          </cell>
          <cell r="X80">
            <v>0</v>
          </cell>
          <cell r="Y80">
            <v>209.10851000000093</v>
          </cell>
          <cell r="Z80">
            <v>-209.10851000000093</v>
          </cell>
          <cell r="AB80">
            <v>0</v>
          </cell>
        </row>
        <row r="81">
          <cell r="C81" t="str">
            <v>Préstamos</v>
          </cell>
          <cell r="H81">
            <v>62.483000000000004</v>
          </cell>
          <cell r="I81">
            <v>0</v>
          </cell>
          <cell r="J81">
            <v>62.483000000000004</v>
          </cell>
          <cell r="L81">
            <v>28.86099999999999</v>
          </cell>
          <cell r="M81">
            <v>0</v>
          </cell>
          <cell r="N81">
            <v>28.86099999999999</v>
          </cell>
          <cell r="P81">
            <v>16.283999999999992</v>
          </cell>
          <cell r="Q81">
            <v>0</v>
          </cell>
          <cell r="R81">
            <v>16.283999999999992</v>
          </cell>
          <cell r="T81">
            <v>107.62799999999999</v>
          </cell>
          <cell r="U81">
            <v>0</v>
          </cell>
          <cell r="V81">
            <v>107.62799999999999</v>
          </cell>
          <cell r="X81">
            <v>27.340000000000032</v>
          </cell>
          <cell r="Y81">
            <v>0</v>
          </cell>
          <cell r="Z81">
            <v>27.340000000000032</v>
          </cell>
          <cell r="AB81">
            <v>0</v>
          </cell>
        </row>
        <row r="82">
          <cell r="C82" t="str">
            <v>Moneda y depósitos</v>
          </cell>
          <cell r="H82">
            <v>121.7</v>
          </cell>
          <cell r="I82">
            <v>-32.68500000000017</v>
          </cell>
          <cell r="J82">
            <v>154.38500000000016</v>
          </cell>
          <cell r="L82">
            <v>37.69999999999982</v>
          </cell>
          <cell r="M82">
            <v>142.87299999999988</v>
          </cell>
          <cell r="N82">
            <v>-105.17300000000006</v>
          </cell>
          <cell r="P82">
            <v>463.8019999999999</v>
          </cell>
          <cell r="Q82">
            <v>533.9999999999995</v>
          </cell>
          <cell r="R82">
            <v>-70.19799999999964</v>
          </cell>
          <cell r="T82">
            <v>623.2019999999998</v>
          </cell>
          <cell r="U82">
            <v>644.1879999999992</v>
          </cell>
          <cell r="V82">
            <v>-20.98599999999942</v>
          </cell>
          <cell r="X82">
            <v>74.34499999999923</v>
          </cell>
          <cell r="Y82">
            <v>348.82</v>
          </cell>
          <cell r="Z82">
            <v>-274.47500000000076</v>
          </cell>
          <cell r="AB82">
            <v>32.7</v>
          </cell>
        </row>
        <row r="83">
          <cell r="C83" t="str">
            <v>Otros activos</v>
          </cell>
          <cell r="H83">
            <v>0</v>
          </cell>
          <cell r="I83">
            <v>0</v>
          </cell>
          <cell r="J83">
            <v>0</v>
          </cell>
          <cell r="L83">
            <v>0</v>
          </cell>
          <cell r="M83">
            <v>0</v>
          </cell>
          <cell r="N83">
            <v>0</v>
          </cell>
          <cell r="P83">
            <v>0</v>
          </cell>
          <cell r="Q83">
            <v>0</v>
          </cell>
          <cell r="R83">
            <v>0</v>
          </cell>
          <cell r="T83">
            <v>0</v>
          </cell>
          <cell r="U83">
            <v>0</v>
          </cell>
          <cell r="V83">
            <v>0</v>
          </cell>
          <cell r="X83">
            <v>0</v>
          </cell>
          <cell r="Y83">
            <v>0</v>
          </cell>
          <cell r="Z83">
            <v>0</v>
          </cell>
          <cell r="AB83">
            <v>0</v>
          </cell>
        </row>
        <row r="84">
          <cell r="B84" t="str">
            <v>Pasivos de corto plazo</v>
          </cell>
          <cell r="H84">
            <v>161.46000000000012</v>
          </cell>
          <cell r="I84">
            <v>257.67210506</v>
          </cell>
          <cell r="J84">
            <v>-96.21210505999986</v>
          </cell>
          <cell r="L84">
            <v>250.90000000000018</v>
          </cell>
          <cell r="M84">
            <v>92.10372520000007</v>
          </cell>
          <cell r="N84">
            <v>158.7962748000001</v>
          </cell>
          <cell r="P84">
            <v>404.0242951999995</v>
          </cell>
          <cell r="Q84">
            <v>33.04187899999994</v>
          </cell>
          <cell r="R84">
            <v>370.98241619999953</v>
          </cell>
          <cell r="T84">
            <v>816.3842951999998</v>
          </cell>
          <cell r="U84">
            <v>382.81770925999996</v>
          </cell>
          <cell r="V84">
            <v>433.5665859399998</v>
          </cell>
          <cell r="X84">
            <v>185.821834</v>
          </cell>
          <cell r="Y84">
            <v>133.8399999999998</v>
          </cell>
          <cell r="Z84">
            <v>51.98183400000019</v>
          </cell>
          <cell r="AB84">
            <v>461.80267299999997</v>
          </cell>
        </row>
        <row r="85">
          <cell r="C85" t="str">
            <v>Créditos comerciales</v>
          </cell>
          <cell r="H85">
            <v>94.66000000000008</v>
          </cell>
          <cell r="I85">
            <v>118</v>
          </cell>
          <cell r="J85">
            <v>-23.339999999999918</v>
          </cell>
          <cell r="L85">
            <v>98.39999999999998</v>
          </cell>
          <cell r="M85">
            <v>58.90429519999992</v>
          </cell>
          <cell r="N85">
            <v>39.495704800000055</v>
          </cell>
          <cell r="P85">
            <v>212.3242951999997</v>
          </cell>
          <cell r="Q85">
            <v>10.200000000000045</v>
          </cell>
          <cell r="R85">
            <v>202.12429519999966</v>
          </cell>
          <cell r="T85">
            <v>405.38429519999977</v>
          </cell>
          <cell r="U85">
            <v>187.10429519999997</v>
          </cell>
          <cell r="V85">
            <v>218.2799999999998</v>
          </cell>
          <cell r="X85">
            <v>0</v>
          </cell>
          <cell r="Y85">
            <v>67.43999999999994</v>
          </cell>
          <cell r="Z85">
            <v>-67.43999999999994</v>
          </cell>
          <cell r="AB85">
            <v>318.5</v>
          </cell>
        </row>
        <row r="86">
          <cell r="C86" t="str">
            <v>Préstamos</v>
          </cell>
          <cell r="H86">
            <v>61.90000000000005</v>
          </cell>
          <cell r="I86">
            <v>132.87210505999997</v>
          </cell>
          <cell r="J86">
            <v>-70.97210505999992</v>
          </cell>
          <cell r="L86">
            <v>147.6000000000002</v>
          </cell>
          <cell r="M86">
            <v>33.199430000000156</v>
          </cell>
          <cell r="N86">
            <v>114.40057000000004</v>
          </cell>
          <cell r="P86">
            <v>152.09999999999982</v>
          </cell>
          <cell r="Q86">
            <v>22.841878999999892</v>
          </cell>
          <cell r="R86">
            <v>129.25812099999993</v>
          </cell>
          <cell r="T86">
            <v>361.6</v>
          </cell>
          <cell r="U86">
            <v>188.91341406</v>
          </cell>
          <cell r="V86">
            <v>172.68658594000001</v>
          </cell>
          <cell r="X86">
            <v>156.421834</v>
          </cell>
          <cell r="Y86">
            <v>66.39999999999986</v>
          </cell>
          <cell r="Z86">
            <v>90.02183400000013</v>
          </cell>
          <cell r="AB86">
            <v>143.30267299999997</v>
          </cell>
        </row>
        <row r="87">
          <cell r="C87" t="str">
            <v>Moneda y depósitos</v>
          </cell>
          <cell r="H87">
            <v>4.899999999999999</v>
          </cell>
          <cell r="I87">
            <v>0</v>
          </cell>
          <cell r="J87">
            <v>4.899999999999999</v>
          </cell>
          <cell r="L87">
            <v>4.300000000000004</v>
          </cell>
          <cell r="M87">
            <v>0</v>
          </cell>
          <cell r="N87">
            <v>4.300000000000004</v>
          </cell>
          <cell r="P87">
            <v>38.2</v>
          </cell>
          <cell r="Q87">
            <v>0</v>
          </cell>
          <cell r="R87">
            <v>38.2</v>
          </cell>
          <cell r="T87">
            <v>47.400000000000006</v>
          </cell>
          <cell r="U87">
            <v>0</v>
          </cell>
          <cell r="V87">
            <v>47.400000000000006</v>
          </cell>
          <cell r="X87">
            <v>26.5</v>
          </cell>
          <cell r="Y87">
            <v>0</v>
          </cell>
          <cell r="Z87">
            <v>26.5</v>
          </cell>
          <cell r="AB87">
            <v>0</v>
          </cell>
        </row>
        <row r="88">
          <cell r="C88" t="str">
            <v>Otros pasivos</v>
          </cell>
          <cell r="H88">
            <v>0</v>
          </cell>
          <cell r="I88">
            <v>6.800000000000001</v>
          </cell>
          <cell r="J88">
            <v>-6.800000000000001</v>
          </cell>
          <cell r="L88">
            <v>0.5999999999999996</v>
          </cell>
          <cell r="M88">
            <v>0</v>
          </cell>
          <cell r="N88">
            <v>0.5999999999999996</v>
          </cell>
          <cell r="P88">
            <v>1.4000000000000004</v>
          </cell>
          <cell r="Q88">
            <v>0</v>
          </cell>
          <cell r="R88">
            <v>1.4000000000000004</v>
          </cell>
          <cell r="T88">
            <v>2</v>
          </cell>
          <cell r="U88">
            <v>6.800000000000001</v>
          </cell>
          <cell r="V88">
            <v>-4.800000000000001</v>
          </cell>
          <cell r="X88">
            <v>2.9000000000000004</v>
          </cell>
          <cell r="Y88">
            <v>0</v>
          </cell>
          <cell r="Z88">
            <v>2.9000000000000004</v>
          </cell>
          <cell r="AB88">
            <v>0</v>
          </cell>
        </row>
        <row r="90">
          <cell r="E90" t="str">
            <v>CONTROLES</v>
          </cell>
        </row>
        <row r="92">
          <cell r="E92" t="str">
            <v>CTA. CTE.</v>
          </cell>
          <cell r="J92">
            <v>-4.405364961712621E-13</v>
          </cell>
          <cell r="N92">
            <v>3.126388037344441E-13</v>
          </cell>
          <cell r="R92">
            <v>0</v>
          </cell>
        </row>
        <row r="93">
          <cell r="F93" t="str">
            <v>Bienes</v>
          </cell>
        </row>
        <row r="94">
          <cell r="F94" t="str">
            <v>Servicios</v>
          </cell>
        </row>
        <row r="95">
          <cell r="F95" t="str">
            <v>Renta</v>
          </cell>
        </row>
        <row r="96">
          <cell r="F96" t="str">
            <v>Transferencias</v>
          </cell>
        </row>
        <row r="97">
          <cell r="E97" t="str">
            <v>CTA. CAPITAL Y FINANCIERA</v>
          </cell>
          <cell r="J97">
            <v>1.1368683772161603E-13</v>
          </cell>
          <cell r="N97">
            <v>-1.8474111129762605E-13</v>
          </cell>
          <cell r="R97">
            <v>0</v>
          </cell>
        </row>
        <row r="98">
          <cell r="F98" t="str">
            <v>Inversión Directa</v>
          </cell>
        </row>
        <row r="99">
          <cell r="F99" t="str">
            <v>Inversión de Cartera</v>
          </cell>
        </row>
        <row r="100">
          <cell r="F100" t="str">
            <v>Instrumentos Financieros Derivados</v>
          </cell>
        </row>
        <row r="101">
          <cell r="F101" t="str">
            <v>Otra Inversión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renta"/>
      <sheetName val="serie_servicios"/>
      <sheetName val="series_transf._corr"/>
      <sheetName val="serie_cta_cap_fin"/>
      <sheetName val="PII"/>
      <sheetName val="serie_tasas"/>
      <sheetName val="serie_reservas"/>
    </sheetNames>
    <sheetDataSet>
      <sheetData sheetId="1">
        <row r="1">
          <cell r="A1" t="str">
            <v>BALANZA DE PAGOS: SERIE BRUTA MENSUAL 2005</v>
          </cell>
          <cell r="AN1" t="str">
            <v>BALANZA DE PAGOS: SERIE BRUTA MENSUAL 2005</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3981.755802519568</v>
          </cell>
          <cell r="I10">
            <v>3855.357804417273</v>
          </cell>
          <cell r="J10">
            <v>126.39799810229488</v>
          </cell>
          <cell r="L10">
            <v>3499.125099719356</v>
          </cell>
          <cell r="M10">
            <v>3533.2334758203974</v>
          </cell>
          <cell r="N10">
            <v>-34.10837610104136</v>
          </cell>
          <cell r="P10">
            <v>4720.831358753758</v>
          </cell>
          <cell r="Q10">
            <v>4226.4580882031005</v>
          </cell>
          <cell r="R10">
            <v>494.37327055065725</v>
          </cell>
          <cell r="T10">
            <v>12201.712260992685</v>
          </cell>
          <cell r="U10">
            <v>11615.049368440772</v>
          </cell>
          <cell r="V10">
            <v>586.6628925519126</v>
          </cell>
          <cell r="X10">
            <v>4375.540060478422</v>
          </cell>
          <cell r="Y10">
            <v>4050.5148592878145</v>
          </cell>
          <cell r="Z10">
            <v>325.0252011906073</v>
          </cell>
          <cell r="AB10">
            <v>4069.730736839334</v>
          </cell>
          <cell r="AC10">
            <v>4305.389300493808</v>
          </cell>
          <cell r="AD10">
            <v>-235.65856365447416</v>
          </cell>
        </row>
        <row r="12">
          <cell r="B12" t="str">
            <v>A. BIENES Y SERVICIOS</v>
          </cell>
          <cell r="H12">
            <v>3628.5478634252813</v>
          </cell>
          <cell r="I12">
            <v>2799.105841072502</v>
          </cell>
          <cell r="J12">
            <v>829.4420223527795</v>
          </cell>
          <cell r="L12">
            <v>3227.9119900043434</v>
          </cell>
          <cell r="M12">
            <v>2633.754868245549</v>
          </cell>
          <cell r="N12">
            <v>594.1571217587943</v>
          </cell>
          <cell r="P12">
            <v>4394.938392467658</v>
          </cell>
          <cell r="Q12">
            <v>3180.255203582058</v>
          </cell>
          <cell r="R12">
            <v>1214.6831888855995</v>
          </cell>
          <cell r="T12">
            <v>11251.398245897284</v>
          </cell>
          <cell r="U12">
            <v>8613.115912900108</v>
          </cell>
          <cell r="V12">
            <v>2638.282332997176</v>
          </cell>
          <cell r="X12">
            <v>4064.456606055427</v>
          </cell>
          <cell r="Y12">
            <v>3036.118129430181</v>
          </cell>
          <cell r="Z12">
            <v>1028.3384766252461</v>
          </cell>
          <cell r="AB12">
            <v>3698.5299803857943</v>
          </cell>
          <cell r="AC12">
            <v>3209.5683031491126</v>
          </cell>
          <cell r="AD12">
            <v>488.9616772366817</v>
          </cell>
        </row>
        <row r="13">
          <cell r="C13" t="str">
            <v>a. Bienes</v>
          </cell>
          <cell r="H13">
            <v>3034.1710844074782</v>
          </cell>
          <cell r="I13">
            <v>2175.248002891977</v>
          </cell>
          <cell r="J13">
            <v>858.923081515501</v>
          </cell>
          <cell r="L13">
            <v>2633.5352109865403</v>
          </cell>
          <cell r="M13">
            <v>2009.8970300650246</v>
          </cell>
          <cell r="N13">
            <v>623.6381809215156</v>
          </cell>
          <cell r="P13">
            <v>3800.561613449854</v>
          </cell>
          <cell r="Q13">
            <v>2556.3973654015335</v>
          </cell>
          <cell r="R13">
            <v>1244.1642480483206</v>
          </cell>
          <cell r="T13">
            <v>9468.267908843874</v>
          </cell>
          <cell r="U13">
            <v>6741.542398358535</v>
          </cell>
          <cell r="V13">
            <v>2726.7255104853393</v>
          </cell>
          <cell r="X13">
            <v>3524.1095605704404</v>
          </cell>
          <cell r="Y13">
            <v>2395.6833848637534</v>
          </cell>
          <cell r="Z13">
            <v>1128.426175706687</v>
          </cell>
          <cell r="AB13">
            <v>3158.182934900808</v>
          </cell>
          <cell r="AC13">
            <v>2569.133558582685</v>
          </cell>
          <cell r="AD13">
            <v>589.049376318123</v>
          </cell>
        </row>
        <row r="14">
          <cell r="D14" t="str">
            <v> Mercancías Generales</v>
          </cell>
          <cell r="H14">
            <v>2975.7644528890983</v>
          </cell>
          <cell r="I14">
            <v>2129.787360799716</v>
          </cell>
          <cell r="J14">
            <v>845.977092089382</v>
          </cell>
          <cell r="L14">
            <v>2580.856844482348</v>
          </cell>
          <cell r="M14">
            <v>1968.2256342871826</v>
          </cell>
          <cell r="N14">
            <v>612.6312101951655</v>
          </cell>
          <cell r="P14">
            <v>3746.170461852427</v>
          </cell>
          <cell r="Q14">
            <v>2503.6635156311872</v>
          </cell>
          <cell r="R14">
            <v>1242.5069462212396</v>
          </cell>
          <cell r="T14">
            <v>9302.791759223874</v>
          </cell>
          <cell r="U14">
            <v>6601.676510718085</v>
          </cell>
          <cell r="V14">
            <v>2701.1152485057883</v>
          </cell>
          <cell r="X14">
            <v>3456.09384708553</v>
          </cell>
          <cell r="Y14">
            <v>2345.7052015370937</v>
          </cell>
          <cell r="Z14">
            <v>1110.3886455484362</v>
          </cell>
          <cell r="AB14">
            <v>3104.0979440153033</v>
          </cell>
          <cell r="AC14">
            <v>2515.4344207908252</v>
          </cell>
          <cell r="AD14">
            <v>588.663523224478</v>
          </cell>
        </row>
        <row r="15">
          <cell r="F15" t="str">
            <v>Régimen general</v>
          </cell>
          <cell r="H15">
            <v>2903.0827612900007</v>
          </cell>
          <cell r="I15">
            <v>2007.9979327900717</v>
          </cell>
          <cell r="J15">
            <v>895.084828499929</v>
          </cell>
          <cell r="L15">
            <v>2513.6204337699996</v>
          </cell>
          <cell r="M15">
            <v>1850.3787413933148</v>
          </cell>
          <cell r="N15">
            <v>663.2416923766848</v>
          </cell>
          <cell r="P15">
            <v>3676.0983134400003</v>
          </cell>
          <cell r="Q15">
            <v>2378.457919865663</v>
          </cell>
          <cell r="R15">
            <v>1297.6403935743374</v>
          </cell>
          <cell r="T15">
            <v>9092.8015085</v>
          </cell>
          <cell r="U15">
            <v>6236.834594049049</v>
          </cell>
          <cell r="V15">
            <v>2855.9669144509517</v>
          </cell>
          <cell r="X15">
            <v>3377.1257330499993</v>
          </cell>
          <cell r="Y15">
            <v>2218.698926068384</v>
          </cell>
          <cell r="Z15">
            <v>1158.4268069816153</v>
          </cell>
          <cell r="AB15">
            <v>3025.9596782999997</v>
          </cell>
          <cell r="AC15">
            <v>2367.0015133202437</v>
          </cell>
          <cell r="AD15">
            <v>658.958164979756</v>
          </cell>
        </row>
        <row r="16">
          <cell r="F16" t="str">
            <v>Zona Franca</v>
          </cell>
          <cell r="H16">
            <v>72.68169159909768</v>
          </cell>
          <cell r="I16">
            <v>121.78942800964433</v>
          </cell>
          <cell r="J16">
            <v>-49.10773641054665</v>
          </cell>
          <cell r="L16">
            <v>67.23641071234843</v>
          </cell>
          <cell r="M16">
            <v>117.84689289386775</v>
          </cell>
          <cell r="N16">
            <v>-50.610482181519316</v>
          </cell>
          <cell r="P16">
            <v>70.07214841242632</v>
          </cell>
          <cell r="Q16">
            <v>125.20559576552421</v>
          </cell>
          <cell r="R16">
            <v>-55.13344735309789</v>
          </cell>
          <cell r="T16">
            <v>209.9902507238724</v>
          </cell>
          <cell r="U16">
            <v>364.84191666903627</v>
          </cell>
          <cell r="V16">
            <v>-154.85166594516386</v>
          </cell>
          <cell r="X16">
            <v>78.9681140355305</v>
          </cell>
          <cell r="Y16">
            <v>127.00627546870946</v>
          </cell>
          <cell r="Z16">
            <v>-48.038161433178956</v>
          </cell>
          <cell r="AB16">
            <v>78.13826571530362</v>
          </cell>
          <cell r="AC16">
            <v>148.43290747058154</v>
          </cell>
          <cell r="AD16">
            <v>-70.29464175527792</v>
          </cell>
        </row>
        <row r="17">
          <cell r="D17" t="str">
            <v> Reparaciones de bienes</v>
          </cell>
          <cell r="H17">
            <v>0.06535605926306641</v>
          </cell>
          <cell r="I17">
            <v>5.856499541801513</v>
          </cell>
          <cell r="J17">
            <v>-5.791143482538447</v>
          </cell>
          <cell r="L17">
            <v>0.053977377142649934</v>
          </cell>
          <cell r="M17">
            <v>5.3683471910465155</v>
          </cell>
          <cell r="N17">
            <v>-5.314369813903865</v>
          </cell>
          <cell r="P17">
            <v>0.08066656359428369</v>
          </cell>
          <cell r="Q17">
            <v>6.793475692461348</v>
          </cell>
          <cell r="R17">
            <v>-6.712809128867064</v>
          </cell>
          <cell r="T17">
            <v>0.2</v>
          </cell>
          <cell r="U17">
            <v>18.01832242530938</v>
          </cell>
          <cell r="V17">
            <v>-17.81832242530938</v>
          </cell>
          <cell r="X17">
            <v>0.11022254268719428</v>
          </cell>
          <cell r="Y17">
            <v>5.066527887696513</v>
          </cell>
          <cell r="Z17">
            <v>-4.956305345009319</v>
          </cell>
          <cell r="AB17">
            <v>0.10047219353013143</v>
          </cell>
          <cell r="AC17">
            <v>5.4437388688072605</v>
          </cell>
          <cell r="AD17">
            <v>-5.343266675277129</v>
          </cell>
        </row>
        <row r="18">
          <cell r="D18" t="str">
            <v>Bienes adquiridos en puerto por medios de transporte</v>
          </cell>
          <cell r="H18">
            <v>29.34487060911681</v>
          </cell>
          <cell r="I18">
            <v>39.60414255045973</v>
          </cell>
          <cell r="J18">
            <v>-10.259271941342917</v>
          </cell>
          <cell r="L18">
            <v>24.235842337049817</v>
          </cell>
          <cell r="M18">
            <v>36.303048586795555</v>
          </cell>
          <cell r="N18">
            <v>-12.067206249745738</v>
          </cell>
          <cell r="P18">
            <v>36.21928705383337</v>
          </cell>
          <cell r="Q18">
            <v>45.940374077884776</v>
          </cell>
          <cell r="R18">
            <v>-9.721087024051407</v>
          </cell>
          <cell r="T18">
            <v>89.8</v>
          </cell>
          <cell r="U18">
            <v>121.84756521514007</v>
          </cell>
          <cell r="V18">
            <v>-32.04756521514007</v>
          </cell>
          <cell r="X18">
            <v>32.221723312223126</v>
          </cell>
          <cell r="Y18">
            <v>44.91165543896347</v>
          </cell>
          <cell r="Z18">
            <v>-12.689932126740345</v>
          </cell>
          <cell r="AB18">
            <v>29.371371241975083</v>
          </cell>
          <cell r="AC18">
            <v>48.25539892305223</v>
          </cell>
          <cell r="AD18">
            <v>-18.88402768107715</v>
          </cell>
        </row>
        <row r="19">
          <cell r="D19" t="str">
            <v>Oro no monetario</v>
          </cell>
          <cell r="H19">
            <v>28.996404849999998</v>
          </cell>
          <cell r="I19">
            <v>0</v>
          </cell>
          <cell r="J19">
            <v>28.996404849999998</v>
          </cell>
          <cell r="L19">
            <v>28.388546790000003</v>
          </cell>
          <cell r="M19">
            <v>0</v>
          </cell>
          <cell r="N19">
            <v>28.388546790000003</v>
          </cell>
          <cell r="P19">
            <v>18.091197979999997</v>
          </cell>
          <cell r="Q19">
            <v>0</v>
          </cell>
          <cell r="R19">
            <v>18.091197979999997</v>
          </cell>
          <cell r="T19">
            <v>75.47614962</v>
          </cell>
          <cell r="U19">
            <v>0</v>
          </cell>
          <cell r="V19">
            <v>75.47614962</v>
          </cell>
          <cell r="X19">
            <v>35.68376763</v>
          </cell>
          <cell r="Y19">
            <v>0</v>
          </cell>
          <cell r="Z19">
            <v>35.68376763</v>
          </cell>
          <cell r="AB19">
            <v>24.613147450000003</v>
          </cell>
          <cell r="AC19">
            <v>0</v>
          </cell>
          <cell r="AD19">
            <v>24.613147450000003</v>
          </cell>
        </row>
        <row r="21">
          <cell r="C21" t="str">
            <v>b. Servicios</v>
          </cell>
          <cell r="H21">
            <v>594.3767790178032</v>
          </cell>
          <cell r="I21">
            <v>623.8578381805244</v>
          </cell>
          <cell r="J21">
            <v>-29.48105916272118</v>
          </cell>
          <cell r="L21">
            <v>594.3767790178032</v>
          </cell>
          <cell r="M21">
            <v>623.8578381805244</v>
          </cell>
          <cell r="N21">
            <v>-29.48105916272118</v>
          </cell>
          <cell r="P21">
            <v>594.3767790178032</v>
          </cell>
          <cell r="Q21">
            <v>623.8578381805244</v>
          </cell>
          <cell r="R21">
            <v>-29.48105916272118</v>
          </cell>
          <cell r="T21">
            <v>1783.1303370534097</v>
          </cell>
          <cell r="U21">
            <v>1871.5735145415733</v>
          </cell>
          <cell r="V21">
            <v>-88.44317748816366</v>
          </cell>
          <cell r="X21">
            <v>540.3470454849864</v>
          </cell>
          <cell r="Y21">
            <v>640.4347445664275</v>
          </cell>
          <cell r="Z21">
            <v>-100.08769908144109</v>
          </cell>
          <cell r="AB21">
            <v>540.3470454849864</v>
          </cell>
          <cell r="AC21">
            <v>640.4347445664275</v>
          </cell>
          <cell r="AD21">
            <v>-100.08769908144109</v>
          </cell>
        </row>
        <row r="22">
          <cell r="D22" t="str">
            <v>Transportes</v>
          </cell>
          <cell r="H22">
            <v>346.2445498030142</v>
          </cell>
          <cell r="I22">
            <v>327.4609457320968</v>
          </cell>
          <cell r="J22">
            <v>18.78360407091742</v>
          </cell>
          <cell r="L22">
            <v>346.2445498030142</v>
          </cell>
          <cell r="M22">
            <v>327.4609457320968</v>
          </cell>
          <cell r="N22">
            <v>18.78360407091742</v>
          </cell>
          <cell r="P22">
            <v>346.2445498030142</v>
          </cell>
          <cell r="Q22">
            <v>327.4609457320968</v>
          </cell>
          <cell r="R22">
            <v>18.78360407091742</v>
          </cell>
          <cell r="T22">
            <v>1038.7336494090425</v>
          </cell>
          <cell r="U22">
            <v>982.3828371962903</v>
          </cell>
          <cell r="V22">
            <v>56.3508122127522</v>
          </cell>
          <cell r="X22">
            <v>347.4972674516404</v>
          </cell>
          <cell r="Y22">
            <v>340.81486522486676</v>
          </cell>
          <cell r="Z22">
            <v>6.682402226773661</v>
          </cell>
          <cell r="AB22">
            <v>347.4972674516404</v>
          </cell>
          <cell r="AC22">
            <v>340.81486522486676</v>
          </cell>
          <cell r="AD22">
            <v>6.682402226773661</v>
          </cell>
        </row>
        <row r="23">
          <cell r="D23" t="str">
            <v>Viajes</v>
          </cell>
          <cell r="H23">
            <v>121.58333333333333</v>
          </cell>
          <cell r="I23">
            <v>99.5</v>
          </cell>
          <cell r="J23">
            <v>22.08333333333333</v>
          </cell>
          <cell r="L23">
            <v>121.58333333333333</v>
          </cell>
          <cell r="M23">
            <v>99.5</v>
          </cell>
          <cell r="N23">
            <v>22.08333333333333</v>
          </cell>
          <cell r="P23">
            <v>121.58333333333333</v>
          </cell>
          <cell r="Q23">
            <v>99.5</v>
          </cell>
          <cell r="R23">
            <v>22.08333333333333</v>
          </cell>
          <cell r="T23">
            <v>364.75</v>
          </cell>
          <cell r="U23">
            <v>298.5</v>
          </cell>
          <cell r="V23">
            <v>66.25</v>
          </cell>
          <cell r="X23">
            <v>59.486333333333334</v>
          </cell>
          <cell r="Y23">
            <v>77.92666666666666</v>
          </cell>
          <cell r="Z23">
            <v>-18.440333333333328</v>
          </cell>
          <cell r="AB23">
            <v>59.486333333333334</v>
          </cell>
          <cell r="AC23">
            <v>77.92666666666666</v>
          </cell>
          <cell r="AD23">
            <v>-18.440333333333328</v>
          </cell>
        </row>
        <row r="24">
          <cell r="D24" t="str">
            <v>Otros</v>
          </cell>
          <cell r="H24">
            <v>126.54889588145572</v>
          </cell>
          <cell r="I24">
            <v>196.89689244842762</v>
          </cell>
          <cell r="J24">
            <v>-70.3479965669719</v>
          </cell>
          <cell r="L24">
            <v>126.54889588145572</v>
          </cell>
          <cell r="M24">
            <v>196.89689244842762</v>
          </cell>
          <cell r="N24">
            <v>-70.3479965669719</v>
          </cell>
          <cell r="P24">
            <v>126.54889588145572</v>
          </cell>
          <cell r="Q24">
            <v>196.89689244842762</v>
          </cell>
          <cell r="R24">
            <v>-70.3479965669719</v>
          </cell>
          <cell r="T24">
            <v>379.64668764436715</v>
          </cell>
          <cell r="U24">
            <v>590.6906773452829</v>
          </cell>
          <cell r="V24">
            <v>-211.04398970091574</v>
          </cell>
          <cell r="X24">
            <v>133.3634447000127</v>
          </cell>
          <cell r="Y24">
            <v>221.69321267489406</v>
          </cell>
          <cell r="Z24">
            <v>-88.32976797488135</v>
          </cell>
          <cell r="AB24">
            <v>133.3634447000127</v>
          </cell>
          <cell r="AC24">
            <v>221.69321267489406</v>
          </cell>
          <cell r="AD24">
            <v>-88.32976797488135</v>
          </cell>
        </row>
        <row r="26">
          <cell r="B26" t="str">
            <v>B. RENTA</v>
          </cell>
          <cell r="H26">
            <v>186.01345258812685</v>
          </cell>
          <cell r="I26">
            <v>1020.8219478624007</v>
          </cell>
          <cell r="J26">
            <v>-834.8084952742739</v>
          </cell>
          <cell r="L26">
            <v>164.72766495059255</v>
          </cell>
          <cell r="M26">
            <v>864.7488817147618</v>
          </cell>
          <cell r="N26">
            <v>-700.0212167641691</v>
          </cell>
          <cell r="P26">
            <v>193.2368392439005</v>
          </cell>
          <cell r="Q26">
            <v>1012.0727688204936</v>
          </cell>
          <cell r="R26">
            <v>-818.8359295765931</v>
          </cell>
          <cell r="T26">
            <v>543.97795678262</v>
          </cell>
          <cell r="U26">
            <v>2897.643598397656</v>
          </cell>
          <cell r="V26">
            <v>-2353.6656416150363</v>
          </cell>
          <cell r="X26">
            <v>166.86619795773478</v>
          </cell>
          <cell r="Y26">
            <v>984.3997069291333</v>
          </cell>
          <cell r="Z26">
            <v>-817.5335089713985</v>
          </cell>
          <cell r="AB26">
            <v>166.30216345955986</v>
          </cell>
          <cell r="AC26">
            <v>1066.3236037114032</v>
          </cell>
          <cell r="AD26">
            <v>-900.0214402518433</v>
          </cell>
        </row>
        <row r="27">
          <cell r="D27" t="str">
            <v> Remuneración de empleados</v>
          </cell>
          <cell r="H27">
            <v>1.1</v>
          </cell>
          <cell r="I27">
            <v>1.5</v>
          </cell>
          <cell r="J27">
            <v>-0.3999999999999999</v>
          </cell>
          <cell r="L27">
            <v>1</v>
          </cell>
          <cell r="M27">
            <v>1.2</v>
          </cell>
          <cell r="N27">
            <v>-0.19999999999999996</v>
          </cell>
          <cell r="P27">
            <v>1.1</v>
          </cell>
          <cell r="Q27">
            <v>1.3</v>
          </cell>
          <cell r="R27">
            <v>-0.19999999999999996</v>
          </cell>
          <cell r="T27">
            <v>3.2</v>
          </cell>
          <cell r="U27">
            <v>4</v>
          </cell>
          <cell r="V27">
            <v>-0.7999999999999998</v>
          </cell>
          <cell r="X27">
            <v>1.1</v>
          </cell>
          <cell r="Y27">
            <v>1.4</v>
          </cell>
          <cell r="Z27">
            <v>-0.2999999999999998</v>
          </cell>
          <cell r="AB27">
            <v>1.1</v>
          </cell>
          <cell r="AC27">
            <v>1.4</v>
          </cell>
          <cell r="AD27">
            <v>-0.2999999999999998</v>
          </cell>
        </row>
        <row r="28">
          <cell r="D28" t="str">
            <v>Renta de la inversión</v>
          </cell>
          <cell r="H28">
            <v>184.91345258812686</v>
          </cell>
          <cell r="I28">
            <v>1019.3219478624007</v>
          </cell>
          <cell r="J28">
            <v>-834.408495274274</v>
          </cell>
          <cell r="L28">
            <v>163.72766495059255</v>
          </cell>
          <cell r="M28">
            <v>863.5488817147617</v>
          </cell>
          <cell r="N28">
            <v>-699.8212167641691</v>
          </cell>
          <cell r="P28">
            <v>192.1368392439005</v>
          </cell>
          <cell r="Q28">
            <v>1010.7727688204936</v>
          </cell>
          <cell r="R28">
            <v>-818.6359295765931</v>
          </cell>
          <cell r="T28">
            <v>540.77795678262</v>
          </cell>
          <cell r="U28">
            <v>2893.643598397656</v>
          </cell>
          <cell r="V28">
            <v>-2352.865641615036</v>
          </cell>
          <cell r="X28">
            <v>165.7661979577348</v>
          </cell>
          <cell r="Y28">
            <v>982.9997069291334</v>
          </cell>
          <cell r="Z28">
            <v>-817.2335089713986</v>
          </cell>
          <cell r="AB28">
            <v>165.20216345955987</v>
          </cell>
          <cell r="AC28">
            <v>1064.923603711403</v>
          </cell>
          <cell r="AD28">
            <v>-899.7214402518432</v>
          </cell>
        </row>
        <row r="29">
          <cell r="E29" t="str">
            <v>Inversión directa</v>
          </cell>
          <cell r="H29">
            <v>86.42415462174453</v>
          </cell>
          <cell r="I29">
            <v>824.6178105467067</v>
          </cell>
          <cell r="J29">
            <v>-738.1936559249622</v>
          </cell>
          <cell r="L29">
            <v>86.21791491174453</v>
          </cell>
          <cell r="M29">
            <v>804.2165688918667</v>
          </cell>
          <cell r="N29">
            <v>-717.9986539801222</v>
          </cell>
          <cell r="P29">
            <v>86.38841377174452</v>
          </cell>
          <cell r="Q29">
            <v>876.3968135449867</v>
          </cell>
          <cell r="R29">
            <v>-790.0083997732422</v>
          </cell>
          <cell r="T29">
            <v>259.0304833052336</v>
          </cell>
          <cell r="U29">
            <v>2505.23119298356</v>
          </cell>
          <cell r="V29">
            <v>-2246.2007096783263</v>
          </cell>
          <cell r="X29">
            <v>86.39123297174453</v>
          </cell>
          <cell r="Y29">
            <v>851.2729979992934</v>
          </cell>
          <cell r="Z29">
            <v>-764.8817650275488</v>
          </cell>
          <cell r="AB29">
            <v>88.1446772684112</v>
          </cell>
          <cell r="AC29">
            <v>893.3002280264</v>
          </cell>
          <cell r="AD29">
            <v>-805.1555507579887</v>
          </cell>
        </row>
        <row r="30">
          <cell r="F30" t="str">
            <v>En el extranjero</v>
          </cell>
          <cell r="H30">
            <v>86.42415462174453</v>
          </cell>
          <cell r="I30">
            <v>0</v>
          </cell>
          <cell r="J30">
            <v>86.42415462174453</v>
          </cell>
          <cell r="L30">
            <v>86.21791491174453</v>
          </cell>
          <cell r="M30">
            <v>0</v>
          </cell>
          <cell r="N30">
            <v>86.21791491174453</v>
          </cell>
          <cell r="P30">
            <v>86.38841377174452</v>
          </cell>
          <cell r="Q30">
            <v>0</v>
          </cell>
          <cell r="R30">
            <v>86.38841377174452</v>
          </cell>
          <cell r="T30">
            <v>259.0304833052336</v>
          </cell>
          <cell r="U30">
            <v>0</v>
          </cell>
          <cell r="V30">
            <v>259.0304833052336</v>
          </cell>
          <cell r="X30">
            <v>86.39123297174453</v>
          </cell>
          <cell r="Y30">
            <v>0</v>
          </cell>
          <cell r="Z30">
            <v>86.39123297174453</v>
          </cell>
          <cell r="AB30">
            <v>86.27561060174453</v>
          </cell>
          <cell r="AC30">
            <v>0</v>
          </cell>
          <cell r="AD30">
            <v>86.27561060174453</v>
          </cell>
        </row>
        <row r="31">
          <cell r="F31" t="str">
            <v>En Chile</v>
          </cell>
          <cell r="H31">
            <v>0</v>
          </cell>
          <cell r="I31">
            <v>824.6178105467067</v>
          </cell>
          <cell r="J31">
            <v>-824.6178105467067</v>
          </cell>
          <cell r="L31">
            <v>0</v>
          </cell>
          <cell r="M31">
            <v>804.2165688918667</v>
          </cell>
          <cell r="N31">
            <v>-804.2165688918667</v>
          </cell>
          <cell r="P31">
            <v>0</v>
          </cell>
          <cell r="Q31">
            <v>876.3968135449867</v>
          </cell>
          <cell r="R31">
            <v>-876.3968135449867</v>
          </cell>
          <cell r="T31">
            <v>0</v>
          </cell>
          <cell r="U31">
            <v>2505.23119298356</v>
          </cell>
          <cell r="V31">
            <v>-2505.23119298356</v>
          </cell>
          <cell r="X31">
            <v>0</v>
          </cell>
          <cell r="Y31">
            <v>851.2729979992934</v>
          </cell>
          <cell r="Z31">
            <v>-851.2729979992934</v>
          </cell>
          <cell r="AB31">
            <v>1.8690666666666669</v>
          </cell>
          <cell r="AC31">
            <v>893.3002280264</v>
          </cell>
          <cell r="AD31">
            <v>-891.4311613597333</v>
          </cell>
        </row>
        <row r="32">
          <cell r="E32" t="str">
            <v>Inversión de cartera</v>
          </cell>
          <cell r="H32">
            <v>53.54842031450487</v>
          </cell>
          <cell r="I32">
            <v>167.85828756869665</v>
          </cell>
          <cell r="J32">
            <v>-114.30986725419179</v>
          </cell>
          <cell r="L32">
            <v>35.41137569695206</v>
          </cell>
          <cell r="M32">
            <v>40.3686316582</v>
          </cell>
          <cell r="N32">
            <v>-4.957255961247945</v>
          </cell>
          <cell r="P32">
            <v>58.471520318517264</v>
          </cell>
          <cell r="Q32">
            <v>81.36135818855999</v>
          </cell>
          <cell r="R32">
            <v>-22.889837870042726</v>
          </cell>
          <cell r="T32">
            <v>147.4313163299742</v>
          </cell>
          <cell r="U32">
            <v>289.5882774154566</v>
          </cell>
          <cell r="V32">
            <v>-142.1569610854824</v>
          </cell>
          <cell r="X32">
            <v>28.861069074902638</v>
          </cell>
          <cell r="Y32">
            <v>98.34118892984</v>
          </cell>
          <cell r="Z32">
            <v>-69.48011985493736</v>
          </cell>
          <cell r="AB32">
            <v>24.717553287944572</v>
          </cell>
          <cell r="AC32">
            <v>130.21374068315998</v>
          </cell>
          <cell r="AD32">
            <v>-105.49618739521541</v>
          </cell>
        </row>
        <row r="33">
          <cell r="F33" t="str">
            <v>Dividendos</v>
          </cell>
          <cell r="H33">
            <v>32.867622075899284</v>
          </cell>
          <cell r="I33">
            <v>58.340175654679996</v>
          </cell>
          <cell r="J33">
            <v>-25.472553578780712</v>
          </cell>
          <cell r="L33">
            <v>14.482871378637828</v>
          </cell>
          <cell r="M33">
            <v>20.5786316582</v>
          </cell>
          <cell r="N33">
            <v>-6.095760279562171</v>
          </cell>
          <cell r="P33">
            <v>15.218282763046716</v>
          </cell>
          <cell r="Q33">
            <v>13.49035818856</v>
          </cell>
          <cell r="R33">
            <v>1.7279245744867158</v>
          </cell>
          <cell r="T33">
            <v>62.56877621758383</v>
          </cell>
          <cell r="U33">
            <v>92.40916550143999</v>
          </cell>
          <cell r="V33">
            <v>-29.840389283856155</v>
          </cell>
          <cell r="X33">
            <v>13.143981434975816</v>
          </cell>
          <cell r="Y33">
            <v>21.445188929840004</v>
          </cell>
          <cell r="Z33">
            <v>-8.301207494864189</v>
          </cell>
          <cell r="AB33">
            <v>11.27121916377869</v>
          </cell>
          <cell r="AC33">
            <v>88.99674068316</v>
          </cell>
          <cell r="AD33">
            <v>-77.7255215193813</v>
          </cell>
        </row>
        <row r="34">
          <cell r="F34" t="str">
            <v>Intereses</v>
          </cell>
          <cell r="H34">
            <v>20.680798238605583</v>
          </cell>
          <cell r="I34">
            <v>109.51811191401664</v>
          </cell>
          <cell r="J34">
            <v>-88.83731367541105</v>
          </cell>
          <cell r="L34">
            <v>20.92850431831423</v>
          </cell>
          <cell r="M34">
            <v>19.79</v>
          </cell>
          <cell r="N34">
            <v>1.1385043183142294</v>
          </cell>
          <cell r="P34">
            <v>43.25323755547055</v>
          </cell>
          <cell r="Q34">
            <v>67.871</v>
          </cell>
          <cell r="R34">
            <v>-24.617762444529447</v>
          </cell>
          <cell r="T34">
            <v>84.86254011239036</v>
          </cell>
          <cell r="U34">
            <v>197.17911191401663</v>
          </cell>
          <cell r="V34">
            <v>-112.31657180162627</v>
          </cell>
          <cell r="X34">
            <v>15.717087639926824</v>
          </cell>
          <cell r="Y34">
            <v>76.896</v>
          </cell>
          <cell r="Z34">
            <v>-61.17891236007318</v>
          </cell>
          <cell r="AB34">
            <v>13.446334124165881</v>
          </cell>
          <cell r="AC34">
            <v>41.217</v>
          </cell>
          <cell r="AD34">
            <v>-27.77066587583412</v>
          </cell>
        </row>
        <row r="35">
          <cell r="E35" t="str">
            <v>Otra inversión</v>
          </cell>
          <cell r="H35">
            <v>44.94087765187744</v>
          </cell>
          <cell r="I35">
            <v>26.84584974699738</v>
          </cell>
          <cell r="J35">
            <v>18.095027904880062</v>
          </cell>
          <cell r="L35">
            <v>42.09837434189598</v>
          </cell>
          <cell r="M35">
            <v>18.96368116469504</v>
          </cell>
          <cell r="N35">
            <v>23.134693177200944</v>
          </cell>
          <cell r="P35">
            <v>47.27690515363873</v>
          </cell>
          <cell r="Q35">
            <v>53.014597086947035</v>
          </cell>
          <cell r="R35">
            <v>-5.737691933308305</v>
          </cell>
          <cell r="T35">
            <v>134.31615714741216</v>
          </cell>
          <cell r="U35">
            <v>98.82412799863945</v>
          </cell>
          <cell r="V35">
            <v>35.4920291487727</v>
          </cell>
          <cell r="X35">
            <v>50.51389591108762</v>
          </cell>
          <cell r="Y35">
            <v>33.38552</v>
          </cell>
          <cell r="Z35">
            <v>17.128375911087623</v>
          </cell>
          <cell r="AB35">
            <v>52.339932903204115</v>
          </cell>
          <cell r="AC35">
            <v>41.40963500184298</v>
          </cell>
          <cell r="AD35">
            <v>10.930297901361136</v>
          </cell>
        </row>
        <row r="37">
          <cell r="B37" t="str">
            <v>C. TRANSFERENCIAS CORRIENTES</v>
          </cell>
          <cell r="H37">
            <v>167.19448650616</v>
          </cell>
          <cell r="I37">
            <v>35.43001548237071</v>
          </cell>
          <cell r="J37">
            <v>131.76447102378927</v>
          </cell>
          <cell r="L37">
            <v>106.48544476442001</v>
          </cell>
          <cell r="M37">
            <v>34.72972586008674</v>
          </cell>
          <cell r="N37">
            <v>71.75571890433326</v>
          </cell>
          <cell r="P37">
            <v>132.65612704219998</v>
          </cell>
          <cell r="Q37">
            <v>34.13011580054855</v>
          </cell>
          <cell r="R37">
            <v>98.52601124165143</v>
          </cell>
          <cell r="T37">
            <v>406.33605831278</v>
          </cell>
          <cell r="U37">
            <v>104.289857143006</v>
          </cell>
          <cell r="V37">
            <v>302.046201169774</v>
          </cell>
          <cell r="X37">
            <v>144.21725646526</v>
          </cell>
          <cell r="Y37">
            <v>29.99702292850036</v>
          </cell>
          <cell r="Z37">
            <v>114.22023353675964</v>
          </cell>
          <cell r="AB37">
            <v>204.89859299398</v>
          </cell>
          <cell r="AC37">
            <v>29.497393633292376</v>
          </cell>
          <cell r="AD37">
            <v>175.40119936068763</v>
          </cell>
        </row>
        <row r="39">
          <cell r="A39" t="str">
            <v>2. CUENTA DE CAPITAL Y FINACIERA</v>
          </cell>
          <cell r="H39">
            <v>3765.07358387207</v>
          </cell>
          <cell r="I39">
            <v>4207.598378088765</v>
          </cell>
          <cell r="J39">
            <v>-442.5247942166948</v>
          </cell>
          <cell r="L39">
            <v>2757.053661693136</v>
          </cell>
          <cell r="M39">
            <v>2676.662298640191</v>
          </cell>
          <cell r="N39">
            <v>80.39136305294505</v>
          </cell>
          <cell r="P39">
            <v>4830.07014914264</v>
          </cell>
          <cell r="Q39">
            <v>5280.2008608081605</v>
          </cell>
          <cell r="R39">
            <v>-450.1307116655207</v>
          </cell>
          <cell r="T39">
            <v>11352.197394707848</v>
          </cell>
          <cell r="U39">
            <v>12164.461537537116</v>
          </cell>
          <cell r="V39">
            <v>-812.2641428292682</v>
          </cell>
          <cell r="X39">
            <v>4187.86097863508</v>
          </cell>
          <cell r="Y39">
            <v>4701.549793912871</v>
          </cell>
          <cell r="Z39">
            <v>-513.688815277791</v>
          </cell>
          <cell r="AB39">
            <v>4112.283655483796</v>
          </cell>
          <cell r="AC39">
            <v>3437.415735469899</v>
          </cell>
          <cell r="AD39">
            <v>674.8679200138968</v>
          </cell>
        </row>
        <row r="41">
          <cell r="B41" t="str">
            <v>A. CUENTA DE CAPITAL</v>
          </cell>
          <cell r="H41">
            <v>0.96403927</v>
          </cell>
          <cell r="I41">
            <v>0</v>
          </cell>
          <cell r="J41">
            <v>0.96403927</v>
          </cell>
          <cell r="L41">
            <v>0.80725244</v>
          </cell>
          <cell r="M41">
            <v>0</v>
          </cell>
          <cell r="N41">
            <v>0.80725244</v>
          </cell>
          <cell r="P41">
            <v>0.94785743</v>
          </cell>
          <cell r="Q41">
            <v>0</v>
          </cell>
          <cell r="R41">
            <v>0.94785743</v>
          </cell>
          <cell r="T41">
            <v>2.71914914</v>
          </cell>
          <cell r="U41">
            <v>0</v>
          </cell>
          <cell r="V41">
            <v>2.71914914</v>
          </cell>
          <cell r="X41">
            <v>0.79750165</v>
          </cell>
          <cell r="Y41">
            <v>0</v>
          </cell>
          <cell r="Z41">
            <v>0.79750165</v>
          </cell>
          <cell r="AB41">
            <v>1.08544573</v>
          </cell>
          <cell r="AC41">
            <v>0</v>
          </cell>
          <cell r="AD41">
            <v>1.08544573</v>
          </cell>
        </row>
        <row r="42">
          <cell r="D42" t="str">
            <v>Transferencia de capital</v>
          </cell>
          <cell r="H42">
            <v>0.96403927</v>
          </cell>
          <cell r="I42">
            <v>0</v>
          </cell>
          <cell r="J42">
            <v>0.96403927</v>
          </cell>
          <cell r="L42">
            <v>0.80725244</v>
          </cell>
          <cell r="M42">
            <v>0</v>
          </cell>
          <cell r="N42">
            <v>0.80725244</v>
          </cell>
          <cell r="P42">
            <v>0.94785743</v>
          </cell>
          <cell r="Q42">
            <v>0</v>
          </cell>
          <cell r="R42">
            <v>0.94785743</v>
          </cell>
          <cell r="T42">
            <v>2.71914914</v>
          </cell>
          <cell r="U42">
            <v>0</v>
          </cell>
          <cell r="V42">
            <v>2.71914914</v>
          </cell>
          <cell r="X42">
            <v>0.79750165</v>
          </cell>
          <cell r="Y42">
            <v>0</v>
          </cell>
          <cell r="Z42">
            <v>0.79750165</v>
          </cell>
          <cell r="AB42">
            <v>1.08544573</v>
          </cell>
          <cell r="AC42">
            <v>0</v>
          </cell>
          <cell r="AD42">
            <v>1.08544573</v>
          </cell>
        </row>
        <row r="43">
          <cell r="D43" t="str">
            <v> Adquisición/enajenación de activos no financieros no producidos</v>
          </cell>
          <cell r="H43">
            <v>0</v>
          </cell>
          <cell r="I43">
            <v>0</v>
          </cell>
          <cell r="J43">
            <v>0</v>
          </cell>
          <cell r="L43">
            <v>0</v>
          </cell>
          <cell r="M43">
            <v>0</v>
          </cell>
          <cell r="N43">
            <v>0</v>
          </cell>
          <cell r="P43">
            <v>0</v>
          </cell>
          <cell r="Q43">
            <v>0</v>
          </cell>
          <cell r="R43">
            <v>0</v>
          </cell>
          <cell r="T43">
            <v>0</v>
          </cell>
          <cell r="U43">
            <v>0</v>
          </cell>
          <cell r="V43">
            <v>0</v>
          </cell>
          <cell r="X43">
            <v>0</v>
          </cell>
          <cell r="Y43">
            <v>0</v>
          </cell>
          <cell r="Z43">
            <v>0</v>
          </cell>
          <cell r="AB43">
            <v>0</v>
          </cell>
          <cell r="AC43">
            <v>0</v>
          </cell>
          <cell r="AD43">
            <v>0</v>
          </cell>
        </row>
        <row r="45">
          <cell r="B45" t="str">
            <v>B. CUENTA FINANCIERA</v>
          </cell>
          <cell r="H45">
            <v>3764.10954460207</v>
          </cell>
          <cell r="I45">
            <v>4207.598378088765</v>
          </cell>
          <cell r="J45">
            <v>-443.4888334866946</v>
          </cell>
          <cell r="L45">
            <v>2756.246409253136</v>
          </cell>
          <cell r="M45">
            <v>2676.662298640191</v>
          </cell>
          <cell r="N45">
            <v>79.5841106129451</v>
          </cell>
          <cell r="P45">
            <v>4829.12229171264</v>
          </cell>
          <cell r="Q45">
            <v>5280.2008608081605</v>
          </cell>
          <cell r="R45">
            <v>-451.07856909552083</v>
          </cell>
          <cell r="T45">
            <v>11349.478245567847</v>
          </cell>
          <cell r="U45">
            <v>12164.461537537116</v>
          </cell>
          <cell r="V45">
            <v>-814.983291969269</v>
          </cell>
          <cell r="X45">
            <v>4187.063476985079</v>
          </cell>
          <cell r="Y45">
            <v>4701.549793912871</v>
          </cell>
          <cell r="Z45">
            <v>-514.4863169277914</v>
          </cell>
          <cell r="AB45">
            <v>4111.198209753796</v>
          </cell>
          <cell r="AC45">
            <v>3437.415735469899</v>
          </cell>
          <cell r="AD45">
            <v>673.7824742838966</v>
          </cell>
        </row>
        <row r="46">
          <cell r="D46" t="str">
            <v>Inversión directa</v>
          </cell>
          <cell r="H46">
            <v>776.6673291002268</v>
          </cell>
          <cell r="I46">
            <v>400.07822205174455</v>
          </cell>
          <cell r="J46">
            <v>376.5891070484822</v>
          </cell>
          <cell r="L46">
            <v>738.0945618631467</v>
          </cell>
          <cell r="M46">
            <v>149.52588876174454</v>
          </cell>
          <cell r="N46">
            <v>588.5686731014022</v>
          </cell>
          <cell r="P46">
            <v>1010.7079080083467</v>
          </cell>
          <cell r="Q46">
            <v>1357.9134387917445</v>
          </cell>
          <cell r="R46">
            <v>-347.20553078339776</v>
          </cell>
          <cell r="T46">
            <v>2525.4697989717206</v>
          </cell>
          <cell r="U46">
            <v>1907.5175496052334</v>
          </cell>
          <cell r="V46">
            <v>617.9522493664872</v>
          </cell>
          <cell r="X46">
            <v>1073.2407267713734</v>
          </cell>
          <cell r="Y46">
            <v>250.87184710174452</v>
          </cell>
          <cell r="Z46">
            <v>822.3688796696289</v>
          </cell>
          <cell r="AB46">
            <v>1028.2937191630797</v>
          </cell>
          <cell r="AC46">
            <v>494.1526737184112</v>
          </cell>
          <cell r="AD46">
            <v>534.1410454446684</v>
          </cell>
        </row>
        <row r="47">
          <cell r="E47" t="str">
            <v>En el extranjero</v>
          </cell>
          <cell r="H47">
            <v>118.65706445</v>
          </cell>
          <cell r="I47">
            <v>174.37759766174455</v>
          </cell>
          <cell r="J47">
            <v>-55.72053321174455</v>
          </cell>
          <cell r="L47">
            <v>10.047533780000002</v>
          </cell>
          <cell r="M47">
            <v>143.42228338174453</v>
          </cell>
          <cell r="N47">
            <v>-133.37474960174453</v>
          </cell>
          <cell r="P47">
            <v>137.1976903</v>
          </cell>
          <cell r="Q47">
            <v>513.1200095917445</v>
          </cell>
          <cell r="R47">
            <v>-375.92231929174454</v>
          </cell>
          <cell r="T47">
            <v>265.90228853</v>
          </cell>
          <cell r="U47">
            <v>830.9198906352336</v>
          </cell>
          <cell r="V47">
            <v>-565.0176021052337</v>
          </cell>
          <cell r="X47">
            <v>162.61165177</v>
          </cell>
          <cell r="Y47">
            <v>227.20776942174453</v>
          </cell>
          <cell r="Z47">
            <v>-64.59611765174452</v>
          </cell>
          <cell r="AB47">
            <v>174.654558</v>
          </cell>
          <cell r="AC47">
            <v>229.33984257174455</v>
          </cell>
          <cell r="AD47">
            <v>-54.685284571744546</v>
          </cell>
        </row>
        <row r="48">
          <cell r="F48" t="str">
            <v>Acciones y otras participaciones de capital</v>
          </cell>
          <cell r="H48">
            <v>30.093500940000002</v>
          </cell>
          <cell r="I48">
            <v>58.68704079</v>
          </cell>
          <cell r="J48">
            <v>-28.593539849999996</v>
          </cell>
          <cell r="L48">
            <v>0.395668</v>
          </cell>
          <cell r="M48">
            <v>7.513303280000001</v>
          </cell>
          <cell r="N48">
            <v>-7.117635280000001</v>
          </cell>
          <cell r="P48">
            <v>124.1052793</v>
          </cell>
          <cell r="Q48">
            <v>196.03507335</v>
          </cell>
          <cell r="R48">
            <v>-71.92979405</v>
          </cell>
          <cell r="T48">
            <v>154.59444824000002</v>
          </cell>
          <cell r="U48">
            <v>262.23541742</v>
          </cell>
          <cell r="V48">
            <v>-107.64096917999996</v>
          </cell>
          <cell r="X48">
            <v>154.9437684</v>
          </cell>
          <cell r="Y48">
            <v>117.1190465</v>
          </cell>
          <cell r="Z48">
            <v>37.824721900000014</v>
          </cell>
          <cell r="AB48">
            <v>125.39830599999999</v>
          </cell>
          <cell r="AC48">
            <v>82.05096313</v>
          </cell>
          <cell r="AD48">
            <v>43.34734286999999</v>
          </cell>
        </row>
        <row r="49">
          <cell r="F49" t="str">
            <v>Utilidades reinvertidas</v>
          </cell>
          <cell r="H49">
            <v>0</v>
          </cell>
          <cell r="I49">
            <v>85.98666905174453</v>
          </cell>
          <cell r="J49">
            <v>-85.98666905174453</v>
          </cell>
          <cell r="L49">
            <v>0</v>
          </cell>
          <cell r="M49">
            <v>86.06478264174453</v>
          </cell>
          <cell r="N49">
            <v>-86.06478264174453</v>
          </cell>
          <cell r="P49">
            <v>0</v>
          </cell>
          <cell r="Q49">
            <v>83.40971924174453</v>
          </cell>
          <cell r="R49">
            <v>-83.40971924174453</v>
          </cell>
          <cell r="T49">
            <v>0</v>
          </cell>
          <cell r="U49">
            <v>255.4611709352336</v>
          </cell>
          <cell r="V49">
            <v>-255.4611709352336</v>
          </cell>
          <cell r="X49">
            <v>0</v>
          </cell>
          <cell r="Y49">
            <v>85.33777330174453</v>
          </cell>
          <cell r="Z49">
            <v>-85.33777330174453</v>
          </cell>
          <cell r="AB49">
            <v>0</v>
          </cell>
          <cell r="AC49">
            <v>82.44304066174453</v>
          </cell>
          <cell r="AD49">
            <v>-82.44304066174453</v>
          </cell>
        </row>
        <row r="50">
          <cell r="F50" t="str">
            <v>Otro capital</v>
          </cell>
          <cell r="H50">
            <v>88.56356351</v>
          </cell>
          <cell r="I50">
            <v>29.703887819999995</v>
          </cell>
          <cell r="J50">
            <v>58.85967569</v>
          </cell>
          <cell r="L50">
            <v>9.651865780000001</v>
          </cell>
          <cell r="M50">
            <v>49.84419746</v>
          </cell>
          <cell r="N50">
            <v>-40.192331679999995</v>
          </cell>
          <cell r="P50">
            <v>13.092411</v>
          </cell>
          <cell r="Q50">
            <v>233.675217</v>
          </cell>
          <cell r="R50">
            <v>-220.582806</v>
          </cell>
          <cell r="T50">
            <v>111.30784029</v>
          </cell>
          <cell r="U50">
            <v>313.22330228</v>
          </cell>
          <cell r="V50">
            <v>-201.91546198999998</v>
          </cell>
          <cell r="X50">
            <v>7.667883369999999</v>
          </cell>
          <cell r="Y50">
            <v>24.75094962</v>
          </cell>
          <cell r="Z50">
            <v>-17.08306625</v>
          </cell>
          <cell r="AB50">
            <v>49.256252</v>
          </cell>
          <cell r="AC50">
            <v>64.84583878000001</v>
          </cell>
          <cell r="AD50">
            <v>-15.589586780000005</v>
          </cell>
        </row>
        <row r="51">
          <cell r="E51" t="str">
            <v>En Chile</v>
          </cell>
          <cell r="H51">
            <v>658.0102646502268</v>
          </cell>
          <cell r="I51">
            <v>225.70062439</v>
          </cell>
          <cell r="J51">
            <v>432.30964026022673</v>
          </cell>
          <cell r="L51">
            <v>728.0470280831468</v>
          </cell>
          <cell r="M51">
            <v>6.103605379999999</v>
          </cell>
          <cell r="N51">
            <v>721.9434227031468</v>
          </cell>
          <cell r="P51">
            <v>873.5102177083468</v>
          </cell>
          <cell r="Q51">
            <v>844.7934292</v>
          </cell>
          <cell r="R51">
            <v>28.71678850834678</v>
          </cell>
          <cell r="T51">
            <v>2259.5675104417205</v>
          </cell>
          <cell r="U51">
            <v>1076.5976589699999</v>
          </cell>
          <cell r="V51">
            <v>1182.9698514717206</v>
          </cell>
          <cell r="X51">
            <v>910.6290750013734</v>
          </cell>
          <cell r="Y51">
            <v>23.664077680000002</v>
          </cell>
          <cell r="Z51">
            <v>886.9649973213734</v>
          </cell>
          <cell r="AB51">
            <v>853.6391611630797</v>
          </cell>
          <cell r="AC51">
            <v>264.81283114666667</v>
          </cell>
          <cell r="AD51">
            <v>588.8263300164131</v>
          </cell>
        </row>
        <row r="52">
          <cell r="F52" t="str">
            <v>Acciones y otras participaciones de capital</v>
          </cell>
          <cell r="H52">
            <v>122.65430080000003</v>
          </cell>
          <cell r="I52">
            <v>197.32462439</v>
          </cell>
          <cell r="J52">
            <v>-74.67032358999997</v>
          </cell>
          <cell r="L52">
            <v>80.94969960999998</v>
          </cell>
          <cell r="M52">
            <v>5.35160538</v>
          </cell>
          <cell r="N52">
            <v>75.59809422999999</v>
          </cell>
          <cell r="P52">
            <v>127.4486723</v>
          </cell>
          <cell r="Q52">
            <v>841.7454292</v>
          </cell>
          <cell r="R52">
            <v>-714.2967569</v>
          </cell>
          <cell r="T52">
            <v>331.05267271</v>
          </cell>
          <cell r="U52">
            <v>1044.42165897</v>
          </cell>
          <cell r="V52">
            <v>-713.3689862599999</v>
          </cell>
          <cell r="X52">
            <v>200.00287971</v>
          </cell>
          <cell r="Y52">
            <v>4.46007768</v>
          </cell>
          <cell r="Z52">
            <v>195.54280203</v>
          </cell>
          <cell r="AB52">
            <v>260.68313757999994</v>
          </cell>
          <cell r="AC52">
            <v>236.88176448</v>
          </cell>
          <cell r="AD52">
            <v>23.80137309999995</v>
          </cell>
        </row>
        <row r="53">
          <cell r="F53" t="str">
            <v>Utilidades reinvertidas</v>
          </cell>
          <cell r="H53">
            <v>503.5049638502267</v>
          </cell>
          <cell r="I53">
            <v>0</v>
          </cell>
          <cell r="J53">
            <v>503.5049638502267</v>
          </cell>
          <cell r="L53">
            <v>643.7093284731467</v>
          </cell>
          <cell r="M53">
            <v>0</v>
          </cell>
          <cell r="N53">
            <v>643.7093284731467</v>
          </cell>
          <cell r="P53">
            <v>676.2465454083467</v>
          </cell>
          <cell r="Q53">
            <v>0</v>
          </cell>
          <cell r="R53">
            <v>676.2465454083467</v>
          </cell>
          <cell r="T53">
            <v>1823.4608377317202</v>
          </cell>
          <cell r="U53">
            <v>0</v>
          </cell>
          <cell r="V53">
            <v>1823.4608377317202</v>
          </cell>
          <cell r="X53">
            <v>688.6761952913733</v>
          </cell>
          <cell r="Y53">
            <v>0</v>
          </cell>
          <cell r="Z53">
            <v>688.6761952913733</v>
          </cell>
          <cell r="AB53">
            <v>549.7700235830799</v>
          </cell>
          <cell r="AC53">
            <v>1.8690666666666669</v>
          </cell>
          <cell r="AD53">
            <v>547.9009569164133</v>
          </cell>
        </row>
        <row r="54">
          <cell r="F54" t="str">
            <v>Otro capital</v>
          </cell>
          <cell r="H54">
            <v>31.850999999999953</v>
          </cell>
          <cell r="I54">
            <v>28.376</v>
          </cell>
          <cell r="J54">
            <v>3.4749999999999517</v>
          </cell>
          <cell r="L54">
            <v>3.3879999999999773</v>
          </cell>
          <cell r="M54">
            <v>0.752</v>
          </cell>
          <cell r="N54">
            <v>2.635999999999977</v>
          </cell>
          <cell r="P54">
            <v>69.815</v>
          </cell>
          <cell r="Q54">
            <v>3.048</v>
          </cell>
          <cell r="R54">
            <v>66.767</v>
          </cell>
          <cell r="T54">
            <v>105.05399999999993</v>
          </cell>
          <cell r="U54">
            <v>32.176</v>
          </cell>
          <cell r="V54">
            <v>72.87799999999993</v>
          </cell>
          <cell r="X54">
            <v>21.95</v>
          </cell>
          <cell r="Y54">
            <v>19.204</v>
          </cell>
          <cell r="Z54">
            <v>2.7459999999999987</v>
          </cell>
          <cell r="AB54">
            <v>43.18599999999996</v>
          </cell>
          <cell r="AC54">
            <v>26.061999999999998</v>
          </cell>
          <cell r="AD54">
            <v>17.12399999999996</v>
          </cell>
        </row>
        <row r="55">
          <cell r="D55" t="str">
            <v> Inversión de cartera</v>
          </cell>
          <cell r="H55">
            <v>1972.0003938018124</v>
          </cell>
          <cell r="I55">
            <v>1618.2410162578026</v>
          </cell>
          <cell r="J55">
            <v>353.7593775440098</v>
          </cell>
          <cell r="L55">
            <v>1117.6060895000041</v>
          </cell>
          <cell r="M55">
            <v>1430.8819764895616</v>
          </cell>
          <cell r="N55">
            <v>-313.2758869895574</v>
          </cell>
          <cell r="P55">
            <v>1385.9585176066666</v>
          </cell>
          <cell r="Q55">
            <v>1216.2474976439762</v>
          </cell>
          <cell r="R55">
            <v>169.71101996269044</v>
          </cell>
          <cell r="T55">
            <v>4475.565000908483</v>
          </cell>
          <cell r="U55">
            <v>4265.370490391341</v>
          </cell>
          <cell r="V55">
            <v>210.19451051714168</v>
          </cell>
          <cell r="X55">
            <v>1465.9440518134434</v>
          </cell>
          <cell r="Y55">
            <v>1897.787102527128</v>
          </cell>
          <cell r="Z55">
            <v>-431.84305071368453</v>
          </cell>
          <cell r="AB55">
            <v>1388.0860408270455</v>
          </cell>
          <cell r="AC55">
            <v>1640.7784852287389</v>
          </cell>
          <cell r="AD55">
            <v>-252.69244440169336</v>
          </cell>
        </row>
        <row r="56">
          <cell r="E56" t="str">
            <v>Activos </v>
          </cell>
          <cell r="H56">
            <v>1870.9673781618123</v>
          </cell>
          <cell r="I56">
            <v>1502.4638537478027</v>
          </cell>
          <cell r="J56">
            <v>368.5035244140097</v>
          </cell>
          <cell r="L56">
            <v>973.0892740200042</v>
          </cell>
          <cell r="M56">
            <v>1293.9663872295616</v>
          </cell>
          <cell r="N56">
            <v>-320.8771132095575</v>
          </cell>
          <cell r="P56">
            <v>1059.1340817466667</v>
          </cell>
          <cell r="Q56">
            <v>1035.7309093939764</v>
          </cell>
          <cell r="R56">
            <v>23.403172352690262</v>
          </cell>
          <cell r="T56">
            <v>3903.190733928483</v>
          </cell>
          <cell r="U56">
            <v>3832.161150371341</v>
          </cell>
          <cell r="V56">
            <v>71.0295835571419</v>
          </cell>
          <cell r="X56">
            <v>1229.9336412334435</v>
          </cell>
          <cell r="Y56">
            <v>1773.946109287128</v>
          </cell>
          <cell r="Z56">
            <v>-544.0124680536844</v>
          </cell>
          <cell r="AB56">
            <v>1205.7905788870455</v>
          </cell>
          <cell r="AC56">
            <v>1459.2012728087388</v>
          </cell>
          <cell r="AD56">
            <v>-253.41069392169334</v>
          </cell>
        </row>
        <row r="57">
          <cell r="E57" t="str">
            <v>Pasivos</v>
          </cell>
          <cell r="H57">
            <v>101.03301564000002</v>
          </cell>
          <cell r="I57">
            <v>115.77716251000001</v>
          </cell>
          <cell r="J57">
            <v>-14.744146869999994</v>
          </cell>
          <cell r="L57">
            <v>144.51681548</v>
          </cell>
          <cell r="M57">
            <v>136.91558926</v>
          </cell>
          <cell r="N57">
            <v>7.601226220000001</v>
          </cell>
          <cell r="P57">
            <v>326.82443586000005</v>
          </cell>
          <cell r="Q57">
            <v>180.51658824999993</v>
          </cell>
          <cell r="R57">
            <v>146.30784761000012</v>
          </cell>
          <cell r="T57">
            <v>572.3742669800001</v>
          </cell>
          <cell r="U57">
            <v>433.2093400199999</v>
          </cell>
          <cell r="V57">
            <v>139.16492696000023</v>
          </cell>
          <cell r="X57">
            <v>236.01041057999996</v>
          </cell>
          <cell r="Y57">
            <v>123.84099323999999</v>
          </cell>
          <cell r="Z57">
            <v>112.16941733999997</v>
          </cell>
          <cell r="AB57">
            <v>182.29546194</v>
          </cell>
          <cell r="AC57">
            <v>181.57721242</v>
          </cell>
          <cell r="AD57">
            <v>0.7182495200000005</v>
          </cell>
        </row>
        <row r="58">
          <cell r="D58" t="str">
            <v> Instrumentos financieros derivados</v>
          </cell>
          <cell r="H58">
            <v>122.1360771991979</v>
          </cell>
          <cell r="I58">
            <v>164.7534580692929</v>
          </cell>
          <cell r="J58">
            <v>-42.61738087009499</v>
          </cell>
          <cell r="L58">
            <v>60.430242888446095</v>
          </cell>
          <cell r="M58">
            <v>101.02556191053709</v>
          </cell>
          <cell r="N58">
            <v>-40.595319022091</v>
          </cell>
          <cell r="P58">
            <v>196.1283497402702</v>
          </cell>
          <cell r="Q58">
            <v>189.52340539471737</v>
          </cell>
          <cell r="R58">
            <v>6.604944345552838</v>
          </cell>
          <cell r="T58">
            <v>378.6946698279142</v>
          </cell>
          <cell r="U58">
            <v>455.30242537454734</v>
          </cell>
          <cell r="V58">
            <v>-76.60775554663314</v>
          </cell>
          <cell r="X58">
            <v>111.36886506692913</v>
          </cell>
          <cell r="Y58">
            <v>114.91078069027613</v>
          </cell>
          <cell r="Z58">
            <v>-3.541915623346995</v>
          </cell>
          <cell r="AB58">
            <v>50.7810164303354</v>
          </cell>
          <cell r="AC58">
            <v>85.32750066035004</v>
          </cell>
          <cell r="AD58">
            <v>-34.54648423001464</v>
          </cell>
        </row>
        <row r="59">
          <cell r="E59" t="str">
            <v>Activos </v>
          </cell>
          <cell r="H59">
            <v>106.99353458919789</v>
          </cell>
          <cell r="I59">
            <v>18.18934323</v>
          </cell>
          <cell r="J59">
            <v>88.80419135919789</v>
          </cell>
          <cell r="L59">
            <v>56.183164238446096</v>
          </cell>
          <cell r="M59">
            <v>7.595509370000001</v>
          </cell>
          <cell r="N59">
            <v>48.587654868446094</v>
          </cell>
          <cell r="P59">
            <v>157.37375944027022</v>
          </cell>
          <cell r="Q59">
            <v>18.90228909</v>
          </cell>
          <cell r="R59">
            <v>138.4714703502702</v>
          </cell>
          <cell r="T59">
            <v>320.5504582679142</v>
          </cell>
          <cell r="U59">
            <v>44.687141690000004</v>
          </cell>
          <cell r="V59">
            <v>275.86331657791425</v>
          </cell>
          <cell r="X59">
            <v>105.11319155692914</v>
          </cell>
          <cell r="Y59">
            <v>25.654823320000002</v>
          </cell>
          <cell r="Z59">
            <v>79.45836823692913</v>
          </cell>
          <cell r="AB59">
            <v>44.4069544503354</v>
          </cell>
          <cell r="AC59">
            <v>16.187341500000002</v>
          </cell>
          <cell r="AD59">
            <v>28.219612950335396</v>
          </cell>
        </row>
        <row r="60">
          <cell r="E60" t="str">
            <v>Pasivos</v>
          </cell>
          <cell r="H60">
            <v>15.14254261</v>
          </cell>
          <cell r="I60">
            <v>146.5641148392929</v>
          </cell>
          <cell r="J60">
            <v>-131.4215722292929</v>
          </cell>
          <cell r="L60">
            <v>4.247078650000001</v>
          </cell>
          <cell r="M60">
            <v>93.43005254053709</v>
          </cell>
          <cell r="N60">
            <v>-89.18297389053708</v>
          </cell>
          <cell r="P60">
            <v>38.754590300000004</v>
          </cell>
          <cell r="Q60">
            <v>170.62111630471736</v>
          </cell>
          <cell r="R60">
            <v>-131.86652600471734</v>
          </cell>
          <cell r="T60">
            <v>58.14421156</v>
          </cell>
          <cell r="U60">
            <v>410.61528368454736</v>
          </cell>
          <cell r="V60">
            <v>-352.4710721245474</v>
          </cell>
          <cell r="X60">
            <v>6.25567351</v>
          </cell>
          <cell r="Y60">
            <v>89.25595737027612</v>
          </cell>
          <cell r="Z60">
            <v>-83.00028386027613</v>
          </cell>
          <cell r="AB60">
            <v>6.374061980000002</v>
          </cell>
          <cell r="AC60">
            <v>69.14015916035004</v>
          </cell>
          <cell r="AD60">
            <v>-62.76609718035004</v>
          </cell>
        </row>
        <row r="61">
          <cell r="D61" t="str">
            <v>Otra inversión (1)</v>
          </cell>
          <cell r="H61">
            <v>536.2057445008326</v>
          </cell>
          <cell r="I61">
            <v>1932.4256817099244</v>
          </cell>
          <cell r="J61">
            <v>-1396.2199372090918</v>
          </cell>
          <cell r="L61">
            <v>670.0155150015389</v>
          </cell>
          <cell r="M61">
            <v>994.2288714783479</v>
          </cell>
          <cell r="N61">
            <v>-324.21335647680894</v>
          </cell>
          <cell r="P61">
            <v>1758.9275163573566</v>
          </cell>
          <cell r="Q61">
            <v>1980.2165189777215</v>
          </cell>
          <cell r="R61">
            <v>-221.28900262036495</v>
          </cell>
          <cell r="T61">
            <v>2965.148775859728</v>
          </cell>
          <cell r="U61">
            <v>4906.871072165994</v>
          </cell>
          <cell r="V61">
            <v>-1941.7222963062654</v>
          </cell>
          <cell r="X61">
            <v>1517.9098333333332</v>
          </cell>
          <cell r="Y61">
            <v>837.3800635937222</v>
          </cell>
          <cell r="Z61">
            <v>680.529769739611</v>
          </cell>
          <cell r="AB61">
            <v>1613.5374333333348</v>
          </cell>
          <cell r="AC61">
            <v>609.1570758623993</v>
          </cell>
          <cell r="AD61">
            <v>1004.3803574709355</v>
          </cell>
        </row>
        <row r="62">
          <cell r="E62" t="str">
            <v>Activos </v>
          </cell>
          <cell r="H62">
            <v>249.66183333333342</v>
          </cell>
          <cell r="I62">
            <v>810.0161020092796</v>
          </cell>
          <cell r="J62">
            <v>-560.3542686759462</v>
          </cell>
          <cell r="L62">
            <v>109.05583333333331</v>
          </cell>
          <cell r="M62">
            <v>559.0859338492434</v>
          </cell>
          <cell r="N62">
            <v>-450.03010051591</v>
          </cell>
          <cell r="P62">
            <v>214.7429097655538</v>
          </cell>
          <cell r="Q62">
            <v>1396.3649000000007</v>
          </cell>
          <cell r="R62">
            <v>-1181.621990234447</v>
          </cell>
          <cell r="T62">
            <v>573.4605764322205</v>
          </cell>
          <cell r="U62">
            <v>2765.466935858524</v>
          </cell>
          <cell r="V62">
            <v>-2192.0063594263033</v>
          </cell>
          <cell r="X62">
            <v>357.25983333333323</v>
          </cell>
          <cell r="Y62">
            <v>247.19392653827012</v>
          </cell>
          <cell r="Z62">
            <v>110.06590679506311</v>
          </cell>
          <cell r="AB62">
            <v>288.90783333333377</v>
          </cell>
          <cell r="AC62">
            <v>174.2928171820639</v>
          </cell>
          <cell r="AD62">
            <v>114.61501615126986</v>
          </cell>
        </row>
        <row r="63">
          <cell r="F63" t="str">
            <v>Créditos comerciales</v>
          </cell>
          <cell r="H63">
            <v>0</v>
          </cell>
          <cell r="I63">
            <v>175.67927760722887</v>
          </cell>
          <cell r="J63">
            <v>-175.67927760722887</v>
          </cell>
          <cell r="L63">
            <v>39</v>
          </cell>
          <cell r="M63">
            <v>171.91110051591022</v>
          </cell>
          <cell r="N63">
            <v>-132.91110051591022</v>
          </cell>
          <cell r="P63">
            <v>206.50090976555384</v>
          </cell>
          <cell r="Q63">
            <v>116.87800000000004</v>
          </cell>
          <cell r="R63">
            <v>89.6229097655538</v>
          </cell>
          <cell r="T63">
            <v>245.50090976555384</v>
          </cell>
          <cell r="U63">
            <v>464.46837812313913</v>
          </cell>
          <cell r="V63">
            <v>-218.9674683575853</v>
          </cell>
          <cell r="X63">
            <v>0</v>
          </cell>
          <cell r="Y63">
            <v>176.1570932049368</v>
          </cell>
          <cell r="Z63">
            <v>-176.1570932049368</v>
          </cell>
          <cell r="AB63">
            <v>0</v>
          </cell>
          <cell r="AC63">
            <v>172.7056838487306</v>
          </cell>
          <cell r="AD63">
            <v>-172.7056838487306</v>
          </cell>
        </row>
        <row r="64">
          <cell r="F64" t="str">
            <v>Préstamos</v>
          </cell>
          <cell r="H64">
            <v>2.9960000000000377</v>
          </cell>
          <cell r="I64">
            <v>0.02</v>
          </cell>
          <cell r="J64">
            <v>2.9760000000000377</v>
          </cell>
          <cell r="L64">
            <v>0</v>
          </cell>
          <cell r="M64">
            <v>27.895999999999987</v>
          </cell>
          <cell r="N64">
            <v>-27.895999999999987</v>
          </cell>
          <cell r="P64">
            <v>8.241999999999962</v>
          </cell>
          <cell r="Q64">
            <v>0.0129</v>
          </cell>
          <cell r="R64">
            <v>8.229099999999962</v>
          </cell>
          <cell r="T64">
            <v>11.238</v>
          </cell>
          <cell r="U64">
            <v>27.928899999999985</v>
          </cell>
          <cell r="V64">
            <v>-16.690899999999985</v>
          </cell>
          <cell r="X64">
            <v>0</v>
          </cell>
          <cell r="Y64">
            <v>14.478999999999957</v>
          </cell>
          <cell r="Z64">
            <v>-14.478999999999957</v>
          </cell>
          <cell r="AB64">
            <v>43.66299999999998</v>
          </cell>
          <cell r="AC64">
            <v>0.0313</v>
          </cell>
          <cell r="AD64">
            <v>43.63169999999998</v>
          </cell>
        </row>
        <row r="65">
          <cell r="F65" t="str">
            <v>Moneda y depósitos</v>
          </cell>
          <cell r="H65">
            <v>246.66583333333338</v>
          </cell>
          <cell r="I65">
            <v>634.3168244020508</v>
          </cell>
          <cell r="J65">
            <v>-387.6509910687174</v>
          </cell>
          <cell r="L65">
            <v>70.05583333333331</v>
          </cell>
          <cell r="M65">
            <v>359.2788333333332</v>
          </cell>
          <cell r="N65">
            <v>-289.22299999999984</v>
          </cell>
          <cell r="P65">
            <v>0</v>
          </cell>
          <cell r="Q65">
            <v>1279.4740000000006</v>
          </cell>
          <cell r="R65">
            <v>-1279.4740000000006</v>
          </cell>
          <cell r="T65">
            <v>316.7216666666667</v>
          </cell>
          <cell r="U65">
            <v>2273.0696577353847</v>
          </cell>
          <cell r="V65">
            <v>-1956.3479910687179</v>
          </cell>
          <cell r="X65">
            <v>357.25983333333323</v>
          </cell>
          <cell r="Y65">
            <v>56.55783333333334</v>
          </cell>
          <cell r="Z65">
            <v>300.7019999999999</v>
          </cell>
          <cell r="AB65">
            <v>245.24483333333376</v>
          </cell>
          <cell r="AC65">
            <v>1.5558333333333334</v>
          </cell>
          <cell r="AD65">
            <v>243.68900000000042</v>
          </cell>
        </row>
        <row r="66">
          <cell r="F66" t="str">
            <v>Otros activos</v>
          </cell>
          <cell r="H66">
            <v>0</v>
          </cell>
          <cell r="I66">
            <v>0</v>
          </cell>
          <cell r="J66">
            <v>0</v>
          </cell>
          <cell r="L66">
            <v>0</v>
          </cell>
          <cell r="M66">
            <v>0</v>
          </cell>
          <cell r="N66">
            <v>0</v>
          </cell>
          <cell r="P66">
            <v>0</v>
          </cell>
          <cell r="Q66">
            <v>0</v>
          </cell>
          <cell r="R66">
            <v>0</v>
          </cell>
          <cell r="T66">
            <v>0</v>
          </cell>
          <cell r="U66">
            <v>0</v>
          </cell>
          <cell r="V66">
            <v>0</v>
          </cell>
          <cell r="X66">
            <v>0</v>
          </cell>
          <cell r="Y66">
            <v>0</v>
          </cell>
          <cell r="Z66">
            <v>0</v>
          </cell>
          <cell r="AB66">
            <v>0</v>
          </cell>
          <cell r="AC66">
            <v>0</v>
          </cell>
          <cell r="AD66">
            <v>0</v>
          </cell>
        </row>
        <row r="67">
          <cell r="E67" t="str">
            <v>Pasivos</v>
          </cell>
          <cell r="H67">
            <v>286.5439111674991</v>
          </cell>
          <cell r="I67">
            <v>1122.4095797006448</v>
          </cell>
          <cell r="J67">
            <v>-835.8656685331457</v>
          </cell>
          <cell r="L67">
            <v>560.9596816682056</v>
          </cell>
          <cell r="M67">
            <v>435.14293762910444</v>
          </cell>
          <cell r="N67">
            <v>125.81674403910114</v>
          </cell>
          <cell r="P67">
            <v>1544.1846065918028</v>
          </cell>
          <cell r="Q67">
            <v>583.8516189777208</v>
          </cell>
          <cell r="R67">
            <v>960.332987614082</v>
          </cell>
          <cell r="T67">
            <v>2391.6881994275077</v>
          </cell>
          <cell r="U67">
            <v>2141.4041363074693</v>
          </cell>
          <cell r="V67">
            <v>250.28406312003835</v>
          </cell>
        </row>
        <row r="68">
          <cell r="F68" t="str">
            <v>Créditos comerciales</v>
          </cell>
          <cell r="H68">
            <v>53.15852607488243</v>
          </cell>
          <cell r="I68">
            <v>587.1398963071584</v>
          </cell>
          <cell r="J68">
            <v>-533.981370232276</v>
          </cell>
          <cell r="L68">
            <v>33.441809567476774</v>
          </cell>
          <cell r="M68">
            <v>198.22144638692137</v>
          </cell>
          <cell r="N68">
            <v>-164.7796368194446</v>
          </cell>
          <cell r="P68">
            <v>207.5986065918029</v>
          </cell>
          <cell r="Q68">
            <v>34.11537971009567</v>
          </cell>
          <cell r="R68">
            <v>173.48322688170725</v>
          </cell>
          <cell r="T68">
            <v>294.19894223416213</v>
          </cell>
          <cell r="U68">
            <v>819.4767224041755</v>
          </cell>
          <cell r="V68">
            <v>-525.2777801700133</v>
          </cell>
        </row>
        <row r="69">
          <cell r="F69" t="str">
            <v>Préstamos</v>
          </cell>
          <cell r="H69">
            <v>233.3853850926167</v>
          </cell>
          <cell r="I69">
            <v>487.6696833934862</v>
          </cell>
          <cell r="J69">
            <v>-254.2842983008695</v>
          </cell>
          <cell r="L69">
            <v>516.6178721007288</v>
          </cell>
          <cell r="M69">
            <v>236.92149124218307</v>
          </cell>
          <cell r="N69">
            <v>279.6963808585458</v>
          </cell>
          <cell r="P69">
            <v>1332.5859999999998</v>
          </cell>
          <cell r="Q69">
            <v>533.1362392676251</v>
          </cell>
          <cell r="R69">
            <v>799.4497607323747</v>
          </cell>
          <cell r="T69">
            <v>2082.5892571933455</v>
          </cell>
          <cell r="U69">
            <v>1257.7274139032943</v>
          </cell>
          <cell r="V69">
            <v>824.8618432900512</v>
          </cell>
          <cell r="X69">
            <v>946.2599999999999</v>
          </cell>
          <cell r="Y69">
            <v>442.55497361519474</v>
          </cell>
          <cell r="Z69">
            <v>503.70502638480514</v>
          </cell>
          <cell r="AB69">
            <v>1052.228</v>
          </cell>
        </row>
        <row r="70">
          <cell r="F70" t="str">
            <v>Moneda y depósitos</v>
          </cell>
          <cell r="H70">
            <v>0</v>
          </cell>
          <cell r="I70">
            <v>35.9</v>
          </cell>
          <cell r="J70">
            <v>-35.9</v>
          </cell>
          <cell r="L70">
            <v>10.6</v>
          </cell>
          <cell r="M70">
            <v>0</v>
          </cell>
          <cell r="N70">
            <v>10.6</v>
          </cell>
          <cell r="P70">
            <v>0</v>
          </cell>
          <cell r="Q70">
            <v>16.6</v>
          </cell>
          <cell r="R70">
            <v>-16.6</v>
          </cell>
          <cell r="T70">
            <v>10.6</v>
          </cell>
          <cell r="U70">
            <v>52.5</v>
          </cell>
          <cell r="V70">
            <v>-41.9</v>
          </cell>
          <cell r="X70">
            <v>6.9</v>
          </cell>
          <cell r="Y70">
            <v>0</v>
          </cell>
          <cell r="Z70">
            <v>6.9</v>
          </cell>
          <cell r="AB70">
            <v>44.3</v>
          </cell>
        </row>
        <row r="71">
          <cell r="F71" t="str">
            <v>Otros pasivos</v>
          </cell>
          <cell r="H71">
            <v>0</v>
          </cell>
          <cell r="I71">
            <v>11.7</v>
          </cell>
          <cell r="J71">
            <v>-11.7</v>
          </cell>
          <cell r="L71">
            <v>0.3000000000000007</v>
          </cell>
          <cell r="M71">
            <v>0</v>
          </cell>
          <cell r="N71">
            <v>0.3000000000000007</v>
          </cell>
          <cell r="P71">
            <v>4</v>
          </cell>
          <cell r="Q71">
            <v>0</v>
          </cell>
          <cell r="R71">
            <v>4</v>
          </cell>
          <cell r="T71">
            <v>4.300000000000001</v>
          </cell>
          <cell r="U71">
            <v>11.7</v>
          </cell>
          <cell r="V71">
            <v>-7.399999999999999</v>
          </cell>
          <cell r="X71">
            <v>4.8</v>
          </cell>
          <cell r="Y71">
            <v>0</v>
          </cell>
          <cell r="Z71">
            <v>4.8</v>
          </cell>
          <cell r="AB71">
            <v>0</v>
          </cell>
        </row>
        <row r="72">
          <cell r="D72" t="str">
            <v>Activos de reserva</v>
          </cell>
          <cell r="H72">
            <v>357.1</v>
          </cell>
          <cell r="I72">
            <v>92.1</v>
          </cell>
          <cell r="J72">
            <v>265</v>
          </cell>
          <cell r="L72">
            <v>170.1</v>
          </cell>
          <cell r="M72">
            <v>1</v>
          </cell>
          <cell r="N72">
            <v>169.1</v>
          </cell>
          <cell r="P72">
            <v>477.40000000000003</v>
          </cell>
          <cell r="Q72">
            <v>536.3</v>
          </cell>
          <cell r="R72">
            <v>-58.89999999999992</v>
          </cell>
          <cell r="T72">
            <v>1004.6000000000001</v>
          </cell>
          <cell r="U72">
            <v>629.4</v>
          </cell>
          <cell r="V72">
            <v>375.20000000000016</v>
          </cell>
          <cell r="X72">
            <v>18.6</v>
          </cell>
          <cell r="Y72">
            <v>1600.6</v>
          </cell>
          <cell r="Z72">
            <v>-1582</v>
          </cell>
          <cell r="AB72">
            <v>30.5</v>
          </cell>
        </row>
        <row r="74">
          <cell r="A74" t="str">
            <v>3. ERRORES Y OMISIONES</v>
          </cell>
          <cell r="J74">
            <v>316.1267961143999</v>
          </cell>
          <cell r="N74">
            <v>-46.282986951903695</v>
          </cell>
          <cell r="R74">
            <v>-44.24255888513653</v>
          </cell>
          <cell r="V74">
            <v>225.60125027735558</v>
          </cell>
          <cell r="Z74">
            <v>188.66361408718376</v>
          </cell>
        </row>
        <row r="76">
          <cell r="A76" t="str">
            <v>MEMORANDUM</v>
          </cell>
        </row>
        <row r="77">
          <cell r="A77" t="str">
            <v>SALDO DE BALANZA DE PAGOS</v>
          </cell>
          <cell r="J77">
            <v>-265</v>
          </cell>
          <cell r="N77">
            <v>-169.1</v>
          </cell>
          <cell r="R77">
            <v>58.89999999999992</v>
          </cell>
          <cell r="V77">
            <v>-375.20000000000016</v>
          </cell>
          <cell r="Z77">
            <v>1582</v>
          </cell>
        </row>
        <row r="78">
          <cell r="A78" t="str">
            <v>CUENTA FINANCIERA EXCLUYENDO ACTIVOS DE RESERVA</v>
          </cell>
          <cell r="H78">
            <v>3407.97358387207</v>
          </cell>
          <cell r="I78">
            <v>4115.498378088764</v>
          </cell>
          <cell r="J78">
            <v>-707.5247942166943</v>
          </cell>
          <cell r="L78">
            <v>2586.953661693136</v>
          </cell>
          <cell r="M78">
            <v>2675.662298640191</v>
          </cell>
          <cell r="N78">
            <v>-88.70863694705486</v>
          </cell>
          <cell r="P78">
            <v>4352.67014914264</v>
          </cell>
          <cell r="Q78">
            <v>4743.90086080816</v>
          </cell>
          <cell r="R78">
            <v>-391.2307116655202</v>
          </cell>
          <cell r="T78">
            <v>10347.597394707847</v>
          </cell>
          <cell r="U78">
            <v>11535.061537537116</v>
          </cell>
          <cell r="V78">
            <v>-1187.464142829269</v>
          </cell>
          <cell r="X78">
            <v>4169.2609786350795</v>
          </cell>
          <cell r="Y78">
            <v>3100.949793912871</v>
          </cell>
          <cell r="Z78">
            <v>1068.3111847222085</v>
          </cell>
          <cell r="AB78">
            <v>4081.783655483796</v>
          </cell>
        </row>
        <row r="80">
          <cell r="H80" t="str">
            <v>CREDITO</v>
          </cell>
          <cell r="I80" t="str">
            <v>DEBITO</v>
          </cell>
          <cell r="J80" t="str">
            <v>SALDO</v>
          </cell>
          <cell r="L80" t="str">
            <v>CREDITO</v>
          </cell>
          <cell r="M80" t="str">
            <v>DEBITO</v>
          </cell>
          <cell r="N80" t="str">
            <v>SALDO</v>
          </cell>
          <cell r="P80" t="str">
            <v>CREDITO</v>
          </cell>
          <cell r="Q80" t="str">
            <v>DEBITO</v>
          </cell>
          <cell r="R80" t="str">
            <v>SALDO</v>
          </cell>
          <cell r="T80" t="str">
            <v>CREDITO</v>
          </cell>
          <cell r="U80" t="str">
            <v>DEBITO</v>
          </cell>
          <cell r="V80" t="str">
            <v>SALDO</v>
          </cell>
          <cell r="X80" t="str">
            <v>CREDITO</v>
          </cell>
          <cell r="Y80" t="str">
            <v>DEBITO</v>
          </cell>
          <cell r="Z80" t="str">
            <v>SALDO</v>
          </cell>
          <cell r="AB80" t="str">
            <v>CREDITO</v>
          </cell>
        </row>
        <row r="81">
          <cell r="A81" t="str">
            <v>(1) Activos de corto plazo</v>
          </cell>
          <cell r="H81">
            <v>249.50083333333342</v>
          </cell>
          <cell r="I81">
            <v>810.0161020092796</v>
          </cell>
          <cell r="J81">
            <v>-560.5152686759462</v>
          </cell>
          <cell r="L81">
            <v>109.05583333333331</v>
          </cell>
          <cell r="M81">
            <v>537.7689338492435</v>
          </cell>
          <cell r="N81">
            <v>-428.7131005159101</v>
          </cell>
          <cell r="P81">
            <v>212.88890976555382</v>
          </cell>
          <cell r="Q81">
            <v>1396.3649000000007</v>
          </cell>
          <cell r="R81">
            <v>-1183.475990234447</v>
          </cell>
          <cell r="T81">
            <v>571.4455764322206</v>
          </cell>
          <cell r="U81">
            <v>2744.149935858524</v>
          </cell>
          <cell r="V81">
            <v>-2172.704359426303</v>
          </cell>
          <cell r="X81">
            <v>357.25983333333323</v>
          </cell>
          <cell r="Y81">
            <v>240.76892653827014</v>
          </cell>
          <cell r="Z81">
            <v>116.4909067950631</v>
          </cell>
          <cell r="AB81">
            <v>273.13683333333375</v>
          </cell>
        </row>
        <row r="82">
          <cell r="C82" t="str">
            <v>Créditos comerciales</v>
          </cell>
          <cell r="H82">
            <v>0</v>
          </cell>
          <cell r="I82">
            <v>175.67927760722887</v>
          </cell>
          <cell r="J82">
            <v>-175.67927760722887</v>
          </cell>
          <cell r="L82">
            <v>39</v>
          </cell>
          <cell r="M82">
            <v>171.91110051591022</v>
          </cell>
          <cell r="N82">
            <v>-132.91110051591022</v>
          </cell>
          <cell r="P82">
            <v>206.50090976555384</v>
          </cell>
          <cell r="Q82">
            <v>116.87800000000004</v>
          </cell>
          <cell r="R82">
            <v>89.6229097655538</v>
          </cell>
          <cell r="T82">
            <v>245.50090976555384</v>
          </cell>
          <cell r="U82">
            <v>464.46837812313913</v>
          </cell>
          <cell r="V82">
            <v>-218.9674683575853</v>
          </cell>
          <cell r="X82">
            <v>0</v>
          </cell>
          <cell r="Y82">
            <v>176.1570932049368</v>
          </cell>
          <cell r="Z82">
            <v>-176.1570932049368</v>
          </cell>
          <cell r="AB82">
            <v>0</v>
          </cell>
        </row>
        <row r="83">
          <cell r="C83" t="str">
            <v>Préstamos</v>
          </cell>
          <cell r="H83">
            <v>2.8350000000000364</v>
          </cell>
          <cell r="I83">
            <v>0.02</v>
          </cell>
          <cell r="J83">
            <v>2.8150000000000364</v>
          </cell>
          <cell r="L83">
            <v>0</v>
          </cell>
          <cell r="M83">
            <v>6.579000000000008</v>
          </cell>
          <cell r="N83">
            <v>-6.579000000000008</v>
          </cell>
          <cell r="P83">
            <v>6.387999999999977</v>
          </cell>
          <cell r="Q83">
            <v>0.0129</v>
          </cell>
          <cell r="R83">
            <v>6.375099999999977</v>
          </cell>
          <cell r="T83">
            <v>9.223000000000013</v>
          </cell>
          <cell r="U83">
            <v>6.611900000000007</v>
          </cell>
          <cell r="V83">
            <v>2.6111000000000057</v>
          </cell>
          <cell r="X83">
            <v>0</v>
          </cell>
          <cell r="Y83">
            <v>8.053999999999974</v>
          </cell>
          <cell r="Z83">
            <v>-8.053999999999974</v>
          </cell>
          <cell r="AB83">
            <v>27.891999999999996</v>
          </cell>
        </row>
        <row r="84">
          <cell r="C84" t="str">
            <v>Moneda y depósitos</v>
          </cell>
          <cell r="H84">
            <v>246.66583333333338</v>
          </cell>
          <cell r="I84">
            <v>634.3168244020508</v>
          </cell>
          <cell r="J84">
            <v>-387.6509910687174</v>
          </cell>
          <cell r="L84">
            <v>70.05583333333331</v>
          </cell>
          <cell r="M84">
            <v>359.2788333333332</v>
          </cell>
          <cell r="N84">
            <v>-289.22299999999984</v>
          </cell>
          <cell r="P84">
            <v>0</v>
          </cell>
          <cell r="Q84">
            <v>1279.4740000000006</v>
          </cell>
          <cell r="R84">
            <v>-1279.4740000000006</v>
          </cell>
          <cell r="T84">
            <v>316.7216666666667</v>
          </cell>
          <cell r="U84">
            <v>2273.0696577353847</v>
          </cell>
          <cell r="V84">
            <v>-1956.3479910687179</v>
          </cell>
          <cell r="X84">
            <v>357.25983333333323</v>
          </cell>
          <cell r="Y84">
            <v>56.55783333333334</v>
          </cell>
          <cell r="Z84">
            <v>300.7019999999999</v>
          </cell>
          <cell r="AB84">
            <v>245.24483333333376</v>
          </cell>
        </row>
        <row r="85">
          <cell r="C85" t="str">
            <v>Otros activos</v>
          </cell>
          <cell r="H85">
            <v>0</v>
          </cell>
          <cell r="I85">
            <v>0</v>
          </cell>
          <cell r="J85">
            <v>0</v>
          </cell>
          <cell r="L85">
            <v>0</v>
          </cell>
          <cell r="M85">
            <v>0</v>
          </cell>
          <cell r="N85">
            <v>0</v>
          </cell>
          <cell r="P85">
            <v>0</v>
          </cell>
          <cell r="Q85">
            <v>0</v>
          </cell>
          <cell r="R85">
            <v>0</v>
          </cell>
          <cell r="T85">
            <v>0</v>
          </cell>
          <cell r="U85">
            <v>0</v>
          </cell>
          <cell r="V85">
            <v>0</v>
          </cell>
          <cell r="X85">
            <v>0</v>
          </cell>
          <cell r="Y85">
            <v>0</v>
          </cell>
          <cell r="Z85">
            <v>0</v>
          </cell>
          <cell r="AB85">
            <v>0</v>
          </cell>
        </row>
        <row r="86">
          <cell r="B86" t="str">
            <v>Pasivos de corto plazo</v>
          </cell>
          <cell r="H86">
            <v>21.9</v>
          </cell>
          <cell r="I86">
            <v>792.3710576381602</v>
          </cell>
          <cell r="J86">
            <v>-770.4710576381602</v>
          </cell>
          <cell r="L86">
            <v>298.3</v>
          </cell>
          <cell r="M86">
            <v>183.4727671599996</v>
          </cell>
          <cell r="N86">
            <v>114.82723284000042</v>
          </cell>
          <cell r="P86">
            <v>734.9591780039989</v>
          </cell>
          <cell r="Q86">
            <v>64.80000000000003</v>
          </cell>
          <cell r="R86">
            <v>670.1591780039988</v>
          </cell>
          <cell r="T86">
            <v>1055.159178003999</v>
          </cell>
          <cell r="U86">
            <v>1040.6438247981598</v>
          </cell>
          <cell r="V86">
            <v>14.51535320583912</v>
          </cell>
          <cell r="X86">
            <v>387.3</v>
          </cell>
          <cell r="Y86">
            <v>478.29999999999967</v>
          </cell>
          <cell r="Z86">
            <v>-90.99999999999966</v>
          </cell>
          <cell r="AB86">
            <v>522.6016000000008</v>
          </cell>
        </row>
        <row r="87">
          <cell r="C87" t="str">
            <v>Créditos comerciales</v>
          </cell>
          <cell r="H87">
            <v>17.9</v>
          </cell>
          <cell r="I87">
            <v>497.17105763816016</v>
          </cell>
          <cell r="J87">
            <v>-479.2710576381602</v>
          </cell>
          <cell r="L87">
            <v>27.9</v>
          </cell>
          <cell r="M87">
            <v>157.7727671599996</v>
          </cell>
          <cell r="N87">
            <v>-129.8727671599996</v>
          </cell>
          <cell r="P87">
            <v>205.0591780039991</v>
          </cell>
          <cell r="Q87">
            <v>0</v>
          </cell>
          <cell r="R87">
            <v>205.0591780039991</v>
          </cell>
          <cell r="T87">
            <v>250.8591780039991</v>
          </cell>
          <cell r="U87">
            <v>654.9438247981598</v>
          </cell>
          <cell r="V87">
            <v>-404.0846467941607</v>
          </cell>
          <cell r="X87">
            <v>195.4</v>
          </cell>
          <cell r="Y87">
            <v>138.5</v>
          </cell>
          <cell r="Z87">
            <v>56.900000000000006</v>
          </cell>
          <cell r="AB87">
            <v>223.6016000000008</v>
          </cell>
        </row>
        <row r="88">
          <cell r="C88" t="str">
            <v>Préstamos</v>
          </cell>
          <cell r="H88">
            <v>4</v>
          </cell>
          <cell r="I88">
            <v>247.60000000000002</v>
          </cell>
          <cell r="J88">
            <v>-243.60000000000002</v>
          </cell>
          <cell r="L88">
            <v>259.5</v>
          </cell>
          <cell r="M88">
            <v>25.7</v>
          </cell>
          <cell r="N88">
            <v>233.8</v>
          </cell>
          <cell r="P88">
            <v>525.8999999999997</v>
          </cell>
          <cell r="Q88">
            <v>48.200000000000024</v>
          </cell>
          <cell r="R88">
            <v>477.6999999999997</v>
          </cell>
          <cell r="T88">
            <v>789.3999999999997</v>
          </cell>
          <cell r="U88">
            <v>321.50000000000006</v>
          </cell>
          <cell r="V88">
            <v>467.8999999999997</v>
          </cell>
          <cell r="X88">
            <v>180.2</v>
          </cell>
          <cell r="Y88">
            <v>339.79999999999967</v>
          </cell>
          <cell r="Z88">
            <v>-159.59999999999968</v>
          </cell>
          <cell r="AB88">
            <v>254.7</v>
          </cell>
        </row>
        <row r="89">
          <cell r="C89" t="str">
            <v>Moneda y depósitos</v>
          </cell>
          <cell r="H89">
            <v>0</v>
          </cell>
          <cell r="I89">
            <v>35.9</v>
          </cell>
          <cell r="J89">
            <v>-35.9</v>
          </cell>
          <cell r="L89">
            <v>10.6</v>
          </cell>
          <cell r="M89">
            <v>0</v>
          </cell>
          <cell r="N89">
            <v>10.6</v>
          </cell>
          <cell r="P89">
            <v>0</v>
          </cell>
          <cell r="Q89">
            <v>16.6</v>
          </cell>
          <cell r="R89">
            <v>-16.6</v>
          </cell>
          <cell r="T89">
            <v>10.6</v>
          </cell>
          <cell r="U89">
            <v>52.5</v>
          </cell>
          <cell r="V89">
            <v>-41.9</v>
          </cell>
          <cell r="X89">
            <v>6.9</v>
          </cell>
          <cell r="Y89">
            <v>0</v>
          </cell>
          <cell r="Z89">
            <v>6.9</v>
          </cell>
          <cell r="AB89">
            <v>44.3</v>
          </cell>
        </row>
        <row r="90">
          <cell r="C90" t="str">
            <v>Otros pasivos</v>
          </cell>
          <cell r="H90">
            <v>0</v>
          </cell>
          <cell r="I90">
            <v>11.7</v>
          </cell>
          <cell r="J90">
            <v>-11.7</v>
          </cell>
          <cell r="L90">
            <v>0.3000000000000007</v>
          </cell>
          <cell r="M90">
            <v>0</v>
          </cell>
          <cell r="N90">
            <v>0.3000000000000007</v>
          </cell>
          <cell r="P90">
            <v>4</v>
          </cell>
          <cell r="Q90">
            <v>0</v>
          </cell>
          <cell r="R90">
            <v>4</v>
          </cell>
          <cell r="T90">
            <v>4.300000000000001</v>
          </cell>
          <cell r="U90">
            <v>11.7</v>
          </cell>
          <cell r="V90">
            <v>-7.399999999999999</v>
          </cell>
          <cell r="X90">
            <v>4.8</v>
          </cell>
          <cell r="Y90">
            <v>0</v>
          </cell>
          <cell r="Z90">
            <v>4.8</v>
          </cell>
          <cell r="AB90">
            <v>0</v>
          </cell>
        </row>
        <row r="92">
          <cell r="E92" t="str">
            <v>CONTROLES</v>
          </cell>
        </row>
        <row r="93">
          <cell r="F93" t="str">
            <v>Control</v>
          </cell>
          <cell r="H93">
            <v>0</v>
          </cell>
          <cell r="I93">
            <v>0</v>
          </cell>
          <cell r="J93">
            <v>0</v>
          </cell>
          <cell r="L93">
            <v>0</v>
          </cell>
          <cell r="M93">
            <v>0</v>
          </cell>
          <cell r="N93">
            <v>0</v>
          </cell>
          <cell r="P93">
            <v>0</v>
          </cell>
          <cell r="Q93">
            <v>0</v>
          </cell>
          <cell r="R93">
            <v>-6.252776074688882E-13</v>
          </cell>
          <cell r="T93">
            <v>0</v>
          </cell>
          <cell r="U93">
            <v>0</v>
          </cell>
          <cell r="V93">
            <v>0</v>
          </cell>
        </row>
        <row r="94">
          <cell r="E94" t="str">
            <v>CTA. CTE.</v>
          </cell>
          <cell r="J94">
            <v>-4.547473508864641E-13</v>
          </cell>
          <cell r="N94">
            <v>1.7053025658242404E-13</v>
          </cell>
          <cell r="R94">
            <v>-4.547473508864641E-13</v>
          </cell>
        </row>
        <row r="95">
          <cell r="F95" t="str">
            <v>Bienes</v>
          </cell>
        </row>
        <row r="96">
          <cell r="F96" t="str">
            <v>Servicios</v>
          </cell>
        </row>
        <row r="97">
          <cell r="F97" t="str">
            <v>Renta</v>
          </cell>
        </row>
        <row r="98">
          <cell r="F98" t="str">
            <v>Transferencias</v>
          </cell>
        </row>
        <row r="99">
          <cell r="E99" t="str">
            <v>CTA. CAPITAL Y FINANCIERA</v>
          </cell>
          <cell r="J99">
            <v>0</v>
          </cell>
          <cell r="N99">
            <v>1.8474111129762605E-13</v>
          </cell>
          <cell r="R99">
            <v>-1.1368683772161603E-12</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_22_e1"/>
      <sheetName val="C_22_g1 "/>
      <sheetName val="C_22_i1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rie_BP_neta-1"/>
      <sheetName val="serie_BP_neta"/>
      <sheetName val="serie_BP_bruta"/>
      <sheetName val="serie_X_Bienes nva"/>
      <sheetName val="serie_cobre"/>
      <sheetName val="serie_M_Bienes"/>
      <sheetName val="serie_petr"/>
      <sheetName val="serie_var%exp_imp"/>
      <sheetName val="serie_servicios"/>
      <sheetName val="serie_renta"/>
      <sheetName val="series_trans._corr"/>
      <sheetName val="serie_cta_cap_fin"/>
      <sheetName val="serie_reservas"/>
      <sheetName val="PII"/>
      <sheetName val="serie_tasas"/>
      <sheetName val="serie_supuestos"/>
      <sheetName val="boletin23.03.07"/>
    </sheetNames>
    <sheetDataSet>
      <sheetData sheetId="2">
        <row r="1">
          <cell r="I1" t="str">
            <v>BALANZA DE PAGOS: SERIE BRUTA TRIMESTRAL 2006</v>
          </cell>
        </row>
        <row r="2">
          <cell r="I2" t="str">
            <v>(Millones de dólares)</v>
          </cell>
        </row>
        <row r="5">
          <cell r="I5" t="str">
            <v>2 0 0 6</v>
          </cell>
        </row>
        <row r="6">
          <cell r="I6" t="str">
            <v>I. Trimestre</v>
          </cell>
          <cell r="M6" t="str">
            <v>II. Trimestre</v>
          </cell>
          <cell r="Q6" t="str">
            <v>III. Trimestre</v>
          </cell>
          <cell r="U6" t="str">
            <v>IV. Trimestre</v>
          </cell>
          <cell r="Y6" t="str">
            <v>AÑO 2006</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row r="76">
          <cell r="A76" t="str">
            <v>MEMORANDUM</v>
          </cell>
        </row>
        <row r="77">
          <cell r="A77" t="str">
            <v>SALDO DE BALANZA DE PAGOS</v>
          </cell>
        </row>
        <row r="78">
          <cell r="A78" t="str">
            <v>CUENTA FINANCIERA EXCLUYENDO ACTIVOS DE RESERVA</v>
          </cell>
        </row>
        <row r="81">
          <cell r="A81" t="str">
            <v>(1) Activos de corto plazo</v>
          </cell>
        </row>
        <row r="82">
          <cell r="C82" t="str">
            <v>Créditos comerciales</v>
          </cell>
        </row>
        <row r="83">
          <cell r="C83" t="str">
            <v>Préstamos</v>
          </cell>
        </row>
        <row r="84">
          <cell r="C84" t="str">
            <v>Moneda y depósitos</v>
          </cell>
        </row>
        <row r="85">
          <cell r="C85" t="str">
            <v>Otros activos</v>
          </cell>
        </row>
        <row r="86">
          <cell r="B86" t="str">
            <v>Pasivos de corto plazo</v>
          </cell>
        </row>
        <row r="87">
          <cell r="C87" t="str">
            <v>Créditos comerciales</v>
          </cell>
        </row>
        <row r="88">
          <cell r="C88" t="str">
            <v>Préstamos</v>
          </cell>
        </row>
        <row r="89">
          <cell r="C89" t="str">
            <v>Moneda y depósitos</v>
          </cell>
        </row>
        <row r="90">
          <cell r="C90" t="str">
            <v>Otros pasivos</v>
          </cell>
        </row>
        <row r="92">
          <cell r="E92" t="str">
            <v>CONTROLES</v>
          </cell>
        </row>
        <row r="94">
          <cell r="E94" t="str">
            <v>CTA. CTE.</v>
          </cell>
        </row>
        <row r="95">
          <cell r="F95" t="str">
            <v>Bienes</v>
          </cell>
        </row>
        <row r="96">
          <cell r="F96" t="str">
            <v>Servicios</v>
          </cell>
        </row>
        <row r="97">
          <cell r="F97" t="str">
            <v>Renta</v>
          </cell>
        </row>
        <row r="98">
          <cell r="F98" t="str">
            <v>Transferencias</v>
          </cell>
        </row>
        <row r="99">
          <cell r="E99" t="str">
            <v>CTA. CAPITAL Y FINANCIERA</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999"/>
      <sheetName val="1999_cuad_ofi"/>
      <sheetName val="2000"/>
      <sheetName val="2000_cuad_ofi "/>
      <sheetName val="2001"/>
      <sheetName val="2001_cuad_ofi"/>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uadro_Tere"/>
      <sheetName val="Cuadro_exp_ofi"/>
      <sheetName val="Cuadro_balanza"/>
      <sheetName val="Cuadro_3"/>
      <sheetName val="Cuadro_3 (2)"/>
      <sheetName val="Cuadro_3series"/>
      <sheetName val="Cuadro_3series (2)"/>
      <sheetName val="Cuadro_5"/>
      <sheetName val="Cuadro_5 (2)"/>
      <sheetName val="Cuadro_6"/>
      <sheetName val="Hoja3"/>
    </sheetNames>
    <sheetDataSet>
      <sheetData sheetId="7">
        <row r="1">
          <cell r="E1" t="str">
            <v>5. EXPORTACIONES DE ALGUNOS PRODUCTOS PRINCIPALES (1) (2)</v>
          </cell>
          <cell r="S1" t="str">
            <v>5. EXPORTACIONES DE ALGUNOS PRODUCTOS PRINCIPALES (1) (2)</v>
          </cell>
        </row>
        <row r="2">
          <cell r="E2" t="str">
            <v>CLASIFICADOS DE ACUERDO A LA CIIU</v>
          </cell>
          <cell r="S2" t="str">
            <v>CLASIFICADOS DE ACUERDO A LA CIIU (2)</v>
          </cell>
        </row>
        <row r="4">
          <cell r="E4">
            <v>1990</v>
          </cell>
          <cell r="H4">
            <v>1991</v>
          </cell>
          <cell r="K4">
            <v>1992</v>
          </cell>
          <cell r="N4">
            <v>1993</v>
          </cell>
          <cell r="Q4">
            <v>1994</v>
          </cell>
          <cell r="T4" t="str">
            <v>1995(*)</v>
          </cell>
          <cell r="W4" t="str">
            <v>1996(*)</v>
          </cell>
          <cell r="Z4" t="str">
            <v>1997(*)</v>
          </cell>
          <cell r="AC4" t="str">
            <v>1998(*)</v>
          </cell>
          <cell r="AF4" t="str">
            <v>1999(*)</v>
          </cell>
          <cell r="AI4" t="str">
            <v>2000(*)</v>
          </cell>
        </row>
        <row r="5">
          <cell r="E5" t="str">
            <v>Volumen</v>
          </cell>
          <cell r="F5" t="str">
            <v>Precio</v>
          </cell>
          <cell r="G5" t="str">
            <v>Valor</v>
          </cell>
          <cell r="H5" t="str">
            <v>Volumen</v>
          </cell>
          <cell r="I5" t="str">
            <v>Precio</v>
          </cell>
          <cell r="J5" t="str">
            <v>Valor</v>
          </cell>
          <cell r="K5" t="str">
            <v>Volumen</v>
          </cell>
          <cell r="L5" t="str">
            <v>Precio</v>
          </cell>
          <cell r="M5" t="str">
            <v>Valor</v>
          </cell>
          <cell r="N5" t="str">
            <v>Volumen</v>
          </cell>
          <cell r="O5" t="str">
            <v>Precio</v>
          </cell>
          <cell r="P5" t="str">
            <v>Valor</v>
          </cell>
          <cell r="Q5" t="str">
            <v>Volumen</v>
          </cell>
          <cell r="R5" t="str">
            <v>Precio</v>
          </cell>
          <cell r="S5" t="str">
            <v>Valor</v>
          </cell>
          <cell r="T5" t="str">
            <v>Volumen</v>
          </cell>
          <cell r="U5" t="str">
            <v>Precio</v>
          </cell>
          <cell r="V5" t="str">
            <v>Valor</v>
          </cell>
          <cell r="W5" t="str">
            <v>Volumen</v>
          </cell>
          <cell r="X5" t="str">
            <v>Precio</v>
          </cell>
          <cell r="Y5" t="str">
            <v>Valor</v>
          </cell>
          <cell r="Z5" t="str">
            <v>Volumen</v>
          </cell>
          <cell r="AA5" t="str">
            <v>Precio</v>
          </cell>
          <cell r="AB5" t="str">
            <v>Valor</v>
          </cell>
          <cell r="AC5" t="str">
            <v>Volumen</v>
          </cell>
          <cell r="AD5" t="str">
            <v>Precio</v>
          </cell>
          <cell r="AE5" t="str">
            <v>Valor</v>
          </cell>
          <cell r="AF5" t="str">
            <v>Volumen</v>
          </cell>
          <cell r="AG5" t="str">
            <v>Precio</v>
          </cell>
          <cell r="AH5" t="str">
            <v>Valor</v>
          </cell>
          <cell r="AI5" t="str">
            <v>Volumen</v>
          </cell>
          <cell r="AJ5" t="str">
            <v>Precio</v>
          </cell>
          <cell r="AK5" t="str">
            <v>Valor</v>
          </cell>
        </row>
        <row r="6">
          <cell r="F6" t="str">
            <v>(US$)</v>
          </cell>
          <cell r="G6" t="str">
            <v>(Mill. US$)</v>
          </cell>
          <cell r="I6" t="str">
            <v>(US$)</v>
          </cell>
          <cell r="J6" t="str">
            <v>(Mill. US$)</v>
          </cell>
          <cell r="L6" t="str">
            <v>(US$)</v>
          </cell>
          <cell r="M6" t="str">
            <v>(Mill. US$)</v>
          </cell>
          <cell r="O6" t="str">
            <v>(US$)</v>
          </cell>
          <cell r="P6" t="str">
            <v>(Mill. US$)</v>
          </cell>
          <cell r="R6" t="str">
            <v>(US$)</v>
          </cell>
          <cell r="S6" t="str">
            <v>(Mill. US$)</v>
          </cell>
          <cell r="U6" t="str">
            <v>(US$)</v>
          </cell>
          <cell r="V6" t="str">
            <v>(Mill. US$)</v>
          </cell>
          <cell r="X6" t="str">
            <v>(US$)</v>
          </cell>
          <cell r="Y6" t="str">
            <v>(Mill. US$)</v>
          </cell>
          <cell r="AA6" t="str">
            <v>(US$)</v>
          </cell>
          <cell r="AB6" t="str">
            <v>(Mill. US$)</v>
          </cell>
          <cell r="AD6" t="str">
            <v>(US$)</v>
          </cell>
          <cell r="AE6" t="str">
            <v>(Mill. US$)</v>
          </cell>
          <cell r="AG6" t="str">
            <v>(US$)</v>
          </cell>
          <cell r="AH6" t="str">
            <v>(Mill. US$)</v>
          </cell>
          <cell r="AJ6" t="str">
            <v>(US$)</v>
          </cell>
          <cell r="AK6" t="str">
            <v>(Mill. US$)</v>
          </cell>
        </row>
        <row r="8">
          <cell r="A8" t="str">
            <v>MINEROS</v>
          </cell>
        </row>
        <row r="9">
          <cell r="C9" t="str">
            <v>Cobre</v>
          </cell>
        </row>
        <row r="10">
          <cell r="C10" t="str">
            <v>Hierro</v>
          </cell>
        </row>
        <row r="11">
          <cell r="D11" t="str">
            <v>Hierro Pellet</v>
          </cell>
        </row>
        <row r="12">
          <cell r="D12" t="str">
            <v>Hierro a Granel</v>
          </cell>
        </row>
        <row r="13">
          <cell r="C13" t="str">
            <v>Salitre y Yodo</v>
          </cell>
        </row>
        <row r="14">
          <cell r="D14" t="str">
            <v>Salitre Sódico</v>
          </cell>
        </row>
        <row r="15">
          <cell r="D15" t="str">
            <v>Salitre Potásico</v>
          </cell>
        </row>
        <row r="16">
          <cell r="D16" t="str">
            <v>Yodo</v>
          </cell>
        </row>
        <row r="17">
          <cell r="C17" t="str">
            <v>Plata Metálica</v>
          </cell>
        </row>
        <row r="18">
          <cell r="C18" t="str">
            <v>Oxido y Ferromolibdeno</v>
          </cell>
        </row>
        <row r="19">
          <cell r="C19" t="str">
            <v>Carbonato de Litio</v>
          </cell>
        </row>
        <row r="20">
          <cell r="C20" t="str">
            <v>Oro metálico </v>
          </cell>
        </row>
        <row r="21">
          <cell r="C21" t="str">
            <v>Metal doré</v>
          </cell>
        </row>
        <row r="22">
          <cell r="C22" t="str">
            <v>Minerales de oro</v>
          </cell>
        </row>
        <row r="23">
          <cell r="C23" t="str">
            <v>Otros Mineros</v>
          </cell>
          <cell r="G23">
            <v>0</v>
          </cell>
          <cell r="J23">
            <v>0</v>
          </cell>
          <cell r="M23">
            <v>0</v>
          </cell>
          <cell r="P23">
            <v>0</v>
          </cell>
          <cell r="S23">
            <v>0</v>
          </cell>
          <cell r="V23">
            <v>0</v>
          </cell>
          <cell r="Y23">
            <v>0</v>
          </cell>
          <cell r="AB23">
            <v>0</v>
          </cell>
          <cell r="AE23">
            <v>0</v>
          </cell>
        </row>
        <row r="25">
          <cell r="A25" t="str">
            <v>AGROP, SILVIC. Y PESQ.</v>
          </cell>
          <cell r="G25">
            <v>0</v>
          </cell>
          <cell r="J25">
            <v>0</v>
          </cell>
          <cell r="M25">
            <v>0</v>
          </cell>
          <cell r="P25">
            <v>0</v>
          </cell>
          <cell r="S25">
            <v>0</v>
          </cell>
          <cell r="V25">
            <v>0</v>
          </cell>
          <cell r="Y25">
            <v>0</v>
          </cell>
          <cell r="AB25">
            <v>0</v>
          </cell>
          <cell r="AE25">
            <v>0</v>
          </cell>
        </row>
        <row r="26">
          <cell r="B26" t="str">
            <v>Sector Frutícola</v>
          </cell>
        </row>
        <row r="27">
          <cell r="C27" t="str">
            <v>Fruta Fresca (*)</v>
          </cell>
        </row>
        <row r="28">
          <cell r="D28" t="str">
            <v> (Uva)</v>
          </cell>
        </row>
        <row r="29">
          <cell r="B29" t="str">
            <v>Otros Agropecuarios</v>
          </cell>
        </row>
        <row r="30">
          <cell r="B30" t="str">
            <v>Sector Silvícola</v>
          </cell>
        </row>
        <row r="31">
          <cell r="D31" t="str">
            <v>(Rollizos de pino)</v>
          </cell>
        </row>
        <row r="32">
          <cell r="D32" t="str">
            <v>(Rollizos para pulpa)</v>
          </cell>
        </row>
        <row r="33">
          <cell r="B33" t="str">
            <v>Pesca extractiva</v>
          </cell>
        </row>
        <row r="35">
          <cell r="A35" t="str">
            <v>INDUSTRIALES</v>
          </cell>
          <cell r="G35">
            <v>0</v>
          </cell>
          <cell r="J35">
            <v>0</v>
          </cell>
          <cell r="M35">
            <v>0</v>
          </cell>
          <cell r="P35">
            <v>0</v>
          </cell>
          <cell r="S35">
            <v>0</v>
          </cell>
          <cell r="V35">
            <v>0</v>
          </cell>
          <cell r="Y35">
            <v>0</v>
          </cell>
          <cell r="AB35">
            <v>0</v>
          </cell>
          <cell r="AE35">
            <v>0</v>
          </cell>
        </row>
        <row r="36">
          <cell r="A36" t="str">
            <v>Alimentos</v>
          </cell>
        </row>
        <row r="37">
          <cell r="D37" t="str">
            <v>(Harina de pescado)</v>
          </cell>
        </row>
        <row r="38">
          <cell r="D38" t="str">
            <v>(Salmón)</v>
          </cell>
        </row>
        <row r="39">
          <cell r="B39" t="str">
            <v>Bebidas y Tabaco</v>
          </cell>
        </row>
        <row r="40">
          <cell r="B40" t="str">
            <v>Forest. y muebl de madera</v>
          </cell>
        </row>
        <row r="41">
          <cell r="D41" t="str">
            <v>(Madera aserrada)</v>
          </cell>
        </row>
        <row r="42">
          <cell r="D42" t="str">
            <v>(Chips de madera)</v>
          </cell>
        </row>
        <row r="43">
          <cell r="D43" t="str">
            <v>(Madera Cepillada)</v>
          </cell>
        </row>
        <row r="44">
          <cell r="B44" t="str">
            <v>Celul.,papel y otros</v>
          </cell>
        </row>
        <row r="45">
          <cell r="D45" t="str">
            <v>(Celulosa cruda)</v>
          </cell>
        </row>
        <row r="46">
          <cell r="D46" t="str">
            <v>(Celulosa blanqueada)</v>
          </cell>
        </row>
        <row r="47">
          <cell r="B47" t="str">
            <v>Productos Químicos</v>
          </cell>
        </row>
        <row r="48">
          <cell r="D48" t="str">
            <v>(Metanol)</v>
          </cell>
        </row>
        <row r="49">
          <cell r="B49" t="str">
            <v>Ind.básicas de hierro y acero</v>
          </cell>
        </row>
        <row r="50">
          <cell r="B50" t="str">
            <v>Prod. met. eléct. transp. etc.</v>
          </cell>
        </row>
        <row r="51">
          <cell r="B51" t="str">
            <v>Otros productos industr.</v>
          </cell>
        </row>
        <row r="54">
          <cell r="A54" t="str">
            <v>TOTAL</v>
          </cell>
          <cell r="G54">
            <v>0</v>
          </cell>
          <cell r="J54">
            <v>0</v>
          </cell>
          <cell r="M54">
            <v>0</v>
          </cell>
          <cell r="P54">
            <v>0</v>
          </cell>
          <cell r="S54">
            <v>0</v>
          </cell>
          <cell r="V54">
            <v>0</v>
          </cell>
          <cell r="Y54">
            <v>0</v>
          </cell>
          <cell r="AB54">
            <v>0</v>
          </cell>
          <cell r="AE54">
            <v>0</v>
          </cell>
        </row>
        <row r="56">
          <cell r="B56" t="str">
            <v>COBRE</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8">
          <cell r="B58" t="str">
            <v>NO COBRE</v>
          </cell>
          <cell r="G58">
            <v>0</v>
          </cell>
          <cell r="J58">
            <v>0</v>
          </cell>
          <cell r="M58">
            <v>0</v>
          </cell>
          <cell r="P58">
            <v>0</v>
          </cell>
          <cell r="S58">
            <v>0</v>
          </cell>
          <cell r="V58">
            <v>0</v>
          </cell>
          <cell r="Y58">
            <v>0</v>
          </cell>
          <cell r="AB58">
            <v>0</v>
          </cell>
          <cell r="AE58">
            <v>0</v>
          </cell>
        </row>
        <row r="59">
          <cell r="C59" t="str">
            <v>Principales (3)</v>
          </cell>
          <cell r="G59">
            <v>0</v>
          </cell>
          <cell r="J59">
            <v>0</v>
          </cell>
          <cell r="M59">
            <v>0</v>
          </cell>
          <cell r="P59">
            <v>0</v>
          </cell>
          <cell r="S59">
            <v>0</v>
          </cell>
          <cell r="V59">
            <v>0</v>
          </cell>
          <cell r="Y59">
            <v>0</v>
          </cell>
          <cell r="AB59">
            <v>0</v>
          </cell>
          <cell r="AE59">
            <v>0</v>
          </cell>
        </row>
        <row r="60">
          <cell r="C60" t="str">
            <v>Resto</v>
          </cell>
          <cell r="G60">
            <v>0</v>
          </cell>
          <cell r="J60">
            <v>0</v>
          </cell>
          <cell r="M60">
            <v>0</v>
          </cell>
          <cell r="P60">
            <v>0</v>
          </cell>
          <cell r="S60">
            <v>0</v>
          </cell>
          <cell r="V60">
            <v>0</v>
          </cell>
          <cell r="Y60">
            <v>0</v>
          </cell>
          <cell r="AB60">
            <v>0</v>
          </cell>
          <cell r="AE60">
            <v>0</v>
          </cell>
        </row>
        <row r="61">
          <cell r="E61" t="str">
            <v>(*) Cifras provisionales.</v>
          </cell>
          <cell r="V61" t="str">
            <v>(*) Cifras provisionales.</v>
          </cell>
        </row>
        <row r="62">
          <cell r="E62" t="str">
            <v>(1) No incluye Zona Franca</v>
          </cell>
          <cell r="V62" t="str">
            <v>(1) No incluye Zona Franca</v>
          </cell>
        </row>
        <row r="63">
          <cell r="E63" t="str">
            <v>(2) Incluye oro monetario</v>
          </cell>
          <cell r="V63" t="str">
            <v>(2) Incluye oro monetario</v>
          </cell>
        </row>
        <row r="64">
          <cell r="V64" t="str">
            <v>(3) Incluye hierro, salitre y yodo, plata, óxido y ferromolibdeno, carbonato de litio, oro, fruta, rollizos, harina de pescado, </v>
          </cell>
        </row>
        <row r="67">
          <cell r="V67" t="str">
            <v>y transporte al de industrias básicas del hierro y del acero</v>
          </cell>
        </row>
        <row r="86">
          <cell r="N86" t="str">
            <v>(1) Incluye hierro, salitre y yodo, plata, óxido y ferromolibdeno, carbonato de litio, oro, fruta, rollizos, </v>
          </cell>
          <cell r="W86" t="str">
            <v>(1) Incluye hierro, salitre y yodo, plata, óxido y ferromolibdeno, carbonato de litio, oro, fruta, rollizos, harina de pescado, </v>
          </cell>
        </row>
        <row r="87">
          <cell r="N87" t="str">
            <v>harina de pescado, madera (aserrada y cepillada), celulosa y metanol.</v>
          </cell>
          <cell r="W87" t="str">
            <v>harina de pescado, madera (aserrada y cepillada), celulosa y metanol.</v>
          </cell>
        </row>
        <row r="88">
          <cell r="W88" t="str">
            <v>(2) Ver nota 2 del cuadro nº 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3"/>
      <sheetName val="C3A (2)"/>
    </sheetNames>
    <sheetDataSet>
      <sheetData sheetId="0">
        <row r="6">
          <cell r="F6">
            <v>1984</v>
          </cell>
          <cell r="G6">
            <v>1985</v>
          </cell>
          <cell r="H6">
            <v>1986</v>
          </cell>
          <cell r="I6">
            <v>1987</v>
          </cell>
          <cell r="J6">
            <v>1988</v>
          </cell>
          <cell r="K6">
            <v>1989</v>
          </cell>
        </row>
        <row r="9">
          <cell r="F9">
            <v>1961.7</v>
          </cell>
          <cell r="G9">
            <v>2120.7</v>
          </cell>
          <cell r="H9">
            <v>2096.1000000000004</v>
          </cell>
          <cell r="I9">
            <v>2603.2999999999997</v>
          </cell>
          <cell r="J9">
            <v>3848.2999999999997</v>
          </cell>
          <cell r="K9">
            <v>4501.7</v>
          </cell>
        </row>
        <row r="11">
          <cell r="F11">
            <v>1603.9</v>
          </cell>
          <cell r="G11">
            <v>1788.6999999999998</v>
          </cell>
          <cell r="H11">
            <v>1757.1000000000001</v>
          </cell>
          <cell r="I11">
            <v>2234.7</v>
          </cell>
          <cell r="J11">
            <v>3416.2</v>
          </cell>
          <cell r="K11">
            <v>4021.4</v>
          </cell>
        </row>
        <row r="12">
          <cell r="F12">
            <v>1279.5</v>
          </cell>
          <cell r="G12">
            <v>1401.8</v>
          </cell>
          <cell r="H12">
            <v>1393.9</v>
          </cell>
          <cell r="I12">
            <v>1735.7</v>
          </cell>
          <cell r="J12">
            <v>2583</v>
          </cell>
          <cell r="K12">
            <v>3066.3</v>
          </cell>
        </row>
        <row r="13">
          <cell r="F13">
            <v>324.4</v>
          </cell>
          <cell r="G13">
            <v>386.9</v>
          </cell>
          <cell r="H13">
            <v>363.2</v>
          </cell>
          <cell r="I13">
            <v>499</v>
          </cell>
          <cell r="J13">
            <v>833.2</v>
          </cell>
          <cell r="K13">
            <v>955.1</v>
          </cell>
        </row>
        <row r="15">
          <cell r="F15">
            <v>110.60000000000001</v>
          </cell>
          <cell r="G15">
            <v>91.5</v>
          </cell>
          <cell r="H15">
            <v>88.4</v>
          </cell>
          <cell r="I15">
            <v>100.9</v>
          </cell>
          <cell r="J15">
            <v>109.7</v>
          </cell>
          <cell r="K15">
            <v>123.3</v>
          </cell>
        </row>
        <row r="16">
          <cell r="F16">
            <v>24.2</v>
          </cell>
          <cell r="G16">
            <v>25.8</v>
          </cell>
          <cell r="H16">
            <v>22.6</v>
          </cell>
          <cell r="I16">
            <v>20</v>
          </cell>
          <cell r="J16">
            <v>32.7</v>
          </cell>
          <cell r="K16">
            <v>41.7</v>
          </cell>
        </row>
        <row r="17">
          <cell r="F17">
            <v>86.4</v>
          </cell>
          <cell r="G17">
            <v>65.7</v>
          </cell>
          <cell r="H17">
            <v>65.8</v>
          </cell>
          <cell r="I17">
            <v>80.9</v>
          </cell>
          <cell r="J17">
            <v>77</v>
          </cell>
          <cell r="K17">
            <v>81.6</v>
          </cell>
        </row>
        <row r="19">
          <cell r="F19">
            <v>74.3</v>
          </cell>
          <cell r="G19">
            <v>85</v>
          </cell>
          <cell r="H19">
            <v>92.3</v>
          </cell>
          <cell r="I19">
            <v>98.7</v>
          </cell>
          <cell r="J19">
            <v>121.4</v>
          </cell>
          <cell r="K19">
            <v>130.7</v>
          </cell>
        </row>
        <row r="21">
          <cell r="F21" t="str">
            <v>-    </v>
          </cell>
          <cell r="G21" t="str">
            <v>-    </v>
          </cell>
          <cell r="H21" t="str">
            <v>-    </v>
          </cell>
          <cell r="I21" t="str">
            <v>                   -</v>
          </cell>
          <cell r="J21" t="str">
            <v>                  -</v>
          </cell>
          <cell r="K21" t="str">
            <v>-</v>
          </cell>
        </row>
        <row r="23">
          <cell r="F23">
            <v>87.2</v>
          </cell>
          <cell r="G23">
            <v>77.7</v>
          </cell>
          <cell r="H23">
            <v>67.9</v>
          </cell>
          <cell r="I23">
            <v>80.3</v>
          </cell>
          <cell r="J23">
            <v>82.8</v>
          </cell>
          <cell r="K23">
            <v>90.3</v>
          </cell>
        </row>
        <row r="25">
          <cell r="F25">
            <v>85.7</v>
          </cell>
          <cell r="G25">
            <v>77.8</v>
          </cell>
          <cell r="H25">
            <v>90.4</v>
          </cell>
          <cell r="I25">
            <v>88.7</v>
          </cell>
          <cell r="J25">
            <v>118.2</v>
          </cell>
          <cell r="K25">
            <v>135.99999999999972</v>
          </cell>
        </row>
        <row r="27">
          <cell r="F27">
            <v>428.30000000000007</v>
          </cell>
          <cell r="G27">
            <v>515.1</v>
          </cell>
          <cell r="H27">
            <v>682.9999999999999</v>
          </cell>
          <cell r="I27">
            <v>875.8000000000001</v>
          </cell>
          <cell r="J27">
            <v>932.7</v>
          </cell>
          <cell r="K27">
            <v>1008.1999999999999</v>
          </cell>
        </row>
        <row r="29">
          <cell r="F29">
            <v>345.70000000000005</v>
          </cell>
          <cell r="G29">
            <v>425</v>
          </cell>
          <cell r="H29">
            <v>562.9999999999999</v>
          </cell>
          <cell r="I29">
            <v>693.1</v>
          </cell>
          <cell r="J29">
            <v>693.5</v>
          </cell>
          <cell r="K29">
            <v>726.0999999999999</v>
          </cell>
        </row>
        <row r="30">
          <cell r="F30">
            <v>10.5</v>
          </cell>
          <cell r="G30">
            <v>3.5</v>
          </cell>
          <cell r="H30">
            <v>3.3</v>
          </cell>
          <cell r="I30">
            <v>2.2</v>
          </cell>
          <cell r="J30">
            <v>2.7</v>
          </cell>
          <cell r="K30">
            <v>29.2</v>
          </cell>
        </row>
        <row r="31">
          <cell r="F31">
            <v>10.5</v>
          </cell>
          <cell r="G31">
            <v>25.9</v>
          </cell>
          <cell r="H31">
            <v>25.3</v>
          </cell>
          <cell r="I31">
            <v>18.4</v>
          </cell>
          <cell r="J31">
            <v>28.2</v>
          </cell>
          <cell r="K31">
            <v>40.1</v>
          </cell>
        </row>
        <row r="32">
          <cell r="F32">
            <v>2.3</v>
          </cell>
          <cell r="G32">
            <v>8.2</v>
          </cell>
          <cell r="H32">
            <v>13.6</v>
          </cell>
          <cell r="I32">
            <v>2.4</v>
          </cell>
          <cell r="J32">
            <v>2.5</v>
          </cell>
          <cell r="K32">
            <v>1.4</v>
          </cell>
        </row>
        <row r="33">
          <cell r="F33">
            <v>0.4</v>
          </cell>
          <cell r="G33">
            <v>2.7</v>
          </cell>
          <cell r="H33">
            <v>1.6</v>
          </cell>
          <cell r="I33">
            <v>2</v>
          </cell>
          <cell r="J33">
            <v>1.9</v>
          </cell>
          <cell r="K33">
            <v>1.6</v>
          </cell>
        </row>
        <row r="34">
          <cell r="F34">
            <v>293.6</v>
          </cell>
          <cell r="G34">
            <v>357.3</v>
          </cell>
          <cell r="H34">
            <v>478.9</v>
          </cell>
          <cell r="I34">
            <v>608.5</v>
          </cell>
          <cell r="J34">
            <v>586.2</v>
          </cell>
          <cell r="K34">
            <v>544.4</v>
          </cell>
        </row>
        <row r="35">
          <cell r="F35">
            <v>6.6</v>
          </cell>
          <cell r="G35">
            <v>1.9</v>
          </cell>
          <cell r="H35">
            <v>4.9</v>
          </cell>
          <cell r="I35">
            <v>9</v>
          </cell>
          <cell r="J35">
            <v>10.6</v>
          </cell>
          <cell r="K35">
            <v>11</v>
          </cell>
        </row>
        <row r="36">
          <cell r="F36">
            <v>21.8</v>
          </cell>
          <cell r="G36">
            <v>25.5</v>
          </cell>
          <cell r="H36">
            <v>35.4</v>
          </cell>
          <cell r="I36">
            <v>50.6</v>
          </cell>
          <cell r="J36">
            <v>61.4</v>
          </cell>
          <cell r="K36">
            <v>98.4</v>
          </cell>
        </row>
        <row r="38">
          <cell r="F38">
            <v>29.099999999999998</v>
          </cell>
          <cell r="G38">
            <v>26.8</v>
          </cell>
          <cell r="H38">
            <v>39.400000000000006</v>
          </cell>
          <cell r="I38">
            <v>56.1</v>
          </cell>
          <cell r="J38">
            <v>58</v>
          </cell>
          <cell r="K38">
            <v>48.800000000000004</v>
          </cell>
        </row>
        <row r="39">
          <cell r="F39">
            <v>16.2</v>
          </cell>
          <cell r="G39">
            <v>12.6</v>
          </cell>
          <cell r="H39">
            <v>14.7</v>
          </cell>
          <cell r="I39">
            <v>16.4</v>
          </cell>
          <cell r="J39">
            <v>26.1</v>
          </cell>
          <cell r="K39">
            <v>24.2</v>
          </cell>
        </row>
        <row r="40">
          <cell r="F40">
            <v>1.8</v>
          </cell>
          <cell r="G40">
            <v>2.4</v>
          </cell>
          <cell r="H40">
            <v>1.7</v>
          </cell>
          <cell r="I40">
            <v>1.1</v>
          </cell>
          <cell r="J40">
            <v>3.2</v>
          </cell>
          <cell r="K40">
            <v>2.3</v>
          </cell>
        </row>
        <row r="41">
          <cell r="F41">
            <v>1</v>
          </cell>
          <cell r="G41">
            <v>1.6</v>
          </cell>
          <cell r="H41">
            <v>2.3</v>
          </cell>
          <cell r="I41">
            <v>5.6</v>
          </cell>
          <cell r="J41">
            <v>2.6</v>
          </cell>
          <cell r="K41">
            <v>2.7</v>
          </cell>
        </row>
        <row r="42">
          <cell r="F42">
            <v>6.2</v>
          </cell>
          <cell r="G42">
            <v>6</v>
          </cell>
          <cell r="H42">
            <v>16</v>
          </cell>
          <cell r="I42">
            <v>25.6</v>
          </cell>
          <cell r="J42">
            <v>17.9</v>
          </cell>
          <cell r="K42">
            <v>11.5</v>
          </cell>
        </row>
        <row r="43">
          <cell r="F43">
            <v>3.9</v>
          </cell>
          <cell r="G43">
            <v>4.2</v>
          </cell>
          <cell r="H43">
            <v>4.7</v>
          </cell>
          <cell r="I43">
            <v>7.4</v>
          </cell>
          <cell r="J43">
            <v>8.2</v>
          </cell>
          <cell r="K43">
            <v>8.1</v>
          </cell>
        </row>
        <row r="45">
          <cell r="F45">
            <v>1.6</v>
          </cell>
          <cell r="G45">
            <v>1.3</v>
          </cell>
          <cell r="H45">
            <v>1.7000000000000002</v>
          </cell>
          <cell r="I45">
            <v>2.6999999999999997</v>
          </cell>
          <cell r="J45">
            <v>2.5999999999999996</v>
          </cell>
          <cell r="K45">
            <v>4.699999999999999</v>
          </cell>
        </row>
        <row r="46">
          <cell r="F46">
            <v>0.6</v>
          </cell>
          <cell r="G46">
            <v>0.5</v>
          </cell>
          <cell r="H46">
            <v>0.5</v>
          </cell>
          <cell r="I46">
            <v>0.4</v>
          </cell>
          <cell r="J46">
            <v>0.5</v>
          </cell>
          <cell r="K46">
            <v>0.6</v>
          </cell>
        </row>
        <row r="47">
          <cell r="F47">
            <v>1</v>
          </cell>
          <cell r="G47">
            <v>0.8</v>
          </cell>
          <cell r="H47">
            <v>0.8</v>
          </cell>
          <cell r="I47">
            <v>1.4</v>
          </cell>
          <cell r="J47">
            <v>0.9</v>
          </cell>
          <cell r="K47">
            <v>1.2</v>
          </cell>
        </row>
        <row r="48">
          <cell r="F48" t="str">
            <v>-    </v>
          </cell>
          <cell r="G48" t="str">
            <v>        -</v>
          </cell>
          <cell r="H48">
            <v>0.4</v>
          </cell>
          <cell r="I48">
            <v>0.9</v>
          </cell>
          <cell r="J48">
            <v>1.2</v>
          </cell>
          <cell r="K48">
            <v>2.9</v>
          </cell>
        </row>
        <row r="50">
          <cell r="F50">
            <v>51.9</v>
          </cell>
          <cell r="G50">
            <v>62</v>
          </cell>
          <cell r="H50">
            <v>78.9</v>
          </cell>
          <cell r="I50">
            <v>123.9</v>
          </cell>
          <cell r="J50">
            <v>178.6</v>
          </cell>
          <cell r="K50">
            <v>228.6</v>
          </cell>
        </row>
        <row r="51">
          <cell r="F51">
            <v>14.4</v>
          </cell>
          <cell r="G51">
            <v>12.9</v>
          </cell>
          <cell r="H51">
            <v>9</v>
          </cell>
          <cell r="I51">
            <v>9.5</v>
          </cell>
          <cell r="J51">
            <v>9.9</v>
          </cell>
          <cell r="K51">
            <v>12.4</v>
          </cell>
        </row>
        <row r="52">
          <cell r="F52">
            <v>37.5</v>
          </cell>
          <cell r="G52">
            <v>49.1</v>
          </cell>
          <cell r="H52">
            <v>69.9</v>
          </cell>
          <cell r="I52">
            <v>114.4</v>
          </cell>
          <cell r="J52">
            <v>168.7</v>
          </cell>
          <cell r="K52">
            <v>216.2</v>
          </cell>
        </row>
        <row r="55">
          <cell r="F55">
            <v>1175.8000000000002</v>
          </cell>
          <cell r="G55">
            <v>1077.5</v>
          </cell>
          <cell r="H55">
            <v>1319.8</v>
          </cell>
          <cell r="I55">
            <v>1682.1999999999998</v>
          </cell>
          <cell r="J55">
            <v>2120.8999999999996</v>
          </cell>
          <cell r="K55">
            <v>2423.8999999999996</v>
          </cell>
        </row>
        <row r="57">
          <cell r="F57">
            <v>419.9</v>
          </cell>
          <cell r="G57">
            <v>421.4</v>
          </cell>
          <cell r="H57">
            <v>525.6</v>
          </cell>
          <cell r="I57">
            <v>643.2</v>
          </cell>
          <cell r="J57">
            <v>789.8</v>
          </cell>
          <cell r="K57">
            <v>938</v>
          </cell>
        </row>
        <row r="58">
          <cell r="F58">
            <v>275.5</v>
          </cell>
          <cell r="G58">
            <v>279</v>
          </cell>
          <cell r="H58">
            <v>315.1</v>
          </cell>
          <cell r="I58">
            <v>362.5</v>
          </cell>
          <cell r="J58">
            <v>458.8</v>
          </cell>
          <cell r="K58">
            <v>507</v>
          </cell>
        </row>
        <row r="59">
          <cell r="F59">
            <v>39.6</v>
          </cell>
          <cell r="G59">
            <v>41</v>
          </cell>
          <cell r="H59">
            <v>75</v>
          </cell>
          <cell r="I59">
            <v>109.5</v>
          </cell>
          <cell r="J59">
            <v>108.2</v>
          </cell>
          <cell r="K59">
            <v>116.80000000000001</v>
          </cell>
        </row>
        <row r="60">
          <cell r="F60">
            <v>15.2</v>
          </cell>
          <cell r="G60">
            <v>16.2</v>
          </cell>
          <cell r="H60">
            <v>27.8</v>
          </cell>
          <cell r="I60">
            <v>34.2</v>
          </cell>
          <cell r="J60">
            <v>47.7</v>
          </cell>
          <cell r="K60">
            <v>75.3</v>
          </cell>
        </row>
        <row r="61">
          <cell r="F61">
            <v>10</v>
          </cell>
          <cell r="G61">
            <v>13.8</v>
          </cell>
          <cell r="H61">
            <v>22.3</v>
          </cell>
          <cell r="I61">
            <v>31.699999999999996</v>
          </cell>
          <cell r="J61">
            <v>32.599999999999994</v>
          </cell>
          <cell r="K61">
            <v>38.900000000000006</v>
          </cell>
        </row>
        <row r="62">
          <cell r="F62">
            <v>9.7</v>
          </cell>
          <cell r="G62">
            <v>6.8</v>
          </cell>
          <cell r="H62">
            <v>4.8</v>
          </cell>
          <cell r="I62">
            <v>11.8</v>
          </cell>
          <cell r="J62">
            <v>12.1</v>
          </cell>
          <cell r="K62">
            <v>15.8</v>
          </cell>
        </row>
        <row r="63">
          <cell r="F63">
            <v>7.2</v>
          </cell>
          <cell r="G63">
            <v>8.5</v>
          </cell>
          <cell r="H63">
            <v>10.3</v>
          </cell>
          <cell r="I63">
            <v>13.9</v>
          </cell>
          <cell r="J63">
            <v>17.9</v>
          </cell>
          <cell r="K63">
            <v>28.2</v>
          </cell>
        </row>
        <row r="64">
          <cell r="F64">
            <v>62.699999999999974</v>
          </cell>
          <cell r="G64">
            <v>56.09999999999998</v>
          </cell>
          <cell r="H64">
            <v>70.30000000000001</v>
          </cell>
          <cell r="I64">
            <v>79.60000000000007</v>
          </cell>
          <cell r="J64">
            <v>112.49999999999997</v>
          </cell>
          <cell r="K64">
            <v>155.99999999999997</v>
          </cell>
        </row>
        <row r="66">
          <cell r="F66">
            <v>116.30000000000001</v>
          </cell>
          <cell r="G66">
            <v>112</v>
          </cell>
          <cell r="H66">
            <v>135</v>
          </cell>
          <cell r="I66">
            <v>217.3</v>
          </cell>
          <cell r="J66">
            <v>310.8</v>
          </cell>
          <cell r="K66">
            <v>350.8</v>
          </cell>
        </row>
        <row r="67">
          <cell r="F67">
            <v>67.9</v>
          </cell>
          <cell r="G67">
            <v>50.8</v>
          </cell>
          <cell r="H67">
            <v>63.6</v>
          </cell>
          <cell r="I67">
            <v>85.5</v>
          </cell>
          <cell r="J67">
            <v>96.9</v>
          </cell>
          <cell r="K67">
            <v>90</v>
          </cell>
        </row>
        <row r="68">
          <cell r="F68">
            <v>48.4</v>
          </cell>
          <cell r="G68">
            <v>61.2</v>
          </cell>
          <cell r="H68">
            <v>71.4</v>
          </cell>
          <cell r="I68">
            <v>131.8</v>
          </cell>
          <cell r="J68">
            <v>213.9</v>
          </cell>
          <cell r="K68">
            <v>260.8</v>
          </cell>
        </row>
        <row r="71">
          <cell r="F71">
            <v>259.6</v>
          </cell>
          <cell r="G71">
            <v>210.39999999999998</v>
          </cell>
          <cell r="H71">
            <v>272.4</v>
          </cell>
          <cell r="I71">
            <v>365.19999999999993</v>
          </cell>
          <cell r="J71">
            <v>417.1</v>
          </cell>
          <cell r="K71">
            <v>422.50000000000006</v>
          </cell>
        </row>
        <row r="72">
          <cell r="F72">
            <v>39.8</v>
          </cell>
          <cell r="G72">
            <v>48.6</v>
          </cell>
          <cell r="H72">
            <v>51.8</v>
          </cell>
          <cell r="I72">
            <v>61</v>
          </cell>
          <cell r="J72">
            <v>70.4</v>
          </cell>
          <cell r="K72">
            <v>71.3</v>
          </cell>
        </row>
        <row r="73">
          <cell r="F73">
            <v>196</v>
          </cell>
          <cell r="G73">
            <v>140.5</v>
          </cell>
          <cell r="H73">
            <v>192.6</v>
          </cell>
          <cell r="I73">
            <v>264.9</v>
          </cell>
          <cell r="J73">
            <v>309.1</v>
          </cell>
          <cell r="K73">
            <v>321.1</v>
          </cell>
        </row>
        <row r="74">
          <cell r="F74">
            <v>13.2</v>
          </cell>
          <cell r="G74">
            <v>9.5</v>
          </cell>
          <cell r="H74">
            <v>4.4</v>
          </cell>
          <cell r="I74">
            <v>5.4</v>
          </cell>
          <cell r="J74">
            <v>4.8</v>
          </cell>
          <cell r="K74">
            <v>3.7</v>
          </cell>
        </row>
        <row r="75">
          <cell r="F75">
            <v>5.6</v>
          </cell>
          <cell r="G75">
            <v>4.7</v>
          </cell>
          <cell r="H75">
            <v>6.5</v>
          </cell>
          <cell r="I75">
            <v>6.5</v>
          </cell>
          <cell r="J75">
            <v>11.1</v>
          </cell>
          <cell r="K75">
            <v>11.1</v>
          </cell>
        </row>
        <row r="76">
          <cell r="F76">
            <v>5</v>
          </cell>
          <cell r="G76">
            <v>7.1</v>
          </cell>
          <cell r="H76">
            <v>17.1</v>
          </cell>
          <cell r="I76">
            <v>27.4</v>
          </cell>
          <cell r="J76">
            <v>21.7</v>
          </cell>
          <cell r="K76">
            <v>15.3</v>
          </cell>
        </row>
        <row r="79">
          <cell r="F79">
            <v>80.2</v>
          </cell>
          <cell r="G79">
            <v>96</v>
          </cell>
          <cell r="H79">
            <v>87.1</v>
          </cell>
          <cell r="I79">
            <v>102.2</v>
          </cell>
          <cell r="J79">
            <v>186.3</v>
          </cell>
          <cell r="K79">
            <v>263.2</v>
          </cell>
        </row>
        <row r="82">
          <cell r="F82">
            <v>217.3</v>
          </cell>
          <cell r="G82">
            <v>189.2</v>
          </cell>
          <cell r="H82">
            <v>188.5</v>
          </cell>
          <cell r="I82">
            <v>207.7</v>
          </cell>
          <cell r="J82">
            <v>230.4</v>
          </cell>
          <cell r="K82">
            <v>237.2</v>
          </cell>
        </row>
        <row r="83">
          <cell r="F83">
            <v>22.9</v>
          </cell>
          <cell r="G83">
            <v>26.4</v>
          </cell>
          <cell r="H83">
            <v>28.9</v>
          </cell>
          <cell r="I83">
            <v>30.7</v>
          </cell>
          <cell r="J83">
            <v>36.8</v>
          </cell>
          <cell r="K83" t="str">
            <v>.....</v>
          </cell>
        </row>
        <row r="84">
          <cell r="F84">
            <v>27.3</v>
          </cell>
          <cell r="G84">
            <v>20.4</v>
          </cell>
          <cell r="H84">
            <v>24</v>
          </cell>
          <cell r="I84">
            <v>33.6</v>
          </cell>
          <cell r="J84">
            <v>51.2</v>
          </cell>
          <cell r="K84">
            <v>56.4</v>
          </cell>
        </row>
        <row r="85">
          <cell r="F85" t="str">
            <v>                  -</v>
          </cell>
          <cell r="G85" t="str">
            <v>                  -</v>
          </cell>
          <cell r="H85" t="str">
            <v>                  -</v>
          </cell>
          <cell r="I85" t="str">
            <v>                  -</v>
          </cell>
          <cell r="J85" t="str">
            <v>                   -</v>
          </cell>
        </row>
        <row r="86">
          <cell r="F86">
            <v>164.3</v>
          </cell>
          <cell r="G86">
            <v>140.9</v>
          </cell>
          <cell r="H86">
            <v>134.1</v>
          </cell>
          <cell r="I86">
            <v>135.6</v>
          </cell>
          <cell r="J86">
            <v>136</v>
          </cell>
          <cell r="K86">
            <v>143.6</v>
          </cell>
        </row>
        <row r="87">
          <cell r="F87">
            <v>2.8</v>
          </cell>
          <cell r="G87">
            <v>1.5</v>
          </cell>
          <cell r="H87">
            <v>1.5</v>
          </cell>
          <cell r="I87">
            <v>7.8</v>
          </cell>
          <cell r="J87">
            <v>6.4</v>
          </cell>
          <cell r="K87">
            <v>37.2</v>
          </cell>
        </row>
        <row r="90">
          <cell r="F90">
            <v>19.5</v>
          </cell>
          <cell r="G90">
            <v>17.9</v>
          </cell>
          <cell r="H90">
            <v>30.5</v>
          </cell>
          <cell r="I90">
            <v>26.9</v>
          </cell>
          <cell r="J90">
            <v>27.6</v>
          </cell>
          <cell r="K90">
            <v>34</v>
          </cell>
        </row>
        <row r="92">
          <cell r="F92">
            <v>42.1</v>
          </cell>
          <cell r="G92">
            <v>17.1</v>
          </cell>
          <cell r="H92">
            <v>53.8</v>
          </cell>
          <cell r="I92">
            <v>32.1</v>
          </cell>
          <cell r="J92">
            <v>34.8</v>
          </cell>
          <cell r="K92">
            <v>36.5</v>
          </cell>
        </row>
        <row r="94">
          <cell r="F94">
            <v>20.9</v>
          </cell>
          <cell r="G94">
            <v>13.5</v>
          </cell>
          <cell r="H94">
            <v>26.9</v>
          </cell>
          <cell r="I94">
            <v>87.6</v>
          </cell>
          <cell r="J94">
            <v>124.1</v>
          </cell>
          <cell r="K94">
            <v>141.7</v>
          </cell>
        </row>
        <row r="97">
          <cell r="F97">
            <v>84.8</v>
          </cell>
          <cell r="G97">
            <v>90.8</v>
          </cell>
          <cell r="H97">
            <v>92.3</v>
          </cell>
          <cell r="I97">
            <v>141.2</v>
          </cell>
          <cell r="J97">
            <v>152.2</v>
          </cell>
          <cell r="K97">
            <v>144.6</v>
          </cell>
        </row>
        <row r="100">
          <cell r="F100">
            <v>84.8</v>
          </cell>
          <cell r="G100">
            <v>90.8</v>
          </cell>
          <cell r="H100">
            <v>92.3</v>
          </cell>
          <cell r="I100">
            <v>141.2</v>
          </cell>
          <cell r="J100">
            <v>152.2</v>
          </cell>
          <cell r="K100">
            <v>144.6</v>
          </cell>
        </row>
        <row r="103">
          <cell r="F103">
            <v>3650.6000000000004</v>
          </cell>
          <cell r="G103">
            <v>3804.1</v>
          </cell>
          <cell r="H103">
            <v>4191.200000000001</v>
          </cell>
          <cell r="I103">
            <v>5302.499999999999</v>
          </cell>
          <cell r="J103">
            <v>7054.099999999999</v>
          </cell>
          <cell r="K103">
            <v>8078.4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999"/>
      <sheetName val="1999_cuad_ofi"/>
      <sheetName val="2000"/>
      <sheetName val="2000_cuad_ofi "/>
      <sheetName val="2001"/>
      <sheetName val="2001_cuad_ofi"/>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ex.ht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11.421875" defaultRowHeight="12.75"/>
  <sheetData>
    <row r="1" ht="12.75">
      <c r="A1" s="399" t="s">
        <v>694</v>
      </c>
    </row>
    <row r="3" ht="12.75">
      <c r="A3" t="s">
        <v>695</v>
      </c>
    </row>
    <row r="5" ht="12.75">
      <c r="A5" s="400" t="s">
        <v>462</v>
      </c>
    </row>
    <row r="6" ht="12.75">
      <c r="A6" s="400" t="s">
        <v>693</v>
      </c>
    </row>
    <row r="7" ht="12.75">
      <c r="A7" s="400" t="s">
        <v>696</v>
      </c>
    </row>
    <row r="8" ht="12.75">
      <c r="A8" s="400" t="s">
        <v>637</v>
      </c>
    </row>
    <row r="9" ht="12.75">
      <c r="A9" s="399" t="s">
        <v>463</v>
      </c>
    </row>
    <row r="10" ht="12.75">
      <c r="A10" s="400" t="s">
        <v>464</v>
      </c>
    </row>
    <row r="11" ht="12.75">
      <c r="A11" s="400" t="s">
        <v>465</v>
      </c>
    </row>
    <row r="12" ht="12.75">
      <c r="A12" s="400" t="s">
        <v>466</v>
      </c>
    </row>
    <row r="13" ht="12.75">
      <c r="A13" s="400" t="s">
        <v>697</v>
      </c>
    </row>
    <row r="14" ht="12.75">
      <c r="A14" s="400" t="s">
        <v>698</v>
      </c>
    </row>
    <row r="15" ht="12.75">
      <c r="A15" s="400" t="s">
        <v>699</v>
      </c>
    </row>
    <row r="16" ht="12.75">
      <c r="A16" s="399" t="s">
        <v>700</v>
      </c>
    </row>
    <row r="17" ht="12.75">
      <c r="A17" s="400" t="s">
        <v>701</v>
      </c>
    </row>
    <row r="18" ht="12.75">
      <c r="A18" s="399" t="s">
        <v>702</v>
      </c>
    </row>
    <row r="19" ht="12.75">
      <c r="A19" s="399" t="s">
        <v>703</v>
      </c>
    </row>
  </sheetData>
  <hyperlinks>
    <hyperlink ref="A5" location="c_1!A1" display="1. Balanza de pagos, 2005"/>
    <hyperlink ref="A6" location="c_2!A1" display="2. Balanza de pagos (créditos-débitos) por trimestre, 2005"/>
    <hyperlink ref="A7" location="c_3!A1" display="3. Exportación de bienes por trimestre, 2005"/>
    <hyperlink ref="A10" location="c_6!A1" display="6. Renta de la inversión por trimestre, 2005"/>
    <hyperlink ref="A11" location="c_7!A1" display="7. Transferencias corrientes por trimestre, 2005"/>
    <hyperlink ref="A12" location="c_8!A1" display="8. Cuenta financiera por trimestre, 2005"/>
    <hyperlink ref="A13" location="c_9_10!A1" display="9. Activos de reserva por instrumento, 2005. Saldos a fines de cada trimestre"/>
    <hyperlink ref="A14" location="c_9_10!A1" display="10. Flujos trimestrales de activos de reserva por instrumento, 2005"/>
    <hyperlink ref="A1" r:id="rId1" display="&lt;&lt; Inicio"/>
    <hyperlink ref="A16" location="C_11B!A1" display="11B. Posición de inversión internacional, 2006"/>
    <hyperlink ref="A19" location="C_12B!A1" display="12B. Posición de inversión internacional, por sector institucional, 2006"/>
    <hyperlink ref="A8" location="c_4!A1" display="4. Importación de bienes por trimestre, 2005"/>
    <hyperlink ref="A9" location="c_5!A1" display="5. Servicios por trimestre, 2006"/>
    <hyperlink ref="A15" location="C_11!A1" display="11. Posición de inversión internacional, 2005"/>
    <hyperlink ref="A17" location="C_12!A1" display="12. Posición de inversión internacional, por sector institucional, 2005"/>
    <hyperlink ref="A18" location="C_12A!A1" display="12A. Posición de inversión internacional, por sector institucional, Segundo semestre 2006"/>
  </hyperlinks>
  <printOptions horizontalCentered="1"/>
  <pageMargins left="0.5118110236220472" right="0.5118110236220472" top="1.968503937007874" bottom="0.5118110236220472" header="0" footer="0"/>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2:AA81"/>
  <sheetViews>
    <sheetView zoomScale="75" zoomScaleNormal="75" zoomScaleSheetLayoutView="75" workbookViewId="0" topLeftCell="A1">
      <selection activeCell="A1" sqref="A1"/>
    </sheetView>
  </sheetViews>
  <sheetFormatPr defaultColWidth="4.7109375" defaultRowHeight="12.75"/>
  <cols>
    <col min="1" max="1" width="2.7109375" style="267" customWidth="1"/>
    <col min="2" max="2" width="2.140625" style="267" customWidth="1"/>
    <col min="3" max="3" width="3.140625" style="267" customWidth="1"/>
    <col min="4" max="7" width="2.140625" style="267" customWidth="1"/>
    <col min="8" max="8" width="36.00390625" style="267" customWidth="1"/>
    <col min="9" max="9" width="8.140625" style="267" customWidth="1"/>
    <col min="10" max="10" width="8.00390625" style="267" customWidth="1"/>
    <col min="11" max="11" width="9.140625" style="267" customWidth="1"/>
    <col min="12" max="12" width="2.7109375" style="267" customWidth="1"/>
    <col min="13" max="13" width="8.57421875" style="267" customWidth="1"/>
    <col min="14" max="14" width="8.7109375" style="267" customWidth="1"/>
    <col min="15" max="15" width="8.57421875" style="267" customWidth="1"/>
    <col min="16" max="16" width="2.7109375" style="267" customWidth="1"/>
    <col min="17" max="17" width="7.140625" style="267" customWidth="1"/>
    <col min="18" max="18" width="7.7109375" style="267" customWidth="1"/>
    <col min="19" max="19" width="8.00390625" style="267" customWidth="1"/>
    <col min="20" max="20" width="2.7109375" style="267" customWidth="1"/>
    <col min="21" max="21" width="7.7109375" style="267" customWidth="1"/>
    <col min="22" max="22" width="7.00390625" style="267" customWidth="1"/>
    <col min="23" max="23" width="7.7109375" style="267" customWidth="1"/>
    <col min="24" max="24" width="2.7109375" style="267" customWidth="1"/>
    <col min="25" max="25" width="7.28125" style="267" customWidth="1"/>
    <col min="26" max="26" width="8.00390625" style="267" customWidth="1"/>
    <col min="27" max="27" width="9.00390625" style="267" customWidth="1"/>
    <col min="28" max="16384" width="4.7109375" style="267" customWidth="1"/>
  </cols>
  <sheetData>
    <row r="2" spans="1:27" ht="12" customHeight="1">
      <c r="A2" s="187"/>
      <c r="B2" s="175" t="s">
        <v>464</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27" ht="12" customHeight="1">
      <c r="A3" s="179"/>
      <c r="B3" s="186" t="s">
        <v>0</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row>
    <row r="4" spans="2:27" ht="12" customHeight="1">
      <c r="B4" s="268"/>
      <c r="C4" s="269"/>
      <c r="D4" s="269"/>
      <c r="E4" s="269"/>
      <c r="F4" s="269"/>
      <c r="G4" s="269"/>
      <c r="H4" s="269"/>
      <c r="I4" s="269"/>
      <c r="J4" s="269"/>
      <c r="K4" s="269"/>
      <c r="L4" s="269"/>
      <c r="M4" s="269"/>
      <c r="N4" s="269"/>
      <c r="O4" s="269"/>
      <c r="P4" s="269"/>
      <c r="Q4" s="269"/>
      <c r="R4" s="269"/>
      <c r="S4" s="269"/>
      <c r="T4" s="269"/>
      <c r="U4" s="269"/>
      <c r="V4" s="269"/>
      <c r="W4" s="269"/>
      <c r="X4" s="269"/>
      <c r="Y4" s="269"/>
      <c r="Z4" s="269"/>
      <c r="AA4" s="269"/>
    </row>
    <row r="5" spans="2:27" ht="12" customHeight="1">
      <c r="B5" s="269"/>
      <c r="C5" s="270"/>
      <c r="D5" s="270"/>
      <c r="E5" s="270"/>
      <c r="F5" s="270"/>
      <c r="G5" s="270"/>
      <c r="H5" s="270"/>
      <c r="I5" s="423" t="s">
        <v>452</v>
      </c>
      <c r="J5" s="423"/>
      <c r="K5" s="423"/>
      <c r="L5" s="423"/>
      <c r="M5" s="423"/>
      <c r="N5" s="423"/>
      <c r="O5" s="423"/>
      <c r="P5" s="423"/>
      <c r="Q5" s="423"/>
      <c r="R5" s="423"/>
      <c r="S5" s="423"/>
      <c r="T5" s="423"/>
      <c r="U5" s="423"/>
      <c r="V5" s="423"/>
      <c r="W5" s="423"/>
      <c r="X5" s="202"/>
      <c r="Y5" s="421" t="s">
        <v>447</v>
      </c>
      <c r="Z5" s="421"/>
      <c r="AA5" s="421"/>
    </row>
    <row r="6" spans="2:27" ht="12" customHeight="1">
      <c r="B6" s="94"/>
      <c r="D6" s="267" t="s">
        <v>1</v>
      </c>
      <c r="E6" s="269"/>
      <c r="F6" s="269"/>
      <c r="G6" s="269"/>
      <c r="H6" s="269"/>
      <c r="I6" s="418" t="s">
        <v>448</v>
      </c>
      <c r="J6" s="418"/>
      <c r="K6" s="418"/>
      <c r="L6" s="208"/>
      <c r="M6" s="418" t="s">
        <v>348</v>
      </c>
      <c r="N6" s="418"/>
      <c r="O6" s="418"/>
      <c r="P6" s="208"/>
      <c r="Q6" s="418" t="s">
        <v>453</v>
      </c>
      <c r="R6" s="418"/>
      <c r="S6" s="418"/>
      <c r="T6" s="208"/>
      <c r="U6" s="418" t="s">
        <v>454</v>
      </c>
      <c r="V6" s="418"/>
      <c r="W6" s="418"/>
      <c r="X6" s="200"/>
      <c r="Y6" s="209" t="s">
        <v>336</v>
      </c>
      <c r="Z6" s="209" t="s">
        <v>337</v>
      </c>
      <c r="AA6" s="209" t="s">
        <v>116</v>
      </c>
    </row>
    <row r="7" spans="2:27" ht="12" customHeight="1">
      <c r="B7" s="269"/>
      <c r="C7" s="269"/>
      <c r="D7" s="269"/>
      <c r="E7" s="269"/>
      <c r="F7" s="269"/>
      <c r="G7" s="269"/>
      <c r="H7" s="269"/>
      <c r="I7" s="211" t="s">
        <v>336</v>
      </c>
      <c r="J7" s="211" t="s">
        <v>337</v>
      </c>
      <c r="K7" s="211" t="s">
        <v>116</v>
      </c>
      <c r="L7" s="210"/>
      <c r="M7" s="211" t="s">
        <v>336</v>
      </c>
      <c r="N7" s="211" t="s">
        <v>337</v>
      </c>
      <c r="O7" s="211" t="s">
        <v>116</v>
      </c>
      <c r="P7" s="210"/>
      <c r="Q7" s="211" t="s">
        <v>336</v>
      </c>
      <c r="R7" s="211" t="s">
        <v>337</v>
      </c>
      <c r="S7" s="211" t="s">
        <v>116</v>
      </c>
      <c r="T7" s="210"/>
      <c r="U7" s="211" t="s">
        <v>336</v>
      </c>
      <c r="V7" s="211" t="s">
        <v>337</v>
      </c>
      <c r="W7" s="211" t="s">
        <v>116</v>
      </c>
      <c r="X7" s="210"/>
      <c r="Y7" s="200"/>
      <c r="Z7" s="200"/>
      <c r="AA7" s="200"/>
    </row>
    <row r="8" spans="2:27" ht="12" customHeight="1">
      <c r="B8" s="268"/>
      <c r="C8" s="268"/>
      <c r="D8" s="268"/>
      <c r="E8" s="268"/>
      <c r="F8" s="268"/>
      <c r="G8" s="268"/>
      <c r="H8" s="268"/>
      <c r="I8" s="268"/>
      <c r="J8" s="268"/>
      <c r="K8" s="268"/>
      <c r="L8" s="268"/>
      <c r="M8" s="268"/>
      <c r="N8" s="268"/>
      <c r="O8" s="268"/>
      <c r="P8" s="268"/>
      <c r="Q8" s="268"/>
      <c r="R8" s="268"/>
      <c r="S8" s="268"/>
      <c r="T8" s="268"/>
      <c r="U8" s="268"/>
      <c r="V8" s="268"/>
      <c r="W8" s="268"/>
      <c r="X8" s="268"/>
      <c r="Y8" s="212"/>
      <c r="Z8" s="212"/>
      <c r="AA8" s="212"/>
    </row>
    <row r="9" spans="2:27" ht="12" customHeight="1">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row>
    <row r="10" spans="2:27" ht="12.75">
      <c r="B10" s="271" t="s">
        <v>646</v>
      </c>
      <c r="C10" s="271"/>
      <c r="D10" s="271"/>
      <c r="E10" s="271"/>
      <c r="F10" s="271"/>
      <c r="G10" s="271"/>
      <c r="H10" s="271"/>
      <c r="I10" s="271">
        <v>620.1299813918528</v>
      </c>
      <c r="J10" s="271">
        <v>4684.965386136745</v>
      </c>
      <c r="K10" s="271">
        <v>-4064.8354047448925</v>
      </c>
      <c r="L10" s="271"/>
      <c r="M10" s="271">
        <v>1275.6887936829476</v>
      </c>
      <c r="N10" s="271">
        <v>6601.214110239511</v>
      </c>
      <c r="O10" s="271">
        <v>-5325.525316556563</v>
      </c>
      <c r="P10" s="271"/>
      <c r="Q10" s="271">
        <v>734.2411590327314</v>
      </c>
      <c r="R10" s="271">
        <v>6198.121463278712</v>
      </c>
      <c r="S10" s="271">
        <v>-5463.880304245981</v>
      </c>
      <c r="T10" s="271"/>
      <c r="U10" s="271">
        <v>3027.7458151069977</v>
      </c>
      <c r="V10" s="271">
        <v>7561.832198276678</v>
      </c>
      <c r="W10" s="271">
        <v>-4534.086383169681</v>
      </c>
      <c r="X10" s="271"/>
      <c r="Y10" s="271">
        <v>5657.805749214529</v>
      </c>
      <c r="Z10" s="271">
        <v>25046.133157931647</v>
      </c>
      <c r="AA10" s="271">
        <v>-19388.327408717116</v>
      </c>
    </row>
    <row r="11" spans="2:27" ht="12.75">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2:27" ht="12.75">
      <c r="B12" s="269"/>
      <c r="C12" s="269" t="s">
        <v>370</v>
      </c>
      <c r="D12" s="269" t="s">
        <v>647</v>
      </c>
      <c r="E12" s="269"/>
      <c r="F12" s="269"/>
      <c r="G12" s="269"/>
      <c r="H12" s="269"/>
      <c r="I12" s="269">
        <v>225.02207912218336</v>
      </c>
      <c r="J12" s="269">
        <v>4092.326938216049</v>
      </c>
      <c r="K12" s="269">
        <v>-3867.3048590938656</v>
      </c>
      <c r="L12" s="269"/>
      <c r="M12" s="269">
        <v>881.7650082454434</v>
      </c>
      <c r="N12" s="269">
        <v>6029.791853081125</v>
      </c>
      <c r="O12" s="269">
        <v>-5148.026844835682</v>
      </c>
      <c r="P12" s="269"/>
      <c r="Q12" s="269">
        <v>264.4023288376885</v>
      </c>
      <c r="R12" s="269">
        <v>5636.760263406188</v>
      </c>
      <c r="S12" s="269">
        <v>-5372.357934568499</v>
      </c>
      <c r="T12" s="269"/>
      <c r="U12" s="269">
        <v>2067.205613373324</v>
      </c>
      <c r="V12" s="269">
        <v>6968.430173305029</v>
      </c>
      <c r="W12" s="269">
        <v>-4901.224559931705</v>
      </c>
      <c r="X12" s="269"/>
      <c r="Y12" s="269">
        <v>3438.3950295786394</v>
      </c>
      <c r="Z12" s="269">
        <v>22727.30922800839</v>
      </c>
      <c r="AA12" s="269">
        <v>-19288.914198429753</v>
      </c>
    </row>
    <row r="13" spans="2:27" ht="12.75">
      <c r="B13" s="271"/>
      <c r="C13" s="271"/>
      <c r="D13" s="271" t="s">
        <v>372</v>
      </c>
      <c r="E13" s="271" t="s">
        <v>648</v>
      </c>
      <c r="F13" s="271"/>
      <c r="G13" s="271"/>
      <c r="H13" s="271"/>
      <c r="I13" s="269"/>
      <c r="J13" s="269"/>
      <c r="K13" s="269"/>
      <c r="L13" s="269"/>
      <c r="M13" s="269"/>
      <c r="N13" s="269"/>
      <c r="O13" s="269"/>
      <c r="P13" s="269"/>
      <c r="Q13" s="269"/>
      <c r="R13" s="269"/>
      <c r="S13" s="269"/>
      <c r="T13" s="269"/>
      <c r="U13" s="269"/>
      <c r="V13" s="269"/>
      <c r="W13" s="269"/>
      <c r="X13" s="269"/>
      <c r="Y13" s="269"/>
      <c r="Z13" s="269"/>
      <c r="AA13" s="269"/>
    </row>
    <row r="14" spans="2:27" ht="12.75">
      <c r="B14" s="271"/>
      <c r="C14" s="271"/>
      <c r="D14" s="271"/>
      <c r="E14" s="271" t="s">
        <v>649</v>
      </c>
      <c r="F14" s="271"/>
      <c r="G14" s="271"/>
      <c r="H14" s="271"/>
      <c r="I14" s="271">
        <v>220.29346537218336</v>
      </c>
      <c r="J14" s="271">
        <v>4062.2540258513045</v>
      </c>
      <c r="K14" s="271">
        <v>-3841.9605604791213</v>
      </c>
      <c r="L14" s="271"/>
      <c r="M14" s="271">
        <v>879.1940870254434</v>
      </c>
      <c r="N14" s="271">
        <v>5930.438612211284</v>
      </c>
      <c r="O14" s="271">
        <v>-5051.244525185841</v>
      </c>
      <c r="P14" s="271"/>
      <c r="Q14" s="271">
        <v>260.73349844768853</v>
      </c>
      <c r="R14" s="271">
        <v>5554.432535174119</v>
      </c>
      <c r="S14" s="271">
        <v>-5293.699036726431</v>
      </c>
      <c r="T14" s="271"/>
      <c r="U14" s="271">
        <v>2031.8656758633242</v>
      </c>
      <c r="V14" s="271">
        <v>6944.531246748026</v>
      </c>
      <c r="W14" s="271">
        <v>-4912.665570884702</v>
      </c>
      <c r="X14" s="271"/>
      <c r="Y14" s="271">
        <v>3392.0867267086396</v>
      </c>
      <c r="Z14" s="271">
        <v>22491.656419984734</v>
      </c>
      <c r="AA14" s="271">
        <v>-19099.569693276095</v>
      </c>
    </row>
    <row r="15" spans="2:27" ht="12.75">
      <c r="B15" s="269"/>
      <c r="C15" s="269"/>
      <c r="D15" s="269"/>
      <c r="E15" s="269"/>
      <c r="F15" s="269" t="s">
        <v>114</v>
      </c>
      <c r="G15" s="269"/>
      <c r="H15" s="269"/>
      <c r="I15" s="269">
        <v>218.7</v>
      </c>
      <c r="J15" s="269">
        <v>0</v>
      </c>
      <c r="K15" s="269">
        <v>218.7</v>
      </c>
      <c r="L15" s="269"/>
      <c r="M15" s="269">
        <v>282.8</v>
      </c>
      <c r="N15" s="269">
        <v>0</v>
      </c>
      <c r="O15" s="269">
        <v>282.8</v>
      </c>
      <c r="P15" s="269"/>
      <c r="Q15" s="269">
        <v>259.1435173700052</v>
      </c>
      <c r="R15" s="269">
        <v>0</v>
      </c>
      <c r="S15" s="269">
        <v>259.1435173700052</v>
      </c>
      <c r="T15" s="269"/>
      <c r="U15" s="269">
        <v>313.5231492966616</v>
      </c>
      <c r="V15" s="269">
        <v>0</v>
      </c>
      <c r="W15" s="269">
        <v>313.5231492966616</v>
      </c>
      <c r="X15" s="269"/>
      <c r="Y15" s="269">
        <v>1074.166666666667</v>
      </c>
      <c r="Z15" s="269">
        <v>0</v>
      </c>
      <c r="AA15" s="269">
        <v>1074.166666666667</v>
      </c>
    </row>
    <row r="16" spans="2:27" ht="12.75">
      <c r="B16" s="269"/>
      <c r="C16" s="269"/>
      <c r="D16" s="269"/>
      <c r="E16" s="269"/>
      <c r="F16" s="269"/>
      <c r="G16" s="269" t="s">
        <v>650</v>
      </c>
      <c r="H16" s="269"/>
      <c r="I16" s="269">
        <v>17.84395665</v>
      </c>
      <c r="J16" s="269">
        <v>0</v>
      </c>
      <c r="K16" s="269">
        <v>17.84395665</v>
      </c>
      <c r="L16" s="269"/>
      <c r="M16" s="269">
        <v>53.02583018</v>
      </c>
      <c r="N16" s="269">
        <v>0</v>
      </c>
      <c r="O16" s="269">
        <v>53.02583018</v>
      </c>
      <c r="P16" s="269"/>
      <c r="Q16" s="269">
        <v>29.61231551</v>
      </c>
      <c r="R16" s="269">
        <v>0</v>
      </c>
      <c r="S16" s="269">
        <v>29.61231551</v>
      </c>
      <c r="T16" s="269"/>
      <c r="U16" s="269">
        <v>17.364244730000003</v>
      </c>
      <c r="V16" s="269">
        <v>0</v>
      </c>
      <c r="W16" s="269">
        <v>17.364244730000003</v>
      </c>
      <c r="X16" s="269"/>
      <c r="Y16" s="269">
        <v>117.84634707000001</v>
      </c>
      <c r="Z16" s="269">
        <v>0</v>
      </c>
      <c r="AA16" s="269">
        <v>117.84634707000001</v>
      </c>
    </row>
    <row r="17" spans="2:27" ht="12.75">
      <c r="B17" s="269"/>
      <c r="C17" s="269"/>
      <c r="D17" s="269"/>
      <c r="E17" s="269"/>
      <c r="F17" s="269"/>
      <c r="G17" s="269" t="s">
        <v>651</v>
      </c>
      <c r="H17" s="269"/>
      <c r="I17" s="269">
        <v>200.85604335000002</v>
      </c>
      <c r="J17" s="269">
        <v>0</v>
      </c>
      <c r="K17" s="269">
        <v>200.85604335000002</v>
      </c>
      <c r="L17" s="269"/>
      <c r="M17" s="269">
        <v>229.77416982</v>
      </c>
      <c r="N17" s="269">
        <v>0</v>
      </c>
      <c r="O17" s="269">
        <v>229.77416982</v>
      </c>
      <c r="P17" s="269"/>
      <c r="Q17" s="269">
        <v>229.53120186000524</v>
      </c>
      <c r="R17" s="269">
        <v>0</v>
      </c>
      <c r="S17" s="269">
        <v>229.53120186000524</v>
      </c>
      <c r="T17" s="269"/>
      <c r="U17" s="269">
        <v>296.1589045666616</v>
      </c>
      <c r="V17" s="269">
        <v>0</v>
      </c>
      <c r="W17" s="269">
        <v>296.1589045666616</v>
      </c>
      <c r="X17" s="269"/>
      <c r="Y17" s="269">
        <v>956.3203195966669</v>
      </c>
      <c r="Z17" s="269">
        <v>0</v>
      </c>
      <c r="AA17" s="269">
        <v>956.3203195966669</v>
      </c>
    </row>
    <row r="18" spans="2:27" ht="12.75">
      <c r="B18" s="269"/>
      <c r="C18" s="269"/>
      <c r="D18" s="269"/>
      <c r="E18" s="269"/>
      <c r="F18" s="269" t="s">
        <v>115</v>
      </c>
      <c r="G18" s="269"/>
      <c r="H18" s="269"/>
      <c r="I18" s="269">
        <v>1.5934653721833332</v>
      </c>
      <c r="J18" s="269">
        <v>4062.2540258513045</v>
      </c>
      <c r="K18" s="269">
        <v>-4060.660560479121</v>
      </c>
      <c r="L18" s="269"/>
      <c r="M18" s="269">
        <v>596.3940870254435</v>
      </c>
      <c r="N18" s="269">
        <v>5930.438612211284</v>
      </c>
      <c r="O18" s="269">
        <v>-5334.04452518584</v>
      </c>
      <c r="P18" s="269"/>
      <c r="Q18" s="269">
        <v>1.5899810776833343</v>
      </c>
      <c r="R18" s="269">
        <v>5554.432535174119</v>
      </c>
      <c r="S18" s="269">
        <v>-5552.842554096435</v>
      </c>
      <c r="T18" s="269"/>
      <c r="U18" s="269">
        <v>1718.3425265666626</v>
      </c>
      <c r="V18" s="269">
        <v>6944.531246748026</v>
      </c>
      <c r="W18" s="269">
        <v>-5226.188720181363</v>
      </c>
      <c r="X18" s="269"/>
      <c r="Y18" s="269">
        <v>2317.9200600419726</v>
      </c>
      <c r="Z18" s="269">
        <v>22491.656419984734</v>
      </c>
      <c r="AA18" s="269">
        <v>-20173.736359942763</v>
      </c>
    </row>
    <row r="19" spans="2:27" ht="12.75">
      <c r="B19" s="269"/>
      <c r="C19" s="269"/>
      <c r="D19" s="269"/>
      <c r="E19" s="269"/>
      <c r="F19" s="269"/>
      <c r="G19" s="269" t="s">
        <v>652</v>
      </c>
      <c r="H19" s="269"/>
      <c r="I19" s="269">
        <v>0</v>
      </c>
      <c r="J19" s="269">
        <v>851.8414687299498</v>
      </c>
      <c r="K19" s="269">
        <v>-851.8414687299498</v>
      </c>
      <c r="L19" s="269"/>
      <c r="M19" s="269">
        <v>0</v>
      </c>
      <c r="N19" s="269">
        <v>3658.83293143474</v>
      </c>
      <c r="O19" s="269">
        <v>-3658.83293143474</v>
      </c>
      <c r="P19" s="269"/>
      <c r="Q19" s="269">
        <v>0</v>
      </c>
      <c r="R19" s="269">
        <v>2907.77708831954</v>
      </c>
      <c r="S19" s="269">
        <v>-2907.77708831954</v>
      </c>
      <c r="T19" s="269"/>
      <c r="U19" s="269">
        <v>0</v>
      </c>
      <c r="V19" s="269">
        <v>5297.935159692393</v>
      </c>
      <c r="W19" s="269">
        <v>-5297.935159692393</v>
      </c>
      <c r="X19" s="269"/>
      <c r="Y19" s="269">
        <v>0</v>
      </c>
      <c r="Z19" s="269">
        <v>12716.386648176624</v>
      </c>
      <c r="AA19" s="269">
        <v>-12716.386648176624</v>
      </c>
    </row>
    <row r="20" spans="2:27" ht="12.75">
      <c r="B20" s="269"/>
      <c r="C20" s="269"/>
      <c r="D20" s="269"/>
      <c r="E20" s="269"/>
      <c r="F20" s="269"/>
      <c r="G20" s="269" t="s">
        <v>653</v>
      </c>
      <c r="H20" s="269"/>
      <c r="I20" s="269">
        <v>1.5934653721833332</v>
      </c>
      <c r="J20" s="269">
        <v>3210.4125571213544</v>
      </c>
      <c r="K20" s="269">
        <v>-3208.819091749171</v>
      </c>
      <c r="L20" s="269"/>
      <c r="M20" s="269">
        <v>596.3940870254435</v>
      </c>
      <c r="N20" s="269">
        <v>2271.6056807765435</v>
      </c>
      <c r="O20" s="269">
        <v>-1675.2115937511</v>
      </c>
      <c r="P20" s="269"/>
      <c r="Q20" s="269">
        <v>1.5899810776833343</v>
      </c>
      <c r="R20" s="269">
        <v>2646.6554468545796</v>
      </c>
      <c r="S20" s="269">
        <v>-2645.0654657768964</v>
      </c>
      <c r="T20" s="269"/>
      <c r="U20" s="269">
        <v>1718.3425265666626</v>
      </c>
      <c r="V20" s="269">
        <v>1646.5960870556328</v>
      </c>
      <c r="W20" s="269">
        <v>71.74643951102985</v>
      </c>
      <c r="X20" s="269"/>
      <c r="Y20" s="269">
        <v>2317.9200600419726</v>
      </c>
      <c r="Z20" s="269">
        <v>9775.26977180811</v>
      </c>
      <c r="AA20" s="269">
        <v>-7457.349711766138</v>
      </c>
    </row>
    <row r="21" spans="2:27" ht="12.75">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row>
    <row r="22" spans="2:27" ht="12.75">
      <c r="B22" s="271"/>
      <c r="C22" s="271"/>
      <c r="D22" s="271" t="s">
        <v>376</v>
      </c>
      <c r="E22" s="271" t="s">
        <v>654</v>
      </c>
      <c r="F22" s="271"/>
      <c r="G22" s="271"/>
      <c r="H22" s="271"/>
      <c r="I22" s="271">
        <v>4.72861375</v>
      </c>
      <c r="J22" s="271">
        <v>30.072912364744507</v>
      </c>
      <c r="K22" s="271">
        <v>-25.344298614744506</v>
      </c>
      <c r="L22" s="271"/>
      <c r="M22" s="271">
        <v>2.57092122</v>
      </c>
      <c r="N22" s="271">
        <v>99.353240869841</v>
      </c>
      <c r="O22" s="271">
        <v>-96.782319649841</v>
      </c>
      <c r="P22" s="271"/>
      <c r="Q22" s="271">
        <v>3.66883039</v>
      </c>
      <c r="R22" s="271">
        <v>82.32772823206831</v>
      </c>
      <c r="S22" s="271">
        <v>-78.65889784206831</v>
      </c>
      <c r="T22" s="271"/>
      <c r="U22" s="271">
        <v>35.33993751</v>
      </c>
      <c r="V22" s="271">
        <v>23.898926557002337</v>
      </c>
      <c r="W22" s="271">
        <v>11.441010952997662</v>
      </c>
      <c r="X22" s="271"/>
      <c r="Y22" s="271">
        <v>46.30830287</v>
      </c>
      <c r="Z22" s="271">
        <v>235.65280802365615</v>
      </c>
      <c r="AA22" s="271">
        <v>-189.34450515365614</v>
      </c>
    </row>
    <row r="23" spans="2:27" ht="12.75">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row>
    <row r="24" spans="2:27" ht="12.75">
      <c r="B24" s="269"/>
      <c r="C24" s="269" t="s">
        <v>377</v>
      </c>
      <c r="D24" s="269" t="s">
        <v>655</v>
      </c>
      <c r="E24" s="269"/>
      <c r="F24" s="269"/>
      <c r="G24" s="269"/>
      <c r="H24" s="269"/>
      <c r="I24" s="269">
        <v>186.67252010540133</v>
      </c>
      <c r="J24" s="269">
        <v>432.5474366821528</v>
      </c>
      <c r="K24" s="269">
        <v>-245.87491657675147</v>
      </c>
      <c r="L24" s="269"/>
      <c r="M24" s="269">
        <v>160.50880322616644</v>
      </c>
      <c r="N24" s="269">
        <v>385.7236637316288</v>
      </c>
      <c r="O24" s="269">
        <v>-225.21486050546235</v>
      </c>
      <c r="P24" s="269"/>
      <c r="Q24" s="269">
        <v>220.6448508180448</v>
      </c>
      <c r="R24" s="269">
        <v>359.20474732747994</v>
      </c>
      <c r="S24" s="269">
        <v>-138.55989650943513</v>
      </c>
      <c r="T24" s="269"/>
      <c r="U24" s="269">
        <v>687.4363606529823</v>
      </c>
      <c r="V24" s="269">
        <v>364.28869999922966</v>
      </c>
      <c r="W24" s="269">
        <v>323.14766065375267</v>
      </c>
      <c r="X24" s="269"/>
      <c r="Y24" s="269">
        <v>1255.262534802595</v>
      </c>
      <c r="Z24" s="269">
        <v>1541.7645477404913</v>
      </c>
      <c r="AA24" s="269">
        <v>-286.5020129378963</v>
      </c>
    </row>
    <row r="25" spans="2:27" ht="12.75">
      <c r="B25" s="269"/>
      <c r="C25" s="269"/>
      <c r="D25" s="269"/>
      <c r="E25" s="269" t="s">
        <v>656</v>
      </c>
      <c r="F25" s="269"/>
      <c r="G25" s="269"/>
      <c r="H25" s="269"/>
      <c r="I25" s="269"/>
      <c r="J25" s="269"/>
      <c r="K25" s="269"/>
      <c r="L25" s="269"/>
      <c r="M25" s="269"/>
      <c r="N25" s="269"/>
      <c r="O25" s="269"/>
      <c r="P25" s="269"/>
      <c r="Q25" s="269"/>
      <c r="R25" s="269"/>
      <c r="S25" s="269"/>
      <c r="T25" s="269"/>
      <c r="U25" s="269"/>
      <c r="V25" s="269"/>
      <c r="W25" s="269"/>
      <c r="X25" s="269"/>
      <c r="Y25" s="269"/>
      <c r="Z25" s="269"/>
      <c r="AA25" s="269"/>
    </row>
    <row r="26" spans="2:27" ht="12.75">
      <c r="B26" s="269"/>
      <c r="C26" s="269"/>
      <c r="D26" s="269"/>
      <c r="E26" s="269" t="s">
        <v>657</v>
      </c>
      <c r="F26" s="269"/>
      <c r="G26" s="269"/>
      <c r="H26" s="269"/>
      <c r="I26" s="269">
        <v>129.22557256889226</v>
      </c>
      <c r="J26" s="269">
        <v>230.89545905209502</v>
      </c>
      <c r="K26" s="269">
        <v>-101.66988648320276</v>
      </c>
      <c r="L26" s="269"/>
      <c r="M26" s="269">
        <v>88.02001096960734</v>
      </c>
      <c r="N26" s="269">
        <v>239.75678167440003</v>
      </c>
      <c r="O26" s="269">
        <v>-151.7367707047927</v>
      </c>
      <c r="P26" s="269"/>
      <c r="Q26" s="269">
        <v>114.19476651258526</v>
      </c>
      <c r="R26" s="269">
        <v>176.77794732747998</v>
      </c>
      <c r="S26" s="275">
        <v>-62.58318081489472</v>
      </c>
      <c r="T26" s="275"/>
      <c r="U26" s="269">
        <v>560.2591582765789</v>
      </c>
      <c r="V26" s="269">
        <v>173.61066304566918</v>
      </c>
      <c r="W26" s="269">
        <v>386.6484952309097</v>
      </c>
      <c r="X26" s="269"/>
      <c r="Y26" s="269">
        <v>891.6995083276638</v>
      </c>
      <c r="Z26" s="269">
        <v>821.0408510996442</v>
      </c>
      <c r="AA26" s="269">
        <v>70.65865722801959</v>
      </c>
    </row>
    <row r="27" spans="2:27" ht="12.75">
      <c r="B27" s="269"/>
      <c r="C27" s="269"/>
      <c r="D27" s="269"/>
      <c r="E27" s="269" t="s">
        <v>75</v>
      </c>
      <c r="F27" s="269"/>
      <c r="G27" s="269"/>
      <c r="H27" s="269"/>
      <c r="I27" s="269">
        <v>57.44694753650907</v>
      </c>
      <c r="J27" s="269">
        <v>201.65197763005781</v>
      </c>
      <c r="K27" s="269">
        <v>-144.20503009354874</v>
      </c>
      <c r="L27" s="269"/>
      <c r="M27" s="269">
        <v>72.48879225655911</v>
      </c>
      <c r="N27" s="269">
        <v>145.96688205722876</v>
      </c>
      <c r="O27" s="269">
        <v>-73.47808980066965</v>
      </c>
      <c r="P27" s="269"/>
      <c r="Q27" s="269">
        <v>106.45008430545955</v>
      </c>
      <c r="R27" s="269">
        <v>182.4268</v>
      </c>
      <c r="S27" s="269">
        <v>-75.97671569454043</v>
      </c>
      <c r="T27" s="269"/>
      <c r="U27" s="269">
        <v>127.17720237640346</v>
      </c>
      <c r="V27" s="269">
        <v>190.67803695356048</v>
      </c>
      <c r="W27" s="269">
        <v>-63.50083457715702</v>
      </c>
      <c r="X27" s="269"/>
      <c r="Y27" s="269">
        <v>363.5630264749312</v>
      </c>
      <c r="Z27" s="269">
        <v>720.723696640847</v>
      </c>
      <c r="AA27" s="269">
        <v>-357.16067016591586</v>
      </c>
    </row>
    <row r="28" spans="2:27" ht="12.75">
      <c r="B28" s="269"/>
      <c r="C28" s="269"/>
      <c r="D28" s="269"/>
      <c r="E28" s="269"/>
      <c r="F28" s="269" t="s">
        <v>658</v>
      </c>
      <c r="G28" s="269"/>
      <c r="H28" s="269"/>
      <c r="I28" s="269">
        <v>50.56192211341556</v>
      </c>
      <c r="J28" s="269">
        <v>201.65197763005781</v>
      </c>
      <c r="K28" s="269">
        <v>-151.09005551664225</v>
      </c>
      <c r="L28" s="269"/>
      <c r="M28" s="269">
        <v>47.37357879598612</v>
      </c>
      <c r="N28" s="269">
        <v>145.96688205722876</v>
      </c>
      <c r="O28" s="269">
        <v>-98.59330326124264</v>
      </c>
      <c r="P28" s="269"/>
      <c r="Q28" s="269">
        <v>51.390885178238506</v>
      </c>
      <c r="R28" s="269">
        <v>182.4268</v>
      </c>
      <c r="S28" s="269">
        <v>-131.03591482176148</v>
      </c>
      <c r="T28" s="269"/>
      <c r="U28" s="269">
        <v>48.04118573473386</v>
      </c>
      <c r="V28" s="269">
        <v>190.67803695356048</v>
      </c>
      <c r="W28" s="269">
        <v>-142.63685121882662</v>
      </c>
      <c r="X28" s="269"/>
      <c r="Y28" s="269">
        <v>197.36757182237403</v>
      </c>
      <c r="Z28" s="269">
        <v>720.723696640847</v>
      </c>
      <c r="AA28" s="269">
        <v>-523.3561248184731</v>
      </c>
    </row>
    <row r="29" spans="2:27" ht="12.75">
      <c r="B29" s="269"/>
      <c r="C29" s="269"/>
      <c r="D29" s="269"/>
      <c r="E29" s="269"/>
      <c r="F29" s="269" t="s">
        <v>53</v>
      </c>
      <c r="G29" s="269"/>
      <c r="H29" s="269"/>
      <c r="I29" s="269">
        <v>6.885025423093513</v>
      </c>
      <c r="J29" s="269">
        <v>0</v>
      </c>
      <c r="K29" s="269">
        <v>6.885025423093513</v>
      </c>
      <c r="L29" s="269"/>
      <c r="M29" s="269">
        <v>25.11521346057299</v>
      </c>
      <c r="N29" s="269">
        <v>0</v>
      </c>
      <c r="O29" s="269">
        <v>25.11521346057299</v>
      </c>
      <c r="P29" s="269"/>
      <c r="Q29" s="269">
        <v>55.05919912722105</v>
      </c>
      <c r="R29" s="269">
        <v>0</v>
      </c>
      <c r="S29" s="269">
        <v>55.05919912722105</v>
      </c>
      <c r="T29" s="269"/>
      <c r="U29" s="269">
        <v>79.1360166416696</v>
      </c>
      <c r="V29" s="269">
        <v>0</v>
      </c>
      <c r="W29" s="269">
        <v>79.1360166416696</v>
      </c>
      <c r="X29" s="269"/>
      <c r="Y29" s="269">
        <v>166.19545465255715</v>
      </c>
      <c r="Z29" s="269">
        <v>0</v>
      </c>
      <c r="AA29" s="269">
        <v>166.19545465255715</v>
      </c>
    </row>
    <row r="30" spans="2:27" ht="6.75" customHeight="1">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row>
    <row r="31" spans="2:27" ht="12.75">
      <c r="B31" s="269"/>
      <c r="C31" s="269" t="s">
        <v>380</v>
      </c>
      <c r="D31" s="269" t="s">
        <v>659</v>
      </c>
      <c r="E31" s="269"/>
      <c r="F31" s="269"/>
      <c r="G31" s="269"/>
      <c r="H31" s="269"/>
      <c r="I31" s="269">
        <v>208.43538216426802</v>
      </c>
      <c r="J31" s="269">
        <v>160.09101123854379</v>
      </c>
      <c r="K31" s="269">
        <v>48.344370925724235</v>
      </c>
      <c r="L31" s="269"/>
      <c r="M31" s="269">
        <v>233.41498221133767</v>
      </c>
      <c r="N31" s="269">
        <v>185.69859342675701</v>
      </c>
      <c r="O31" s="269">
        <v>47.71638878458066</v>
      </c>
      <c r="P31" s="269"/>
      <c r="Q31" s="269">
        <v>249.1939793769981</v>
      </c>
      <c r="R31" s="269">
        <v>202.15645254504457</v>
      </c>
      <c r="S31" s="269">
        <v>47.03752683195353</v>
      </c>
      <c r="T31" s="269"/>
      <c r="U31" s="269">
        <v>273.10384108069144</v>
      </c>
      <c r="V31" s="269">
        <v>229.1133249724198</v>
      </c>
      <c r="W31" s="269">
        <v>43.990516108271635</v>
      </c>
      <c r="X31" s="269"/>
      <c r="Y31" s="269">
        <v>964.1481848332953</v>
      </c>
      <c r="Z31" s="269">
        <v>777.0593821827653</v>
      </c>
      <c r="AA31" s="269">
        <v>187.08880265053006</v>
      </c>
    </row>
    <row r="32" spans="2:27" ht="12.75">
      <c r="B32" s="271"/>
      <c r="C32" s="271"/>
      <c r="D32" s="271" t="s">
        <v>372</v>
      </c>
      <c r="E32" s="271" t="s">
        <v>660</v>
      </c>
      <c r="F32" s="271"/>
      <c r="G32" s="271"/>
      <c r="H32" s="271"/>
      <c r="I32" s="271">
        <v>4.648528185348733</v>
      </c>
      <c r="J32" s="271">
        <v>146.09101123854379</v>
      </c>
      <c r="K32" s="271">
        <v>-141.44248305319505</v>
      </c>
      <c r="L32" s="271"/>
      <c r="M32" s="271">
        <v>3.7744585427005655</v>
      </c>
      <c r="N32" s="271">
        <v>174.382593426757</v>
      </c>
      <c r="O32" s="271">
        <v>-170.60813488405645</v>
      </c>
      <c r="P32" s="271"/>
      <c r="Q32" s="271">
        <v>2.832879862328221</v>
      </c>
      <c r="R32" s="271">
        <v>187.32055254504456</v>
      </c>
      <c r="S32" s="271">
        <v>-184.48767268271635</v>
      </c>
      <c r="T32" s="271"/>
      <c r="U32" s="271">
        <v>3.518210244835912</v>
      </c>
      <c r="V32" s="271">
        <v>201.5373249724198</v>
      </c>
      <c r="W32" s="271">
        <v>-198.0191147275839</v>
      </c>
      <c r="X32" s="271"/>
      <c r="Y32" s="271">
        <v>14.774076835213432</v>
      </c>
      <c r="Z32" s="271">
        <v>709.3314821827653</v>
      </c>
      <c r="AA32" s="271">
        <v>-694.5574053475518</v>
      </c>
    </row>
    <row r="33" spans="2:27" ht="12.75">
      <c r="B33" s="269"/>
      <c r="C33" s="269"/>
      <c r="D33" s="269"/>
      <c r="E33" s="269"/>
      <c r="F33" s="269" t="s">
        <v>661</v>
      </c>
      <c r="G33" s="269"/>
      <c r="H33" s="269"/>
      <c r="I33" s="269">
        <v>0</v>
      </c>
      <c r="J33" s="269">
        <v>33.045955253950574</v>
      </c>
      <c r="K33" s="269">
        <v>-33.045955253950574</v>
      </c>
      <c r="L33" s="269"/>
      <c r="M33" s="269">
        <v>0</v>
      </c>
      <c r="N33" s="269">
        <v>20.445763032735503</v>
      </c>
      <c r="O33" s="269">
        <v>-20.445763032735503</v>
      </c>
      <c r="P33" s="269"/>
      <c r="Q33" s="269">
        <v>0</v>
      </c>
      <c r="R33" s="269">
        <v>42.00525106838012</v>
      </c>
      <c r="S33" s="269">
        <v>-42.00525106838012</v>
      </c>
      <c r="T33" s="269"/>
      <c r="U33" s="269">
        <v>0</v>
      </c>
      <c r="V33" s="269">
        <v>33.91583033040234</v>
      </c>
      <c r="W33" s="269">
        <v>-33.91583033040234</v>
      </c>
      <c r="X33" s="269"/>
      <c r="Y33" s="269">
        <v>0</v>
      </c>
      <c r="Z33" s="269">
        <v>129.41279968546854</v>
      </c>
      <c r="AA33" s="269">
        <v>-129.41279968546854</v>
      </c>
    </row>
    <row r="34" spans="2:27" ht="12.75">
      <c r="B34" s="269"/>
      <c r="C34" s="269"/>
      <c r="D34" s="269"/>
      <c r="E34" s="269"/>
      <c r="F34" s="269"/>
      <c r="G34" s="269" t="s">
        <v>77</v>
      </c>
      <c r="H34" s="269"/>
      <c r="I34" s="269">
        <v>0</v>
      </c>
      <c r="J34" s="269">
        <v>0</v>
      </c>
      <c r="K34" s="269">
        <v>0</v>
      </c>
      <c r="L34" s="269"/>
      <c r="M34" s="269">
        <v>0</v>
      </c>
      <c r="N34" s="269">
        <v>0</v>
      </c>
      <c r="O34" s="269">
        <v>0</v>
      </c>
      <c r="P34" s="269"/>
      <c r="Q34" s="269">
        <v>0</v>
      </c>
      <c r="R34" s="269">
        <v>0</v>
      </c>
      <c r="S34" s="269">
        <v>0</v>
      </c>
      <c r="T34" s="269"/>
      <c r="U34" s="269">
        <v>0</v>
      </c>
      <c r="V34" s="269">
        <v>0</v>
      </c>
      <c r="W34" s="269">
        <v>0</v>
      </c>
      <c r="X34" s="269"/>
      <c r="Y34" s="269">
        <v>0</v>
      </c>
      <c r="Z34" s="269">
        <v>0</v>
      </c>
      <c r="AA34" s="269">
        <v>0</v>
      </c>
    </row>
    <row r="35" spans="2:27" ht="12.75">
      <c r="B35" s="269"/>
      <c r="C35" s="269"/>
      <c r="D35" s="269"/>
      <c r="E35" s="269"/>
      <c r="F35" s="269"/>
      <c r="G35" s="269" t="s">
        <v>662</v>
      </c>
      <c r="H35" s="269"/>
      <c r="I35" s="269">
        <v>0</v>
      </c>
      <c r="J35" s="269">
        <v>33.045955253950574</v>
      </c>
      <c r="K35" s="269">
        <v>-33.045955253950574</v>
      </c>
      <c r="L35" s="269"/>
      <c r="M35" s="269">
        <v>0</v>
      </c>
      <c r="N35" s="269">
        <v>20.445763032735503</v>
      </c>
      <c r="O35" s="269">
        <v>-20.445763032735503</v>
      </c>
      <c r="P35" s="269"/>
      <c r="Q35" s="269">
        <v>0</v>
      </c>
      <c r="R35" s="269">
        <v>42.00525106838012</v>
      </c>
      <c r="S35" s="269">
        <v>-42.00525106838012</v>
      </c>
      <c r="T35" s="269"/>
      <c r="U35" s="269">
        <v>0</v>
      </c>
      <c r="V35" s="269">
        <v>33.91583033040234</v>
      </c>
      <c r="W35" s="269">
        <v>-33.91583033040234</v>
      </c>
      <c r="X35" s="269"/>
      <c r="Y35" s="269">
        <v>0</v>
      </c>
      <c r="Z35" s="269">
        <v>129.41279968546854</v>
      </c>
      <c r="AA35" s="269">
        <v>-129.41279968546854</v>
      </c>
    </row>
    <row r="36" spans="2:27" ht="12.75">
      <c r="B36" s="269"/>
      <c r="C36" s="269"/>
      <c r="D36" s="269"/>
      <c r="E36" s="269"/>
      <c r="F36" s="269"/>
      <c r="G36" s="269"/>
      <c r="H36" s="269" t="s">
        <v>78</v>
      </c>
      <c r="I36" s="269">
        <v>0</v>
      </c>
      <c r="J36" s="269">
        <v>13.651159724899458</v>
      </c>
      <c r="K36" s="269">
        <v>-13.651159724899458</v>
      </c>
      <c r="L36" s="269"/>
      <c r="M36" s="269">
        <v>0</v>
      </c>
      <c r="N36" s="269">
        <v>11.252803032735503</v>
      </c>
      <c r="O36" s="269">
        <v>-11.252803032735503</v>
      </c>
      <c r="P36" s="269"/>
      <c r="Q36" s="269">
        <v>0</v>
      </c>
      <c r="R36" s="269">
        <v>16.642804112326594</v>
      </c>
      <c r="S36" s="269">
        <v>-16.642804112326594</v>
      </c>
      <c r="T36" s="269"/>
      <c r="U36" s="269">
        <v>0</v>
      </c>
      <c r="V36" s="269">
        <v>11.093030330402346</v>
      </c>
      <c r="W36" s="269">
        <v>-11.093030330402346</v>
      </c>
      <c r="X36" s="269"/>
      <c r="Y36" s="269">
        <v>0</v>
      </c>
      <c r="Z36" s="269">
        <v>52.6397972003639</v>
      </c>
      <c r="AA36" s="269">
        <v>-52.6397972003639</v>
      </c>
    </row>
    <row r="37" spans="2:27" ht="12.75">
      <c r="B37" s="269"/>
      <c r="C37" s="269"/>
      <c r="D37" s="269"/>
      <c r="E37" s="269"/>
      <c r="F37" s="269"/>
      <c r="G37" s="269"/>
      <c r="H37" s="269" t="s">
        <v>53</v>
      </c>
      <c r="I37" s="269">
        <v>0</v>
      </c>
      <c r="J37" s="269">
        <v>19.394795529051116</v>
      </c>
      <c r="K37" s="269">
        <v>-19.394795529051116</v>
      </c>
      <c r="L37" s="269"/>
      <c r="M37" s="269">
        <v>0</v>
      </c>
      <c r="N37" s="269">
        <v>9.19296</v>
      </c>
      <c r="O37" s="269">
        <v>-9.19296</v>
      </c>
      <c r="P37" s="269"/>
      <c r="Q37" s="269">
        <v>0</v>
      </c>
      <c r="R37" s="269">
        <v>25.362446956053528</v>
      </c>
      <c r="S37" s="269">
        <v>-25.362446956053528</v>
      </c>
      <c r="T37" s="269"/>
      <c r="U37" s="269">
        <v>0</v>
      </c>
      <c r="V37" s="269">
        <v>22.8228</v>
      </c>
      <c r="W37" s="269">
        <v>-22.8228</v>
      </c>
      <c r="X37" s="269"/>
      <c r="Y37" s="269">
        <v>0</v>
      </c>
      <c r="Z37" s="269">
        <v>76.77300248510464</v>
      </c>
      <c r="AA37" s="269">
        <v>-76.77300248510464</v>
      </c>
    </row>
    <row r="38" spans="2:27" ht="12.75">
      <c r="B38" s="269"/>
      <c r="C38" s="269"/>
      <c r="D38" s="269"/>
      <c r="E38" s="269"/>
      <c r="F38" s="269" t="s">
        <v>663</v>
      </c>
      <c r="G38" s="269"/>
      <c r="H38" s="269"/>
      <c r="I38" s="269">
        <v>4.648528185348733</v>
      </c>
      <c r="J38" s="269">
        <v>33.73842330729938</v>
      </c>
      <c r="K38" s="269">
        <v>-29.089895121950647</v>
      </c>
      <c r="L38" s="269"/>
      <c r="M38" s="269">
        <v>3.7744585427005655</v>
      </c>
      <c r="N38" s="269">
        <v>58.07833094823167</v>
      </c>
      <c r="O38" s="269">
        <v>-54.3038724055311</v>
      </c>
      <c r="P38" s="269"/>
      <c r="Q38" s="269">
        <v>2.832879862328221</v>
      </c>
      <c r="R38" s="269">
        <v>47.9248315832</v>
      </c>
      <c r="S38" s="269">
        <v>-45.09195172087178</v>
      </c>
      <c r="T38" s="269"/>
      <c r="U38" s="269">
        <v>3.518210244835912</v>
      </c>
      <c r="V38" s="269">
        <v>52.93089544079999</v>
      </c>
      <c r="W38" s="269">
        <v>-49.41268519596408</v>
      </c>
      <c r="X38" s="269"/>
      <c r="Y38" s="269">
        <v>14.774076835213432</v>
      </c>
      <c r="Z38" s="269">
        <v>192.67248127953104</v>
      </c>
      <c r="AA38" s="269">
        <v>-177.8984044443176</v>
      </c>
    </row>
    <row r="39" spans="2:27" ht="12.75">
      <c r="B39" s="269"/>
      <c r="C39" s="269"/>
      <c r="D39" s="269"/>
      <c r="E39" s="269"/>
      <c r="F39" s="269"/>
      <c r="G39" s="269" t="s">
        <v>79</v>
      </c>
      <c r="H39" s="269"/>
      <c r="I39" s="269">
        <v>0</v>
      </c>
      <c r="J39" s="269">
        <v>0</v>
      </c>
      <c r="K39" s="269">
        <v>0</v>
      </c>
      <c r="L39" s="269"/>
      <c r="M39" s="269">
        <v>0</v>
      </c>
      <c r="N39" s="269">
        <v>3.5884909482316756</v>
      </c>
      <c r="O39" s="269">
        <v>-3.5884909482316756</v>
      </c>
      <c r="P39" s="269"/>
      <c r="Q39" s="269">
        <v>0</v>
      </c>
      <c r="R39" s="269">
        <v>0</v>
      </c>
      <c r="S39" s="269">
        <v>0</v>
      </c>
      <c r="T39" s="269"/>
      <c r="U39" s="269">
        <v>0</v>
      </c>
      <c r="V39" s="269">
        <v>4.0404</v>
      </c>
      <c r="W39" s="269">
        <v>-4.0404</v>
      </c>
      <c r="X39" s="269"/>
      <c r="Y39" s="269">
        <v>0</v>
      </c>
      <c r="Z39" s="269">
        <v>7.628890948231676</v>
      </c>
      <c r="AA39" s="269">
        <v>-7.628890948231676</v>
      </c>
    </row>
    <row r="40" spans="2:27" ht="12.75">
      <c r="B40" s="269"/>
      <c r="C40" s="269"/>
      <c r="D40" s="269"/>
      <c r="E40" s="269"/>
      <c r="F40" s="269"/>
      <c r="G40" s="269" t="s">
        <v>45</v>
      </c>
      <c r="H40" s="269"/>
      <c r="I40" s="269">
        <v>4.648528185348733</v>
      </c>
      <c r="J40" s="269">
        <v>33.73842330729938</v>
      </c>
      <c r="K40" s="269">
        <v>-29.089895121950647</v>
      </c>
      <c r="L40" s="269"/>
      <c r="M40" s="269">
        <v>3.7744585427005655</v>
      </c>
      <c r="N40" s="269">
        <v>54.489839999999994</v>
      </c>
      <c r="O40" s="269">
        <v>-50.71538145729943</v>
      </c>
      <c r="P40" s="269"/>
      <c r="Q40" s="269">
        <v>2.832879862328221</v>
      </c>
      <c r="R40" s="269">
        <v>47.9248315832</v>
      </c>
      <c r="S40" s="269">
        <v>-45.09195172087178</v>
      </c>
      <c r="T40" s="269"/>
      <c r="U40" s="269">
        <v>3.518210244835912</v>
      </c>
      <c r="V40" s="269">
        <v>48.890495440799995</v>
      </c>
      <c r="W40" s="269">
        <v>-45.37228519596408</v>
      </c>
      <c r="X40" s="269"/>
      <c r="Y40" s="269">
        <v>14.774076835213432</v>
      </c>
      <c r="Z40" s="269">
        <v>185.04359033129936</v>
      </c>
      <c r="AA40" s="269">
        <v>-170.26951349608592</v>
      </c>
    </row>
    <row r="41" spans="2:27" ht="12.75">
      <c r="B41" s="269"/>
      <c r="C41" s="269"/>
      <c r="D41" s="269"/>
      <c r="E41" s="269"/>
      <c r="F41" s="269" t="s">
        <v>664</v>
      </c>
      <c r="G41" s="269"/>
      <c r="H41" s="269"/>
      <c r="I41" s="269">
        <v>0</v>
      </c>
      <c r="J41" s="269">
        <v>79.30663267729383</v>
      </c>
      <c r="K41" s="269">
        <v>-79.30663267729383</v>
      </c>
      <c r="L41" s="269"/>
      <c r="M41" s="269">
        <v>0</v>
      </c>
      <c r="N41" s="269">
        <v>95.85849944578986</v>
      </c>
      <c r="O41" s="269">
        <v>-95.85849944578986</v>
      </c>
      <c r="P41" s="269"/>
      <c r="Q41" s="269">
        <v>0</v>
      </c>
      <c r="R41" s="269">
        <v>97.39046989346446</v>
      </c>
      <c r="S41" s="269">
        <v>-97.39046989346446</v>
      </c>
      <c r="T41" s="269"/>
      <c r="U41" s="269">
        <v>0</v>
      </c>
      <c r="V41" s="269">
        <v>114.6905992012175</v>
      </c>
      <c r="W41" s="269">
        <v>-114.6905992012175</v>
      </c>
      <c r="X41" s="269"/>
      <c r="Y41" s="269">
        <v>0</v>
      </c>
      <c r="Z41" s="269">
        <v>387.24620121776564</v>
      </c>
      <c r="AA41" s="269">
        <v>-387.24620121776564</v>
      </c>
    </row>
    <row r="42" spans="2:27" ht="12.75">
      <c r="B42" s="271"/>
      <c r="C42" s="271"/>
      <c r="D42" s="271" t="s">
        <v>376</v>
      </c>
      <c r="E42" s="271" t="s">
        <v>665</v>
      </c>
      <c r="F42" s="271"/>
      <c r="G42" s="271"/>
      <c r="H42" s="271"/>
      <c r="I42" s="271">
        <v>203.78685397891928</v>
      </c>
      <c r="J42" s="271">
        <v>14</v>
      </c>
      <c r="K42" s="271">
        <v>189.78685397891928</v>
      </c>
      <c r="L42" s="271"/>
      <c r="M42" s="271">
        <v>229.64052366863712</v>
      </c>
      <c r="N42" s="271">
        <v>11.315999999999999</v>
      </c>
      <c r="O42" s="271">
        <v>218.3245236686371</v>
      </c>
      <c r="P42" s="271"/>
      <c r="Q42" s="271">
        <v>246.3610995146699</v>
      </c>
      <c r="R42" s="271">
        <v>14.835899999999999</v>
      </c>
      <c r="S42" s="271">
        <v>231.52519951466988</v>
      </c>
      <c r="T42" s="271"/>
      <c r="U42" s="271">
        <v>269.5856308358555</v>
      </c>
      <c r="V42" s="271">
        <v>27.576</v>
      </c>
      <c r="W42" s="271">
        <v>242.00963083585552</v>
      </c>
      <c r="X42" s="271"/>
      <c r="Y42" s="271">
        <v>949.3741079980819</v>
      </c>
      <c r="Z42" s="271">
        <v>67.7279</v>
      </c>
      <c r="AA42" s="271">
        <v>881.6462079980819</v>
      </c>
    </row>
    <row r="43" spans="2:27" ht="12.75">
      <c r="B43" s="269"/>
      <c r="C43" s="269"/>
      <c r="D43" s="269"/>
      <c r="E43" s="269"/>
      <c r="F43" s="269" t="s">
        <v>661</v>
      </c>
      <c r="G43" s="269"/>
      <c r="H43" s="269"/>
      <c r="I43" s="269">
        <v>157.73606996075665</v>
      </c>
      <c r="J43" s="269">
        <v>8.1</v>
      </c>
      <c r="K43" s="269">
        <v>149.63606996075666</v>
      </c>
      <c r="L43" s="269"/>
      <c r="M43" s="269">
        <v>178.85477600861918</v>
      </c>
      <c r="N43" s="269">
        <v>8.6</v>
      </c>
      <c r="O43" s="269">
        <v>170.2547760086192</v>
      </c>
      <c r="P43" s="269"/>
      <c r="Q43" s="269">
        <v>194.67030875592647</v>
      </c>
      <c r="R43" s="269">
        <v>11.819899999999999</v>
      </c>
      <c r="S43" s="269">
        <v>182.85040875592648</v>
      </c>
      <c r="T43" s="269"/>
      <c r="U43" s="269">
        <v>228.50193565946353</v>
      </c>
      <c r="V43" s="269">
        <v>12.476</v>
      </c>
      <c r="W43" s="269">
        <v>216.02593565946353</v>
      </c>
      <c r="X43" s="269"/>
      <c r="Y43" s="269">
        <v>759.7630903847659</v>
      </c>
      <c r="Z43" s="269">
        <v>40.9959</v>
      </c>
      <c r="AA43" s="269">
        <v>718.7671903847659</v>
      </c>
    </row>
    <row r="44" spans="2:27" ht="12.75">
      <c r="B44" s="269"/>
      <c r="C44" s="269"/>
      <c r="D44" s="269"/>
      <c r="E44" s="269"/>
      <c r="F44" s="269"/>
      <c r="G44" s="269" t="s">
        <v>77</v>
      </c>
      <c r="H44" s="269"/>
      <c r="I44" s="269">
        <v>136.9327</v>
      </c>
      <c r="J44" s="269">
        <v>1.7</v>
      </c>
      <c r="K44" s="269">
        <v>135.23270000000002</v>
      </c>
      <c r="L44" s="269"/>
      <c r="M44" s="269">
        <v>167.76610000000002</v>
      </c>
      <c r="N44" s="269">
        <v>1.7</v>
      </c>
      <c r="O44" s="269">
        <v>166.06610000000003</v>
      </c>
      <c r="P44" s="269"/>
      <c r="Q44" s="269">
        <v>175.8359</v>
      </c>
      <c r="R44" s="269">
        <v>1.8239</v>
      </c>
      <c r="S44" s="269">
        <v>174.012</v>
      </c>
      <c r="T44" s="269"/>
      <c r="U44" s="269">
        <v>200.77550000000002</v>
      </c>
      <c r="V44" s="269">
        <v>2.076</v>
      </c>
      <c r="W44" s="269">
        <v>198.69950000000003</v>
      </c>
      <c r="X44" s="269"/>
      <c r="Y44" s="269">
        <v>681.3102000000001</v>
      </c>
      <c r="Z44" s="269">
        <v>7.299900000000001</v>
      </c>
      <c r="AA44" s="269">
        <v>674.0103000000001</v>
      </c>
    </row>
    <row r="45" spans="2:27" ht="12.75">
      <c r="B45" s="269"/>
      <c r="C45" s="269"/>
      <c r="D45" s="269"/>
      <c r="E45" s="269"/>
      <c r="F45" s="269"/>
      <c r="G45" s="269" t="s">
        <v>662</v>
      </c>
      <c r="H45" s="269"/>
      <c r="I45" s="269">
        <v>20.803369960756637</v>
      </c>
      <c r="J45" s="269">
        <v>6.4</v>
      </c>
      <c r="K45" s="269">
        <v>14.403369960756637</v>
      </c>
      <c r="L45" s="269"/>
      <c r="M45" s="269">
        <v>11.088676008619156</v>
      </c>
      <c r="N45" s="269">
        <v>6.9</v>
      </c>
      <c r="O45" s="269">
        <v>4.188676008619156</v>
      </c>
      <c r="P45" s="269"/>
      <c r="Q45" s="269">
        <v>18.83440875592645</v>
      </c>
      <c r="R45" s="269">
        <v>9.995999999999999</v>
      </c>
      <c r="S45" s="269">
        <v>8.838408755926451</v>
      </c>
      <c r="T45" s="269"/>
      <c r="U45" s="269">
        <v>27.726435659463505</v>
      </c>
      <c r="V45" s="269">
        <v>10.4</v>
      </c>
      <c r="W45" s="269">
        <v>17.326435659463506</v>
      </c>
      <c r="X45" s="269"/>
      <c r="Y45" s="269">
        <v>78.45289038476574</v>
      </c>
      <c r="Z45" s="269">
        <v>33.696</v>
      </c>
      <c r="AA45" s="269">
        <v>44.75689038476574</v>
      </c>
    </row>
    <row r="46" spans="2:27" ht="12.75">
      <c r="B46" s="269"/>
      <c r="C46" s="269"/>
      <c r="D46" s="269"/>
      <c r="E46" s="269"/>
      <c r="F46" s="269"/>
      <c r="G46" s="269"/>
      <c r="H46" s="269" t="s">
        <v>78</v>
      </c>
      <c r="I46" s="269">
        <v>2.9283259656732996</v>
      </c>
      <c r="J46" s="269">
        <v>0</v>
      </c>
      <c r="K46" s="269">
        <v>2.9283259656732996</v>
      </c>
      <c r="L46" s="269"/>
      <c r="M46" s="269">
        <v>5.654581675285822</v>
      </c>
      <c r="N46" s="269">
        <v>0</v>
      </c>
      <c r="O46" s="269">
        <v>5.654581675285822</v>
      </c>
      <c r="P46" s="269"/>
      <c r="Q46" s="269">
        <v>6.130289089259784</v>
      </c>
      <c r="R46" s="269">
        <v>0</v>
      </c>
      <c r="S46" s="269">
        <v>6.130289089259784</v>
      </c>
      <c r="T46" s="269"/>
      <c r="U46" s="269">
        <v>8.996059310796838</v>
      </c>
      <c r="V46" s="269">
        <v>0</v>
      </c>
      <c r="W46" s="269">
        <v>8.996059310796838</v>
      </c>
      <c r="X46" s="269"/>
      <c r="Y46" s="269">
        <v>23.709256041015742</v>
      </c>
      <c r="Z46" s="269">
        <v>0</v>
      </c>
      <c r="AA46" s="269">
        <v>23.709256041015742</v>
      </c>
    </row>
    <row r="47" spans="2:27" ht="12.75">
      <c r="B47" s="269"/>
      <c r="C47" s="269"/>
      <c r="D47" s="269"/>
      <c r="E47" s="269"/>
      <c r="F47" s="269"/>
      <c r="G47" s="269"/>
      <c r="H47" s="269" t="s">
        <v>53</v>
      </c>
      <c r="I47" s="269">
        <v>17.875043995083338</v>
      </c>
      <c r="J47" s="269">
        <v>6.4</v>
      </c>
      <c r="K47" s="269">
        <v>11.475043995083338</v>
      </c>
      <c r="L47" s="269"/>
      <c r="M47" s="269">
        <v>5.434094333333333</v>
      </c>
      <c r="N47" s="269">
        <v>6.9</v>
      </c>
      <c r="O47" s="269">
        <v>-1.465905666666667</v>
      </c>
      <c r="P47" s="269"/>
      <c r="Q47" s="269">
        <v>12.704119666666667</v>
      </c>
      <c r="R47" s="269">
        <v>9.995999999999999</v>
      </c>
      <c r="S47" s="269">
        <v>2.7081196666666685</v>
      </c>
      <c r="T47" s="269"/>
      <c r="U47" s="269">
        <v>18.730376348666667</v>
      </c>
      <c r="V47" s="269">
        <v>10.4</v>
      </c>
      <c r="W47" s="269">
        <v>8.330376348666666</v>
      </c>
      <c r="X47" s="269"/>
      <c r="Y47" s="269">
        <v>54.74363434375</v>
      </c>
      <c r="Z47" s="269">
        <v>33.696</v>
      </c>
      <c r="AA47" s="269">
        <v>21.047634343750005</v>
      </c>
    </row>
    <row r="48" spans="2:27" ht="12.75">
      <c r="B48" s="269"/>
      <c r="C48" s="269"/>
      <c r="D48" s="269"/>
      <c r="E48" s="269"/>
      <c r="F48" s="269" t="s">
        <v>663</v>
      </c>
      <c r="G48" s="269"/>
      <c r="H48" s="269"/>
      <c r="I48" s="269">
        <v>11.455253430611766</v>
      </c>
      <c r="J48" s="269">
        <v>1.5</v>
      </c>
      <c r="K48" s="269">
        <v>9.955253430611766</v>
      </c>
      <c r="L48" s="269"/>
      <c r="M48" s="269">
        <v>11.582871457299433</v>
      </c>
      <c r="N48" s="269">
        <v>2.3</v>
      </c>
      <c r="O48" s="269">
        <v>9.282871457299432</v>
      </c>
      <c r="P48" s="269"/>
      <c r="Q48" s="269">
        <v>10.74970613767178</v>
      </c>
      <c r="R48" s="269">
        <v>1.5</v>
      </c>
      <c r="S48" s="269">
        <v>9.24970613767178</v>
      </c>
      <c r="T48" s="269"/>
      <c r="U48" s="269">
        <v>13.370343559657616</v>
      </c>
      <c r="V48" s="269">
        <v>1.8</v>
      </c>
      <c r="W48" s="269">
        <v>11.570343559657616</v>
      </c>
      <c r="X48" s="269"/>
      <c r="Y48" s="269">
        <v>47.15817458524059</v>
      </c>
      <c r="Z48" s="269">
        <v>7.1</v>
      </c>
      <c r="AA48" s="269">
        <v>40.058174585240586</v>
      </c>
    </row>
    <row r="49" spans="2:27" ht="12.75">
      <c r="B49" s="269"/>
      <c r="C49" s="269"/>
      <c r="D49" s="269"/>
      <c r="E49" s="269"/>
      <c r="F49" s="269"/>
      <c r="G49" s="269" t="s">
        <v>79</v>
      </c>
      <c r="H49" s="269"/>
      <c r="I49" s="269">
        <v>0</v>
      </c>
      <c r="J49" s="269">
        <v>0</v>
      </c>
      <c r="K49" s="269">
        <v>0</v>
      </c>
      <c r="L49" s="269"/>
      <c r="M49" s="269">
        <v>0</v>
      </c>
      <c r="N49" s="269">
        <v>0</v>
      </c>
      <c r="O49" s="269">
        <v>0</v>
      </c>
      <c r="P49" s="269"/>
      <c r="Q49" s="269">
        <v>0</v>
      </c>
      <c r="R49" s="269">
        <v>0</v>
      </c>
      <c r="S49" s="269">
        <v>0</v>
      </c>
      <c r="T49" s="269"/>
      <c r="U49" s="269">
        <v>0</v>
      </c>
      <c r="V49" s="269">
        <v>0</v>
      </c>
      <c r="W49" s="269">
        <v>0</v>
      </c>
      <c r="X49" s="269"/>
      <c r="Y49" s="269">
        <v>0</v>
      </c>
      <c r="Z49" s="269">
        <v>0</v>
      </c>
      <c r="AA49" s="269">
        <v>0</v>
      </c>
    </row>
    <row r="50" spans="2:27" ht="12.75">
      <c r="B50" s="269"/>
      <c r="C50" s="269"/>
      <c r="D50" s="269"/>
      <c r="E50" s="269"/>
      <c r="F50" s="269"/>
      <c r="G50" s="269" t="s">
        <v>45</v>
      </c>
      <c r="H50" s="269"/>
      <c r="I50" s="269">
        <v>11.455253430611766</v>
      </c>
      <c r="J50" s="269">
        <v>1.5</v>
      </c>
      <c r="K50" s="269">
        <v>9.955253430611766</v>
      </c>
      <c r="L50" s="269"/>
      <c r="M50" s="269">
        <v>11.582871457299433</v>
      </c>
      <c r="N50" s="269">
        <v>2.3</v>
      </c>
      <c r="O50" s="269">
        <v>9.282871457299432</v>
      </c>
      <c r="P50" s="269"/>
      <c r="Q50" s="269">
        <v>10.74970613767178</v>
      </c>
      <c r="R50" s="269">
        <v>1.5</v>
      </c>
      <c r="S50" s="269">
        <v>9.24970613767178</v>
      </c>
      <c r="T50" s="269"/>
      <c r="U50" s="269">
        <v>13.370343559657616</v>
      </c>
      <c r="V50" s="269">
        <v>1.8</v>
      </c>
      <c r="W50" s="269">
        <v>11.570343559657616</v>
      </c>
      <c r="X50" s="269"/>
      <c r="Y50" s="269">
        <v>47.15817458524059</v>
      </c>
      <c r="Z50" s="269">
        <v>7.1</v>
      </c>
      <c r="AA50" s="269">
        <v>40.058174585240586</v>
      </c>
    </row>
    <row r="51" spans="2:27" ht="12.75">
      <c r="B51" s="269"/>
      <c r="C51" s="269"/>
      <c r="D51" s="269"/>
      <c r="E51" s="269"/>
      <c r="F51" s="269" t="s">
        <v>664</v>
      </c>
      <c r="G51" s="269"/>
      <c r="H51" s="269"/>
      <c r="I51" s="269">
        <v>34.59553058755087</v>
      </c>
      <c r="J51" s="269">
        <v>4.4</v>
      </c>
      <c r="K51" s="269">
        <v>30.19553058755087</v>
      </c>
      <c r="L51" s="269"/>
      <c r="M51" s="269">
        <v>39.2028762027185</v>
      </c>
      <c r="N51" s="269">
        <v>0.41600000000000004</v>
      </c>
      <c r="O51" s="269">
        <v>38.7868762027185</v>
      </c>
      <c r="P51" s="269"/>
      <c r="Q51" s="269">
        <v>40.94108462107163</v>
      </c>
      <c r="R51" s="269">
        <v>1.516</v>
      </c>
      <c r="S51" s="269">
        <v>39.42508462107163</v>
      </c>
      <c r="T51" s="269"/>
      <c r="U51" s="269">
        <v>27.713351616734396</v>
      </c>
      <c r="V51" s="269">
        <v>13.3</v>
      </c>
      <c r="W51" s="269">
        <v>14.413351616734396</v>
      </c>
      <c r="X51" s="269"/>
      <c r="Y51" s="269">
        <v>142.4528430280754</v>
      </c>
      <c r="Z51" s="269">
        <v>19.632</v>
      </c>
      <c r="AA51" s="269">
        <v>122.82084302807539</v>
      </c>
    </row>
    <row r="52" spans="9:27" ht="12.75">
      <c r="I52" s="269"/>
      <c r="J52" s="269"/>
      <c r="K52" s="269"/>
      <c r="M52" s="269"/>
      <c r="N52" s="269"/>
      <c r="O52" s="269"/>
      <c r="P52" s="269"/>
      <c r="Q52" s="269"/>
      <c r="R52" s="269"/>
      <c r="S52" s="269"/>
      <c r="U52" s="269"/>
      <c r="V52" s="269"/>
      <c r="W52" s="269"/>
      <c r="Y52" s="269"/>
      <c r="Z52" s="269"/>
      <c r="AA52" s="269"/>
    </row>
    <row r="53" spans="2:27" ht="12.75">
      <c r="B53" s="272"/>
      <c r="C53" s="272"/>
      <c r="D53" s="272"/>
      <c r="E53" s="272"/>
      <c r="F53" s="272"/>
      <c r="G53" s="272"/>
      <c r="H53" s="272"/>
      <c r="I53" s="270"/>
      <c r="J53" s="270"/>
      <c r="K53" s="270"/>
      <c r="L53" s="272"/>
      <c r="M53" s="270"/>
      <c r="N53" s="270"/>
      <c r="O53" s="270"/>
      <c r="P53" s="270"/>
      <c r="Q53" s="270"/>
      <c r="R53" s="270"/>
      <c r="S53" s="270"/>
      <c r="T53" s="272"/>
      <c r="U53" s="270"/>
      <c r="V53" s="270"/>
      <c r="W53" s="270"/>
      <c r="X53" s="272"/>
      <c r="Y53" s="270"/>
      <c r="Z53" s="270"/>
      <c r="AA53" s="270"/>
    </row>
    <row r="54" spans="2:27" ht="12.75">
      <c r="B54" s="273"/>
      <c r="C54" s="273"/>
      <c r="D54" s="273"/>
      <c r="E54" s="273"/>
      <c r="F54" s="273"/>
      <c r="G54" s="273"/>
      <c r="H54" s="273"/>
      <c r="I54" s="274"/>
      <c r="J54" s="274"/>
      <c r="K54" s="274"/>
      <c r="L54" s="273"/>
      <c r="M54" s="274"/>
      <c r="N54" s="274"/>
      <c r="O54" s="274"/>
      <c r="P54" s="274"/>
      <c r="Q54" s="274"/>
      <c r="R54" s="274"/>
      <c r="S54" s="274"/>
      <c r="T54" s="273"/>
      <c r="U54" s="274"/>
      <c r="V54" s="274"/>
      <c r="W54" s="274"/>
      <c r="X54" s="273"/>
      <c r="Y54" s="274"/>
      <c r="Z54" s="274"/>
      <c r="AA54" s="274"/>
    </row>
    <row r="55" spans="2:27" ht="12.75">
      <c r="B55" s="273"/>
      <c r="C55" s="273"/>
      <c r="D55" s="273"/>
      <c r="E55" s="273"/>
      <c r="F55" s="273"/>
      <c r="G55" s="273"/>
      <c r="H55" s="273"/>
      <c r="I55" s="274"/>
      <c r="J55" s="274"/>
      <c r="K55" s="274"/>
      <c r="L55" s="273"/>
      <c r="M55" s="274"/>
      <c r="N55" s="274"/>
      <c r="O55" s="274"/>
      <c r="P55" s="274"/>
      <c r="Q55" s="274"/>
      <c r="R55" s="274"/>
      <c r="S55" s="274"/>
      <c r="T55" s="273"/>
      <c r="U55" s="274"/>
      <c r="V55" s="274"/>
      <c r="W55" s="274"/>
      <c r="X55" s="273"/>
      <c r="Y55" s="274"/>
      <c r="Z55" s="274"/>
      <c r="AA55" s="274"/>
    </row>
    <row r="56" spans="2:27" ht="12.75">
      <c r="B56" s="273"/>
      <c r="C56" s="273" t="s">
        <v>393</v>
      </c>
      <c r="D56" s="273" t="s">
        <v>80</v>
      </c>
      <c r="E56" s="273"/>
      <c r="F56" s="273"/>
      <c r="G56" s="273"/>
      <c r="H56" s="273"/>
      <c r="I56" s="274"/>
      <c r="J56" s="274"/>
      <c r="K56" s="274"/>
      <c r="L56" s="273"/>
      <c r="M56" s="274"/>
      <c r="N56" s="274"/>
      <c r="O56" s="274"/>
      <c r="P56" s="274"/>
      <c r="Q56" s="274"/>
      <c r="R56" s="274"/>
      <c r="S56" s="274"/>
      <c r="T56" s="273"/>
      <c r="U56" s="274"/>
      <c r="V56" s="274"/>
      <c r="W56" s="274"/>
      <c r="X56" s="273"/>
      <c r="Y56" s="274"/>
      <c r="Z56" s="274"/>
      <c r="AA56" s="274"/>
    </row>
    <row r="57" spans="2:27" ht="12.75">
      <c r="B57" s="273"/>
      <c r="C57" s="273"/>
      <c r="D57" s="273"/>
      <c r="E57" s="273"/>
      <c r="F57" s="273"/>
      <c r="G57" s="273"/>
      <c r="H57" s="273"/>
      <c r="I57" s="274"/>
      <c r="J57" s="274"/>
      <c r="K57" s="274"/>
      <c r="L57" s="273"/>
      <c r="M57" s="274"/>
      <c r="N57" s="274"/>
      <c r="O57" s="274"/>
      <c r="P57" s="274"/>
      <c r="Q57" s="274"/>
      <c r="R57" s="274"/>
      <c r="S57" s="274"/>
      <c r="T57" s="273"/>
      <c r="U57" s="274"/>
      <c r="V57" s="274"/>
      <c r="W57" s="274"/>
      <c r="X57" s="273"/>
      <c r="Y57" s="274"/>
      <c r="Z57" s="274"/>
      <c r="AA57" s="274"/>
    </row>
    <row r="58" spans="2:27" ht="12" customHeight="1">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row>
    <row r="59" spans="2:27" ht="12" customHeight="1">
      <c r="B59" s="270"/>
      <c r="C59" s="270"/>
      <c r="D59" s="270"/>
      <c r="E59" s="270"/>
      <c r="F59" s="270"/>
      <c r="G59" s="270"/>
      <c r="H59" s="270"/>
      <c r="I59" s="423" t="s">
        <v>452</v>
      </c>
      <c r="J59" s="423"/>
      <c r="K59" s="423"/>
      <c r="L59" s="423"/>
      <c r="M59" s="423"/>
      <c r="N59" s="423"/>
      <c r="O59" s="423"/>
      <c r="P59" s="423"/>
      <c r="Q59" s="423"/>
      <c r="R59" s="423"/>
      <c r="S59" s="423"/>
      <c r="T59" s="423"/>
      <c r="U59" s="423"/>
      <c r="V59" s="423"/>
      <c r="W59" s="423"/>
      <c r="X59" s="202"/>
      <c r="Y59" s="421" t="s">
        <v>447</v>
      </c>
      <c r="Z59" s="421"/>
      <c r="AA59" s="421"/>
    </row>
    <row r="60" spans="2:27" ht="12" customHeight="1">
      <c r="B60" s="94"/>
      <c r="C60" s="269"/>
      <c r="D60" s="267" t="s">
        <v>1</v>
      </c>
      <c r="E60" s="269"/>
      <c r="F60" s="269"/>
      <c r="G60" s="269"/>
      <c r="H60" s="269"/>
      <c r="I60" s="418" t="s">
        <v>448</v>
      </c>
      <c r="J60" s="418"/>
      <c r="K60" s="418"/>
      <c r="L60" s="208"/>
      <c r="M60" s="418" t="s">
        <v>348</v>
      </c>
      <c r="N60" s="418"/>
      <c r="O60" s="418"/>
      <c r="P60" s="208"/>
      <c r="Q60" s="418" t="s">
        <v>453</v>
      </c>
      <c r="R60" s="418"/>
      <c r="S60" s="418"/>
      <c r="T60" s="208"/>
      <c r="U60" s="418" t="s">
        <v>454</v>
      </c>
      <c r="V60" s="418"/>
      <c r="W60" s="418"/>
      <c r="X60" s="200"/>
      <c r="Y60" s="209" t="s">
        <v>336</v>
      </c>
      <c r="Z60" s="209" t="s">
        <v>337</v>
      </c>
      <c r="AA60" s="209" t="s">
        <v>116</v>
      </c>
    </row>
    <row r="61" spans="2:27" ht="12" customHeight="1">
      <c r="B61" s="269"/>
      <c r="C61" s="269"/>
      <c r="D61" s="269"/>
      <c r="E61" s="269"/>
      <c r="F61" s="269"/>
      <c r="G61" s="269"/>
      <c r="H61" s="269"/>
      <c r="I61" s="211" t="s">
        <v>336</v>
      </c>
      <c r="J61" s="211" t="s">
        <v>337</v>
      </c>
      <c r="K61" s="211" t="s">
        <v>116</v>
      </c>
      <c r="L61" s="210"/>
      <c r="M61" s="211" t="s">
        <v>336</v>
      </c>
      <c r="N61" s="211" t="s">
        <v>337</v>
      </c>
      <c r="O61" s="211" t="s">
        <v>116</v>
      </c>
      <c r="P61" s="210"/>
      <c r="Q61" s="211" t="s">
        <v>336</v>
      </c>
      <c r="R61" s="211" t="s">
        <v>337</v>
      </c>
      <c r="S61" s="211" t="s">
        <v>116</v>
      </c>
      <c r="T61" s="210"/>
      <c r="U61" s="211" t="s">
        <v>336</v>
      </c>
      <c r="V61" s="211" t="s">
        <v>337</v>
      </c>
      <c r="W61" s="211" t="s">
        <v>116</v>
      </c>
      <c r="X61" s="210"/>
      <c r="Y61" s="200"/>
      <c r="Z61" s="200"/>
      <c r="AA61" s="200"/>
    </row>
    <row r="62" spans="2:27" ht="12" customHeight="1">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12"/>
      <c r="Z62" s="212"/>
      <c r="AA62" s="212"/>
    </row>
    <row r="63" spans="2:27" ht="12" customHeight="1">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row>
    <row r="64" spans="2:27" ht="12.75">
      <c r="B64" s="269"/>
      <c r="C64" s="269"/>
      <c r="D64" s="269"/>
      <c r="E64" s="269" t="s">
        <v>81</v>
      </c>
      <c r="F64" s="269"/>
      <c r="I64" s="269"/>
      <c r="J64" s="269">
        <v>238.31945578332</v>
      </c>
      <c r="K64" s="269">
        <v>-238.31945578332</v>
      </c>
      <c r="M64" s="269"/>
      <c r="N64" s="269">
        <v>1018.8677099035401</v>
      </c>
      <c r="O64" s="269">
        <v>-1018.8677099035401</v>
      </c>
      <c r="P64" s="269"/>
      <c r="Q64" s="269"/>
      <c r="R64" s="269">
        <v>585.30724683094</v>
      </c>
      <c r="S64" s="269">
        <v>-585.30724683094</v>
      </c>
      <c r="U64" s="269"/>
      <c r="V64" s="269">
        <v>850.517921815185</v>
      </c>
      <c r="W64" s="269">
        <v>-850.517921815185</v>
      </c>
      <c r="Y64" s="269"/>
      <c r="Z64" s="269">
        <v>2693.012334332985</v>
      </c>
      <c r="AA64" s="269">
        <v>-2693.012334332985</v>
      </c>
    </row>
    <row r="65" spans="2:27" ht="12.75">
      <c r="B65" s="269"/>
      <c r="C65" s="269"/>
      <c r="D65" s="269"/>
      <c r="E65" s="269"/>
      <c r="F65" s="269" t="s">
        <v>666</v>
      </c>
      <c r="I65" s="269"/>
      <c r="J65" s="269">
        <v>202.93860621944003</v>
      </c>
      <c r="K65" s="269">
        <v>-202.93860621944003</v>
      </c>
      <c r="M65" s="269"/>
      <c r="N65" s="269">
        <v>954.54450446474</v>
      </c>
      <c r="O65" s="269">
        <v>-954.54450446474</v>
      </c>
      <c r="P65" s="269"/>
      <c r="Q65" s="269"/>
      <c r="R65" s="269">
        <v>553.60376636954</v>
      </c>
      <c r="S65" s="269">
        <v>-553.60376636954</v>
      </c>
      <c r="U65" s="269"/>
      <c r="V65" s="269">
        <v>843.7460345365973</v>
      </c>
      <c r="W65" s="269">
        <v>-843.7460345365973</v>
      </c>
      <c r="Y65" s="269"/>
      <c r="Z65" s="269">
        <v>2554.832911590317</v>
      </c>
      <c r="AA65" s="269">
        <v>-2554.832911590317</v>
      </c>
    </row>
    <row r="66" spans="2:27" ht="12.75">
      <c r="B66" s="269"/>
      <c r="C66" s="269"/>
      <c r="D66" s="269"/>
      <c r="E66" s="269"/>
      <c r="F66" s="269" t="s">
        <v>667</v>
      </c>
      <c r="I66" s="269"/>
      <c r="J66" s="269">
        <v>35.38084956387996</v>
      </c>
      <c r="K66" s="269">
        <v>-35.38084956387996</v>
      </c>
      <c r="M66" s="269"/>
      <c r="N66" s="269">
        <v>64.32320543880007</v>
      </c>
      <c r="O66" s="269">
        <v>-64.32320543880007</v>
      </c>
      <c r="P66" s="269"/>
      <c r="Q66" s="269"/>
      <c r="R66" s="269">
        <v>31.703480461399977</v>
      </c>
      <c r="S66" s="269">
        <v>-31.703480461399977</v>
      </c>
      <c r="U66" s="269"/>
      <c r="V66" s="269">
        <v>6.771887278587656</v>
      </c>
      <c r="W66" s="269">
        <v>-6.771887278587656</v>
      </c>
      <c r="Y66" s="269"/>
      <c r="Z66" s="269">
        <v>138.17942274266767</v>
      </c>
      <c r="AA66" s="269">
        <v>-138.17942274266767</v>
      </c>
    </row>
    <row r="67" spans="2:27" ht="8.25" customHeight="1">
      <c r="B67" s="269"/>
      <c r="C67" s="269"/>
      <c r="D67" s="269"/>
      <c r="E67" s="269"/>
      <c r="F67" s="269"/>
      <c r="I67" s="269"/>
      <c r="J67" s="269"/>
      <c r="K67" s="269"/>
      <c r="M67" s="269"/>
      <c r="N67" s="269"/>
      <c r="O67" s="269"/>
      <c r="P67" s="269"/>
      <c r="Q67" s="269"/>
      <c r="R67" s="269"/>
      <c r="S67" s="269"/>
      <c r="U67" s="269"/>
      <c r="V67" s="269"/>
      <c r="W67" s="269"/>
      <c r="Y67" s="269"/>
      <c r="Z67" s="269"/>
      <c r="AA67" s="269"/>
    </row>
    <row r="68" spans="2:27" ht="12.75">
      <c r="B68" s="269"/>
      <c r="C68" s="269"/>
      <c r="D68" s="269"/>
      <c r="E68" s="269"/>
      <c r="F68" s="269"/>
      <c r="I68" s="269"/>
      <c r="J68" s="269"/>
      <c r="K68" s="269"/>
      <c r="M68" s="269"/>
      <c r="N68" s="269"/>
      <c r="O68" s="269"/>
      <c r="P68" s="269"/>
      <c r="Q68" s="269"/>
      <c r="R68" s="269"/>
      <c r="S68" s="269"/>
      <c r="U68" s="269"/>
      <c r="V68" s="269"/>
      <c r="W68" s="269"/>
      <c r="Y68" s="269"/>
      <c r="Z68" s="269"/>
      <c r="AA68" s="269"/>
    </row>
    <row r="69" spans="9:27" ht="9.75" customHeight="1">
      <c r="I69" s="269"/>
      <c r="J69" s="269"/>
      <c r="K69" s="269"/>
      <c r="M69" s="269"/>
      <c r="N69" s="269"/>
      <c r="O69" s="269"/>
      <c r="P69" s="269"/>
      <c r="Q69" s="269"/>
      <c r="R69" s="269"/>
      <c r="S69" s="269"/>
      <c r="U69" s="269"/>
      <c r="V69" s="269"/>
      <c r="W69" s="269"/>
      <c r="Y69" s="269"/>
      <c r="Z69" s="269"/>
      <c r="AA69" s="269"/>
    </row>
    <row r="70" spans="2:27" ht="12.75">
      <c r="B70" s="269"/>
      <c r="C70" s="269" t="s">
        <v>668</v>
      </c>
      <c r="D70" s="267" t="s">
        <v>82</v>
      </c>
      <c r="I70" s="269"/>
      <c r="J70" s="269"/>
      <c r="K70" s="269"/>
      <c r="M70" s="269"/>
      <c r="N70" s="269"/>
      <c r="O70" s="269"/>
      <c r="P70" s="269"/>
      <c r="Q70" s="269"/>
      <c r="R70" s="269"/>
      <c r="S70" s="269"/>
      <c r="U70" s="269"/>
      <c r="V70" s="269"/>
      <c r="W70" s="269"/>
      <c r="Y70" s="269"/>
      <c r="Z70" s="269"/>
      <c r="AA70" s="269"/>
    </row>
    <row r="71" spans="2:27" ht="12" customHeight="1">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row>
    <row r="72" spans="2:27" ht="12" customHeight="1">
      <c r="B72" s="270"/>
      <c r="C72" s="270"/>
      <c r="D72" s="270"/>
      <c r="E72" s="270"/>
      <c r="F72" s="270"/>
      <c r="G72" s="270"/>
      <c r="H72" s="270"/>
      <c r="I72" s="423" t="s">
        <v>452</v>
      </c>
      <c r="J72" s="423"/>
      <c r="K72" s="423"/>
      <c r="L72" s="423"/>
      <c r="M72" s="423"/>
      <c r="N72" s="423"/>
      <c r="O72" s="423"/>
      <c r="P72" s="423"/>
      <c r="Q72" s="423"/>
      <c r="R72" s="423"/>
      <c r="S72" s="423"/>
      <c r="T72" s="423"/>
      <c r="U72" s="423"/>
      <c r="V72" s="423"/>
      <c r="W72" s="423"/>
      <c r="X72" s="202"/>
      <c r="Y72" s="421" t="s">
        <v>447</v>
      </c>
      <c r="Z72" s="421"/>
      <c r="AA72" s="421"/>
    </row>
    <row r="73" spans="2:27" ht="12" customHeight="1">
      <c r="B73" s="94"/>
      <c r="C73" s="269"/>
      <c r="D73" s="267" t="s">
        <v>1</v>
      </c>
      <c r="E73" s="269"/>
      <c r="F73" s="269"/>
      <c r="G73" s="269"/>
      <c r="H73" s="269"/>
      <c r="I73" s="418" t="s">
        <v>448</v>
      </c>
      <c r="J73" s="418"/>
      <c r="K73" s="418"/>
      <c r="L73" s="208"/>
      <c r="M73" s="418" t="s">
        <v>348</v>
      </c>
      <c r="N73" s="418"/>
      <c r="O73" s="418"/>
      <c r="P73" s="208"/>
      <c r="Q73" s="418" t="s">
        <v>453</v>
      </c>
      <c r="R73" s="418"/>
      <c r="S73" s="418"/>
      <c r="T73" s="208"/>
      <c r="U73" s="418" t="s">
        <v>454</v>
      </c>
      <c r="V73" s="418"/>
      <c r="W73" s="418"/>
      <c r="X73" s="200"/>
      <c r="Y73" s="209" t="s">
        <v>336</v>
      </c>
      <c r="Z73" s="209" t="s">
        <v>337</v>
      </c>
      <c r="AA73" s="209" t="s">
        <v>116</v>
      </c>
    </row>
    <row r="74" spans="2:27" ht="12" customHeight="1">
      <c r="B74" s="269"/>
      <c r="C74" s="269"/>
      <c r="D74" s="269"/>
      <c r="E74" s="269"/>
      <c r="F74" s="269"/>
      <c r="G74" s="269"/>
      <c r="H74" s="269"/>
      <c r="I74" s="211" t="s">
        <v>336</v>
      </c>
      <c r="J74" s="211" t="s">
        <v>337</v>
      </c>
      <c r="K74" s="211" t="s">
        <v>116</v>
      </c>
      <c r="L74" s="210"/>
      <c r="M74" s="211" t="s">
        <v>336</v>
      </c>
      <c r="N74" s="211" t="s">
        <v>337</v>
      </c>
      <c r="O74" s="211" t="s">
        <v>116</v>
      </c>
      <c r="P74" s="210"/>
      <c r="Q74" s="211" t="s">
        <v>336</v>
      </c>
      <c r="R74" s="211" t="s">
        <v>337</v>
      </c>
      <c r="S74" s="211" t="s">
        <v>116</v>
      </c>
      <c r="T74" s="210"/>
      <c r="U74" s="211" t="s">
        <v>336</v>
      </c>
      <c r="V74" s="211" t="s">
        <v>337</v>
      </c>
      <c r="W74" s="211" t="s">
        <v>116</v>
      </c>
      <c r="X74" s="210"/>
      <c r="Y74" s="200"/>
      <c r="Z74" s="200"/>
      <c r="AA74" s="200"/>
    </row>
    <row r="75" spans="2:27" ht="12" customHeight="1">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12"/>
      <c r="Z75" s="212"/>
      <c r="AA75" s="212"/>
    </row>
    <row r="76" spans="2:27" ht="12" customHeight="1">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row>
    <row r="77" spans="2:27" ht="12.75">
      <c r="B77" s="269"/>
      <c r="C77" s="269"/>
      <c r="D77" s="269"/>
      <c r="E77" s="269" t="s">
        <v>81</v>
      </c>
      <c r="F77" s="269"/>
      <c r="I77" s="269"/>
      <c r="J77" s="269">
        <v>12.2</v>
      </c>
      <c r="K77" s="269">
        <v>-12.2</v>
      </c>
      <c r="M77" s="269"/>
      <c r="N77" s="269">
        <v>15.2</v>
      </c>
      <c r="O77" s="269">
        <v>-15.2</v>
      </c>
      <c r="P77" s="269"/>
      <c r="Q77" s="269"/>
      <c r="R77" s="269">
        <v>12.5</v>
      </c>
      <c r="S77" s="269">
        <v>-12.5</v>
      </c>
      <c r="U77" s="269"/>
      <c r="V77" s="269">
        <v>14</v>
      </c>
      <c r="W77" s="269">
        <v>-14</v>
      </c>
      <c r="Y77" s="269"/>
      <c r="Z77" s="269">
        <v>53.9</v>
      </c>
      <c r="AA77" s="269">
        <v>-53.9</v>
      </c>
    </row>
    <row r="78" spans="2:27" ht="12.75">
      <c r="B78" s="269"/>
      <c r="C78" s="269"/>
      <c r="D78" s="269"/>
      <c r="E78" s="269"/>
      <c r="F78" s="269" t="s">
        <v>661</v>
      </c>
      <c r="I78" s="269"/>
      <c r="J78" s="269">
        <v>8.150970000000001</v>
      </c>
      <c r="K78" s="269">
        <v>-8.150970000000001</v>
      </c>
      <c r="M78" s="269"/>
      <c r="N78" s="269">
        <v>2.43864</v>
      </c>
      <c r="O78" s="269">
        <v>-2.43864</v>
      </c>
      <c r="P78" s="269"/>
      <c r="Q78" s="269"/>
      <c r="R78" s="269">
        <v>3.461602197541612</v>
      </c>
      <c r="S78" s="269">
        <v>-3.461602197541612</v>
      </c>
      <c r="U78" s="269"/>
      <c r="V78" s="269">
        <v>4.5531962043741</v>
      </c>
      <c r="W78" s="269">
        <v>-4.5531962043741</v>
      </c>
      <c r="Y78" s="269"/>
      <c r="Z78" s="269">
        <v>18.604408401915713</v>
      </c>
      <c r="AA78" s="269">
        <v>-18.604408401915713</v>
      </c>
    </row>
    <row r="79" spans="2:27" ht="12.75">
      <c r="B79" s="269"/>
      <c r="C79" s="269"/>
      <c r="D79" s="269"/>
      <c r="E79" s="269"/>
      <c r="F79" s="269" t="s">
        <v>663</v>
      </c>
      <c r="I79" s="269"/>
      <c r="J79" s="269">
        <v>1.7970357575757578</v>
      </c>
      <c r="K79" s="269">
        <v>-1.7970357575757578</v>
      </c>
      <c r="M79" s="269"/>
      <c r="N79" s="269">
        <v>2.7532188826242954</v>
      </c>
      <c r="O79" s="269">
        <v>-2.7532188826242954</v>
      </c>
      <c r="P79" s="269"/>
      <c r="Q79" s="269"/>
      <c r="R79" s="269">
        <v>1.989105899274094</v>
      </c>
      <c r="S79" s="269">
        <v>-1.989105899274094</v>
      </c>
      <c r="U79" s="269"/>
      <c r="V79" s="269">
        <v>2.1158865349299587</v>
      </c>
      <c r="W79" s="269">
        <v>-2.1158865349299587</v>
      </c>
      <c r="Y79" s="269"/>
      <c r="Z79" s="269">
        <v>8.655247074404105</v>
      </c>
      <c r="AA79" s="269">
        <v>-8.655247074404105</v>
      </c>
    </row>
    <row r="80" spans="2:27" ht="12.75">
      <c r="B80" s="269"/>
      <c r="C80" s="269"/>
      <c r="D80" s="269"/>
      <c r="E80" s="269"/>
      <c r="F80" s="269" t="s">
        <v>664</v>
      </c>
      <c r="I80" s="269"/>
      <c r="J80" s="269">
        <v>2.2519942424242423</v>
      </c>
      <c r="K80" s="269">
        <v>-2.2519942424242423</v>
      </c>
      <c r="M80" s="269"/>
      <c r="N80" s="269">
        <v>10.008141117375704</v>
      </c>
      <c r="O80" s="269">
        <v>-10.008141117375704</v>
      </c>
      <c r="P80" s="269"/>
      <c r="Q80" s="269"/>
      <c r="R80" s="269">
        <v>7.049291903184294</v>
      </c>
      <c r="S80" s="269">
        <v>-7.049291903184294</v>
      </c>
      <c r="U80" s="269"/>
      <c r="V80" s="269">
        <v>7.330917260695942</v>
      </c>
      <c r="W80" s="269">
        <v>-7.330917260695942</v>
      </c>
      <c r="Y80" s="269"/>
      <c r="Z80" s="269">
        <v>26.64034452368018</v>
      </c>
      <c r="AA80" s="269">
        <v>-26.64034452368018</v>
      </c>
    </row>
    <row r="81" spans="2:8" ht="12.75">
      <c r="B81" s="269"/>
      <c r="C81" s="269"/>
      <c r="D81" s="269"/>
      <c r="E81" s="269"/>
      <c r="F81" s="269"/>
      <c r="G81" s="269"/>
      <c r="H81" s="269"/>
    </row>
  </sheetData>
  <mergeCells count="18">
    <mergeCell ref="I73:K73"/>
    <mergeCell ref="M73:O73"/>
    <mergeCell ref="Q73:S73"/>
    <mergeCell ref="U73:W73"/>
    <mergeCell ref="I60:K60"/>
    <mergeCell ref="M60:O60"/>
    <mergeCell ref="Q60:S60"/>
    <mergeCell ref="U60:W60"/>
    <mergeCell ref="Y5:AA5"/>
    <mergeCell ref="U6:W6"/>
    <mergeCell ref="I59:W59"/>
    <mergeCell ref="I72:W72"/>
    <mergeCell ref="Y72:AA72"/>
    <mergeCell ref="I6:K6"/>
    <mergeCell ref="M6:O6"/>
    <mergeCell ref="Q6:S6"/>
    <mergeCell ref="I5:W5"/>
    <mergeCell ref="Y59:AA59"/>
  </mergeCells>
  <printOptions horizontalCentered="1"/>
  <pageMargins left="0.15748031496062992" right="0.15748031496062992" top="0.53" bottom="0.35433070866141736" header="0.39" footer="0"/>
  <pageSetup fitToHeight="1" fitToWidth="1" horizontalDpi="300" verticalDpi="300" orientation="landscape" scale="58" r:id="rId1"/>
</worksheet>
</file>

<file path=xl/worksheets/sheet11.xml><?xml version="1.0" encoding="utf-8"?>
<worksheet xmlns="http://schemas.openxmlformats.org/spreadsheetml/2006/main" xmlns:r="http://schemas.openxmlformats.org/officeDocument/2006/relationships">
  <dimension ref="A2:W28"/>
  <sheetViews>
    <sheetView zoomScale="75" zoomScaleNormal="75" zoomScaleSheetLayoutView="75" workbookViewId="0" topLeftCell="A1">
      <selection activeCell="A1" sqref="A1"/>
    </sheetView>
  </sheetViews>
  <sheetFormatPr defaultColWidth="11.421875" defaultRowHeight="12.75"/>
  <cols>
    <col min="1" max="1" width="4.140625" style="179" customWidth="1"/>
    <col min="2" max="3" width="2.7109375" style="179" customWidth="1"/>
    <col min="4" max="4" width="42.7109375" style="179" customWidth="1"/>
    <col min="5" max="7" width="7.7109375" style="179" customWidth="1"/>
    <col min="8" max="8" width="1.7109375" style="179" customWidth="1"/>
    <col min="9" max="9" width="8.8515625" style="179" customWidth="1"/>
    <col min="10" max="10" width="7.7109375" style="179" customWidth="1"/>
    <col min="11" max="11" width="9.00390625" style="179" customWidth="1"/>
    <col min="12" max="12" width="1.7109375" style="179" customWidth="1"/>
    <col min="13" max="15" width="7.7109375" style="179" customWidth="1"/>
    <col min="16" max="16" width="1.7109375" style="179" customWidth="1"/>
    <col min="17" max="17" width="9.421875" style="179" customWidth="1"/>
    <col min="18" max="18" width="7.7109375" style="179" customWidth="1"/>
    <col min="19" max="19" width="9.00390625" style="179" customWidth="1"/>
    <col min="20" max="20" width="1.7109375" style="179" customWidth="1"/>
    <col min="21" max="21" width="10.00390625" style="179" customWidth="1"/>
    <col min="22" max="22" width="7.7109375" style="179" customWidth="1"/>
    <col min="23" max="23" width="10.421875" style="179" customWidth="1"/>
    <col min="24" max="16384" width="11.421875" style="25" customWidth="1"/>
  </cols>
  <sheetData>
    <row r="2" spans="2:23" ht="12.75">
      <c r="B2" s="225" t="s">
        <v>465</v>
      </c>
      <c r="C2" s="257"/>
      <c r="D2" s="201"/>
      <c r="E2" s="201"/>
      <c r="F2" s="201"/>
      <c r="G2" s="201"/>
      <c r="H2" s="201"/>
      <c r="I2" s="201"/>
      <c r="J2" s="201"/>
      <c r="K2" s="201"/>
      <c r="L2" s="201"/>
      <c r="M2" s="201"/>
      <c r="N2" s="201"/>
      <c r="O2" s="201"/>
      <c r="P2" s="201"/>
      <c r="Q2" s="201"/>
      <c r="R2" s="201"/>
      <c r="S2" s="201"/>
      <c r="T2" s="201"/>
      <c r="U2" s="201"/>
      <c r="V2" s="201"/>
      <c r="W2" s="201"/>
    </row>
    <row r="3" spans="2:23" ht="12.75">
      <c r="B3" s="219" t="s">
        <v>0</v>
      </c>
      <c r="C3" s="201"/>
      <c r="D3" s="201"/>
      <c r="E3" s="201"/>
      <c r="F3" s="201"/>
      <c r="G3" s="201"/>
      <c r="H3" s="201"/>
      <c r="I3" s="201"/>
      <c r="J3" s="201"/>
      <c r="K3" s="201"/>
      <c r="L3" s="201"/>
      <c r="M3" s="201"/>
      <c r="N3" s="201"/>
      <c r="O3" s="201"/>
      <c r="P3" s="201"/>
      <c r="Q3" s="201"/>
      <c r="R3" s="201"/>
      <c r="S3" s="201"/>
      <c r="T3" s="201"/>
      <c r="U3" s="201"/>
      <c r="V3" s="201"/>
      <c r="W3" s="201"/>
    </row>
    <row r="4" spans="2:23" ht="12.75">
      <c r="B4" s="200"/>
      <c r="C4" s="200"/>
      <c r="D4" s="200"/>
      <c r="E4" s="200"/>
      <c r="F4" s="200"/>
      <c r="G4" s="200"/>
      <c r="H4" s="200"/>
      <c r="I4" s="200"/>
      <c r="J4" s="200"/>
      <c r="K4" s="200"/>
      <c r="L4" s="200"/>
      <c r="M4" s="200"/>
      <c r="N4" s="200"/>
      <c r="O4" s="200"/>
      <c r="P4" s="200"/>
      <c r="Q4" s="200"/>
      <c r="R4" s="200"/>
      <c r="S4" s="200"/>
      <c r="T4" s="200"/>
      <c r="U4" s="200"/>
      <c r="V4" s="200"/>
      <c r="W4" s="200"/>
    </row>
    <row r="5" spans="2:23" s="179" customFormat="1" ht="12.75">
      <c r="B5" s="202"/>
      <c r="C5" s="202"/>
      <c r="D5" s="202"/>
      <c r="E5" s="202"/>
      <c r="F5" s="202"/>
      <c r="G5" s="202"/>
      <c r="H5" s="202"/>
      <c r="I5" s="202"/>
      <c r="J5" s="202"/>
      <c r="K5" s="202"/>
      <c r="L5" s="202"/>
      <c r="M5" s="202"/>
      <c r="N5" s="202"/>
      <c r="O5" s="202"/>
      <c r="P5" s="202"/>
      <c r="Q5" s="202"/>
      <c r="R5" s="202"/>
      <c r="S5" s="202"/>
      <c r="T5" s="202"/>
      <c r="U5" s="202"/>
      <c r="V5" s="202"/>
      <c r="W5" s="202"/>
    </row>
    <row r="6" spans="2:23" s="179" customFormat="1" ht="12.75">
      <c r="B6" s="206"/>
      <c r="C6" s="206"/>
      <c r="D6" s="206"/>
      <c r="E6" s="276" t="s">
        <v>452</v>
      </c>
      <c r="F6" s="276"/>
      <c r="G6" s="276"/>
      <c r="H6" s="276"/>
      <c r="I6" s="277"/>
      <c r="J6" s="277"/>
      <c r="K6" s="277"/>
      <c r="L6" s="277"/>
      <c r="M6" s="277"/>
      <c r="N6" s="277"/>
      <c r="O6" s="277"/>
      <c r="P6" s="277"/>
      <c r="Q6" s="277"/>
      <c r="R6" s="277"/>
      <c r="S6" s="277"/>
      <c r="T6" s="206"/>
      <c r="U6" s="276" t="s">
        <v>447</v>
      </c>
      <c r="V6" s="277"/>
      <c r="W6" s="277"/>
    </row>
    <row r="7" spans="2:23" s="179" customFormat="1" ht="12.75">
      <c r="B7" s="94" t="s">
        <v>1</v>
      </c>
      <c r="C7" s="191"/>
      <c r="D7" s="206"/>
      <c r="E7" s="278" t="s">
        <v>448</v>
      </c>
      <c r="F7" s="278"/>
      <c r="G7" s="278"/>
      <c r="H7" s="208"/>
      <c r="I7" s="278" t="s">
        <v>348</v>
      </c>
      <c r="J7" s="278"/>
      <c r="K7" s="278"/>
      <c r="L7" s="208"/>
      <c r="M7" s="278" t="s">
        <v>453</v>
      </c>
      <c r="N7" s="278"/>
      <c r="O7" s="278"/>
      <c r="P7" s="208"/>
      <c r="Q7" s="278" t="s">
        <v>454</v>
      </c>
      <c r="R7" s="278"/>
      <c r="S7" s="278"/>
      <c r="T7" s="208"/>
      <c r="U7" s="279" t="s">
        <v>336</v>
      </c>
      <c r="V7" s="279" t="s">
        <v>337</v>
      </c>
      <c r="W7" s="279" t="s">
        <v>116</v>
      </c>
    </row>
    <row r="8" spans="2:23" s="179" customFormat="1" ht="12.75">
      <c r="B8" s="206"/>
      <c r="C8" s="206"/>
      <c r="D8" s="206"/>
      <c r="E8" s="280" t="s">
        <v>336</v>
      </c>
      <c r="F8" s="280" t="s">
        <v>337</v>
      </c>
      <c r="G8" s="280" t="s">
        <v>116</v>
      </c>
      <c r="H8" s="200"/>
      <c r="I8" s="280" t="s">
        <v>336</v>
      </c>
      <c r="J8" s="280" t="s">
        <v>337</v>
      </c>
      <c r="K8" s="280" t="s">
        <v>116</v>
      </c>
      <c r="L8" s="200"/>
      <c r="M8" s="280" t="s">
        <v>336</v>
      </c>
      <c r="N8" s="280" t="s">
        <v>337</v>
      </c>
      <c r="O8" s="280" t="s">
        <v>116</v>
      </c>
      <c r="P8" s="200"/>
      <c r="Q8" s="280" t="s">
        <v>336</v>
      </c>
      <c r="R8" s="280" t="s">
        <v>337</v>
      </c>
      <c r="S8" s="280" t="s">
        <v>116</v>
      </c>
      <c r="T8" s="200"/>
      <c r="U8" s="256"/>
      <c r="V8" s="256"/>
      <c r="W8" s="256"/>
    </row>
    <row r="9" spans="2:23" s="179" customFormat="1" ht="12.75">
      <c r="B9" s="212"/>
      <c r="C9" s="212"/>
      <c r="D9" s="212"/>
      <c r="E9" s="212"/>
      <c r="F9" s="212"/>
      <c r="G9" s="212"/>
      <c r="H9" s="212"/>
      <c r="I9" s="212"/>
      <c r="J9" s="212"/>
      <c r="K9" s="212"/>
      <c r="L9" s="212"/>
      <c r="M9" s="212"/>
      <c r="N9" s="212"/>
      <c r="O9" s="212"/>
      <c r="P9" s="212"/>
      <c r="Q9" s="212"/>
      <c r="R9" s="212"/>
      <c r="S9" s="212"/>
      <c r="T9" s="212"/>
      <c r="U9" s="212"/>
      <c r="V9" s="212"/>
      <c r="W9" s="206"/>
    </row>
    <row r="10" spans="2:23" s="179" customFormat="1" ht="12.75">
      <c r="B10" s="200"/>
      <c r="C10" s="200"/>
      <c r="D10" s="200"/>
      <c r="E10" s="200"/>
      <c r="F10" s="200"/>
      <c r="G10" s="200"/>
      <c r="H10" s="200"/>
      <c r="I10" s="200"/>
      <c r="J10" s="200"/>
      <c r="K10" s="200"/>
      <c r="L10" s="200"/>
      <c r="M10" s="200"/>
      <c r="N10" s="200"/>
      <c r="O10" s="200"/>
      <c r="P10" s="200"/>
      <c r="Q10" s="200"/>
      <c r="R10" s="200"/>
      <c r="S10" s="200"/>
      <c r="T10" s="200"/>
      <c r="U10" s="200"/>
      <c r="V10" s="200"/>
      <c r="W10" s="202"/>
    </row>
    <row r="11" spans="2:23" s="179" customFormat="1" ht="12.75">
      <c r="B11" s="200"/>
      <c r="C11" s="200"/>
      <c r="D11" s="200"/>
      <c r="E11" s="200"/>
      <c r="F11" s="200"/>
      <c r="G11" s="200"/>
      <c r="H11" s="200"/>
      <c r="I11" s="200"/>
      <c r="J11" s="200"/>
      <c r="K11" s="200"/>
      <c r="L11" s="200"/>
      <c r="M11" s="200"/>
      <c r="N11" s="200"/>
      <c r="O11" s="200"/>
      <c r="P11" s="200"/>
      <c r="Q11" s="200"/>
      <c r="R11" s="200"/>
      <c r="S11" s="200"/>
      <c r="T11" s="200"/>
      <c r="U11" s="200"/>
      <c r="V11" s="200"/>
      <c r="W11" s="206"/>
    </row>
    <row r="12" spans="2:23" s="179" customFormat="1" ht="12.75">
      <c r="B12" s="218" t="s">
        <v>368</v>
      </c>
      <c r="C12" s="208" t="s">
        <v>100</v>
      </c>
      <c r="D12" s="208"/>
      <c r="E12" s="208">
        <v>315.4666511794953</v>
      </c>
      <c r="F12" s="208">
        <v>17.140220866166867</v>
      </c>
      <c r="G12" s="208">
        <v>298.3264303133284</v>
      </c>
      <c r="H12" s="208"/>
      <c r="I12" s="208">
        <v>1105.0755006941265</v>
      </c>
      <c r="J12" s="208">
        <v>17.19429491134312</v>
      </c>
      <c r="K12" s="208">
        <v>1087.8812057827834</v>
      </c>
      <c r="L12" s="208"/>
      <c r="M12" s="208">
        <v>665.455668630965</v>
      </c>
      <c r="N12" s="208">
        <v>17.45812594611544</v>
      </c>
      <c r="O12" s="208">
        <v>647.9975426848496</v>
      </c>
      <c r="P12" s="208"/>
      <c r="Q12" s="208">
        <v>948.522316093404</v>
      </c>
      <c r="R12" s="208">
        <v>17.78938858588043</v>
      </c>
      <c r="S12" s="208">
        <v>930.7329275075236</v>
      </c>
      <c r="T12" s="208"/>
      <c r="U12" s="208">
        <v>3034.520136597991</v>
      </c>
      <c r="V12" s="208">
        <v>69.58203030950585</v>
      </c>
      <c r="W12" s="204">
        <v>2964.938106288485</v>
      </c>
    </row>
    <row r="13" spans="2:23" s="179" customFormat="1" ht="12.75">
      <c r="B13" s="210"/>
      <c r="C13" s="200"/>
      <c r="D13" s="200"/>
      <c r="E13" s="200"/>
      <c r="F13" s="200"/>
      <c r="G13" s="200"/>
      <c r="H13" s="200"/>
      <c r="I13" s="200"/>
      <c r="J13" s="200"/>
      <c r="K13" s="200"/>
      <c r="L13" s="200"/>
      <c r="M13" s="200"/>
      <c r="N13" s="200"/>
      <c r="O13" s="200"/>
      <c r="P13" s="200"/>
      <c r="Q13" s="200"/>
      <c r="R13" s="200"/>
      <c r="S13" s="200"/>
      <c r="T13" s="200"/>
      <c r="U13" s="200"/>
      <c r="V13" s="200"/>
      <c r="W13" s="206"/>
    </row>
    <row r="14" spans="2:23" s="179" customFormat="1" ht="12.75">
      <c r="B14" s="210"/>
      <c r="C14" s="200"/>
      <c r="D14" s="200" t="s">
        <v>46</v>
      </c>
      <c r="E14" s="200">
        <v>311.51945578332004</v>
      </c>
      <c r="F14" s="200">
        <v>0.15255446273589257</v>
      </c>
      <c r="G14" s="200">
        <v>311.36690132058413</v>
      </c>
      <c r="H14" s="200"/>
      <c r="I14" s="200">
        <v>1101.0677099035402</v>
      </c>
      <c r="J14" s="200">
        <v>0.15505314628801886</v>
      </c>
      <c r="K14" s="200">
        <v>1100.912656757252</v>
      </c>
      <c r="L14" s="200"/>
      <c r="M14" s="200">
        <v>661.40724683094</v>
      </c>
      <c r="N14" s="200">
        <v>0.1501954384255886</v>
      </c>
      <c r="O14" s="200">
        <v>661.2570513925144</v>
      </c>
      <c r="P14" s="200"/>
      <c r="Q14" s="200">
        <v>944.4179218151851</v>
      </c>
      <c r="R14" s="200">
        <v>0.1490757894129256</v>
      </c>
      <c r="S14" s="200">
        <v>944.2688460257722</v>
      </c>
      <c r="T14" s="200"/>
      <c r="U14" s="200">
        <v>3018.4123343329857</v>
      </c>
      <c r="V14" s="200">
        <v>0.6068788368624256</v>
      </c>
      <c r="W14" s="206">
        <v>3017.8054554961227</v>
      </c>
    </row>
    <row r="15" spans="2:23" s="179" customFormat="1" ht="12.75">
      <c r="B15" s="210"/>
      <c r="C15" s="200"/>
      <c r="D15" s="200"/>
      <c r="E15" s="200"/>
      <c r="F15" s="200"/>
      <c r="G15" s="200"/>
      <c r="H15" s="200"/>
      <c r="I15" s="200"/>
      <c r="J15" s="200"/>
      <c r="K15" s="200"/>
      <c r="L15" s="200"/>
      <c r="M15" s="200"/>
      <c r="N15" s="200"/>
      <c r="O15" s="200"/>
      <c r="P15" s="200"/>
      <c r="Q15" s="200"/>
      <c r="R15" s="200"/>
      <c r="S15" s="200"/>
      <c r="T15" s="200"/>
      <c r="U15" s="200"/>
      <c r="V15" s="200"/>
      <c r="W15" s="206"/>
    </row>
    <row r="16" spans="2:23" s="179" customFormat="1" ht="12.75">
      <c r="B16" s="210"/>
      <c r="C16" s="200"/>
      <c r="D16" s="200" t="s">
        <v>47</v>
      </c>
      <c r="E16" s="200">
        <v>3.947195396175235</v>
      </c>
      <c r="F16" s="200">
        <v>16.987666403430975</v>
      </c>
      <c r="G16" s="200">
        <v>-13.04047100725574</v>
      </c>
      <c r="H16" s="200"/>
      <c r="I16" s="200">
        <v>4.007790790586362</v>
      </c>
      <c r="J16" s="200">
        <v>17.039241765055102</v>
      </c>
      <c r="K16" s="200">
        <v>-13.03145097446874</v>
      </c>
      <c r="L16" s="200"/>
      <c r="M16" s="200">
        <v>4.048421800024965</v>
      </c>
      <c r="N16" s="200">
        <v>17.307930507689854</v>
      </c>
      <c r="O16" s="200">
        <v>-13.259508707664889</v>
      </c>
      <c r="P16" s="200"/>
      <c r="Q16" s="200">
        <v>4.104394278218917</v>
      </c>
      <c r="R16" s="200">
        <v>17.640312796467505</v>
      </c>
      <c r="S16" s="200">
        <v>-13.535918518248588</v>
      </c>
      <c r="T16" s="200"/>
      <c r="U16" s="200">
        <v>16.10780226500548</v>
      </c>
      <c r="V16" s="200">
        <v>68.97515147264343</v>
      </c>
      <c r="W16" s="206">
        <v>-52.86734920763795</v>
      </c>
    </row>
    <row r="17" spans="2:23" s="179" customFormat="1" ht="12.75">
      <c r="B17" s="210"/>
      <c r="C17" s="200"/>
      <c r="D17" s="200"/>
      <c r="E17" s="200"/>
      <c r="F17" s="200"/>
      <c r="G17" s="200"/>
      <c r="H17" s="200"/>
      <c r="I17" s="200"/>
      <c r="J17" s="200"/>
      <c r="K17" s="200"/>
      <c r="L17" s="200"/>
      <c r="M17" s="200"/>
      <c r="N17" s="200"/>
      <c r="O17" s="200"/>
      <c r="P17" s="200"/>
      <c r="Q17" s="200"/>
      <c r="R17" s="200"/>
      <c r="S17" s="200"/>
      <c r="T17" s="200"/>
      <c r="U17" s="200"/>
      <c r="V17" s="200"/>
      <c r="W17" s="206"/>
    </row>
    <row r="18" spans="2:23" s="179" customFormat="1" ht="12.75">
      <c r="B18" s="218" t="s">
        <v>382</v>
      </c>
      <c r="C18" s="208" t="s">
        <v>669</v>
      </c>
      <c r="D18" s="208"/>
      <c r="E18" s="208">
        <v>212.56478406999997</v>
      </c>
      <c r="F18" s="208">
        <v>95</v>
      </c>
      <c r="G18" s="208">
        <v>117.56478406999997</v>
      </c>
      <c r="H18" s="208"/>
      <c r="I18" s="208">
        <v>203.1451279925</v>
      </c>
      <c r="J18" s="208">
        <v>92.6</v>
      </c>
      <c r="K18" s="208">
        <v>110.54512799249999</v>
      </c>
      <c r="L18" s="208"/>
      <c r="M18" s="208">
        <v>222.766822795</v>
      </c>
      <c r="N18" s="208">
        <v>149</v>
      </c>
      <c r="O18" s="208">
        <v>73.766822795</v>
      </c>
      <c r="P18" s="208"/>
      <c r="Q18" s="208">
        <v>215.450528405</v>
      </c>
      <c r="R18" s="208">
        <v>125.8</v>
      </c>
      <c r="S18" s="208">
        <v>89.65052840499999</v>
      </c>
      <c r="T18" s="208"/>
      <c r="U18" s="208">
        <v>853.9272632624999</v>
      </c>
      <c r="V18" s="208">
        <v>462.4</v>
      </c>
      <c r="W18" s="204">
        <v>391.52726326249996</v>
      </c>
    </row>
    <row r="19" spans="2:23" s="179" customFormat="1" ht="12.75">
      <c r="B19" s="210"/>
      <c r="C19" s="200"/>
      <c r="D19" s="200"/>
      <c r="E19" s="200"/>
      <c r="F19" s="200"/>
      <c r="G19" s="200"/>
      <c r="H19" s="200"/>
      <c r="I19" s="200"/>
      <c r="J19" s="200"/>
      <c r="K19" s="200"/>
      <c r="L19" s="200"/>
      <c r="M19" s="200"/>
      <c r="N19" s="200"/>
      <c r="O19" s="200"/>
      <c r="P19" s="200"/>
      <c r="Q19" s="200"/>
      <c r="R19" s="200"/>
      <c r="S19" s="200"/>
      <c r="T19" s="200"/>
      <c r="U19" s="200"/>
      <c r="V19" s="200"/>
      <c r="W19" s="206"/>
    </row>
    <row r="20" spans="2:23" s="179" customFormat="1" ht="12.75">
      <c r="B20" s="210"/>
      <c r="C20" s="200"/>
      <c r="D20" s="200" t="s">
        <v>48</v>
      </c>
      <c r="E20" s="200">
        <v>30.26478407</v>
      </c>
      <c r="F20" s="200">
        <v>0</v>
      </c>
      <c r="G20" s="200">
        <v>30.26478407</v>
      </c>
      <c r="H20" s="200"/>
      <c r="I20" s="200">
        <v>36.1451279925</v>
      </c>
      <c r="J20" s="200">
        <v>0</v>
      </c>
      <c r="K20" s="200">
        <v>36.1451279925</v>
      </c>
      <c r="L20" s="200"/>
      <c r="M20" s="200">
        <v>35.966822795</v>
      </c>
      <c r="N20" s="200">
        <v>0</v>
      </c>
      <c r="O20" s="200">
        <v>35.966822795</v>
      </c>
      <c r="P20" s="200"/>
      <c r="Q20" s="200">
        <v>50.650528405</v>
      </c>
      <c r="R20" s="200">
        <v>0</v>
      </c>
      <c r="S20" s="200">
        <v>50.650528405</v>
      </c>
      <c r="T20" s="200"/>
      <c r="U20" s="200">
        <v>153.0272632625</v>
      </c>
      <c r="V20" s="200">
        <v>0</v>
      </c>
      <c r="W20" s="206">
        <v>153.0272632625</v>
      </c>
    </row>
    <row r="21" spans="2:23" s="179" customFormat="1" ht="12.75">
      <c r="B21" s="210"/>
      <c r="C21" s="200"/>
      <c r="D21" s="200"/>
      <c r="E21" s="200"/>
      <c r="F21" s="200"/>
      <c r="G21" s="200"/>
      <c r="H21" s="200"/>
      <c r="I21" s="200"/>
      <c r="J21" s="200"/>
      <c r="K21" s="200"/>
      <c r="L21" s="200"/>
      <c r="M21" s="200"/>
      <c r="N21" s="200"/>
      <c r="O21" s="200"/>
      <c r="P21" s="200"/>
      <c r="Q21" s="200"/>
      <c r="R21" s="200"/>
      <c r="S21" s="200"/>
      <c r="T21" s="200"/>
      <c r="U21" s="200"/>
      <c r="V21" s="200"/>
      <c r="W21" s="206"/>
    </row>
    <row r="22" spans="2:23" s="179" customFormat="1" ht="12.75">
      <c r="B22" s="210"/>
      <c r="C22" s="200"/>
      <c r="D22" s="200" t="s">
        <v>47</v>
      </c>
      <c r="E22" s="200">
        <v>182.3</v>
      </c>
      <c r="F22" s="200">
        <v>95</v>
      </c>
      <c r="G22" s="200">
        <v>87.3</v>
      </c>
      <c r="H22" s="200"/>
      <c r="I22" s="200">
        <v>167</v>
      </c>
      <c r="J22" s="200">
        <v>92.6</v>
      </c>
      <c r="K22" s="200">
        <v>74.4</v>
      </c>
      <c r="L22" s="200"/>
      <c r="M22" s="200">
        <v>186.8</v>
      </c>
      <c r="N22" s="200">
        <v>149</v>
      </c>
      <c r="O22" s="200">
        <v>37.8</v>
      </c>
      <c r="P22" s="200"/>
      <c r="Q22" s="200">
        <v>164.8</v>
      </c>
      <c r="R22" s="200">
        <v>125.8</v>
      </c>
      <c r="S22" s="200">
        <v>39</v>
      </c>
      <c r="T22" s="200"/>
      <c r="U22" s="200">
        <v>700.9</v>
      </c>
      <c r="V22" s="200">
        <v>462.4</v>
      </c>
      <c r="W22" s="206">
        <v>238.5</v>
      </c>
    </row>
    <row r="23" spans="2:23" s="179" customFormat="1" ht="12.75">
      <c r="B23" s="210"/>
      <c r="C23" s="200"/>
      <c r="D23" s="200"/>
      <c r="E23" s="200"/>
      <c r="F23" s="200"/>
      <c r="G23" s="200"/>
      <c r="H23" s="200"/>
      <c r="I23" s="200"/>
      <c r="J23" s="200"/>
      <c r="K23" s="200"/>
      <c r="L23" s="200"/>
      <c r="M23" s="200"/>
      <c r="N23" s="200"/>
      <c r="O23" s="200"/>
      <c r="P23" s="200"/>
      <c r="Q23" s="200"/>
      <c r="R23" s="200"/>
      <c r="S23" s="200"/>
      <c r="T23" s="200"/>
      <c r="U23" s="200"/>
      <c r="V23" s="200"/>
      <c r="W23" s="206"/>
    </row>
    <row r="24" spans="2:23" s="179" customFormat="1" ht="12.75">
      <c r="B24" s="210"/>
      <c r="C24" s="200"/>
      <c r="D24" s="200"/>
      <c r="E24" s="200"/>
      <c r="F24" s="200"/>
      <c r="G24" s="200"/>
      <c r="H24" s="200"/>
      <c r="I24" s="200"/>
      <c r="J24" s="200"/>
      <c r="K24" s="200"/>
      <c r="L24" s="200"/>
      <c r="M24" s="200"/>
      <c r="N24" s="200"/>
      <c r="O24" s="200"/>
      <c r="P24" s="200"/>
      <c r="Q24" s="200"/>
      <c r="R24" s="200"/>
      <c r="S24" s="200"/>
      <c r="T24" s="200"/>
      <c r="U24" s="200"/>
      <c r="V24" s="200"/>
      <c r="W24" s="206"/>
    </row>
    <row r="25" spans="2:23" s="179" customFormat="1" ht="12.75" customHeight="1">
      <c r="B25" s="218" t="s">
        <v>388</v>
      </c>
      <c r="C25" s="208" t="s">
        <v>670</v>
      </c>
      <c r="D25" s="208"/>
      <c r="E25" s="200"/>
      <c r="F25" s="200"/>
      <c r="G25" s="200"/>
      <c r="H25" s="200"/>
      <c r="I25" s="200"/>
      <c r="J25" s="200"/>
      <c r="K25" s="200"/>
      <c r="L25" s="200"/>
      <c r="M25" s="200"/>
      <c r="N25" s="200"/>
      <c r="O25" s="200"/>
      <c r="P25" s="200"/>
      <c r="Q25" s="200"/>
      <c r="R25" s="200"/>
      <c r="S25" s="200"/>
      <c r="T25" s="200"/>
      <c r="U25" s="200"/>
      <c r="V25" s="200"/>
      <c r="W25" s="200"/>
    </row>
    <row r="26" spans="2:23" s="179" customFormat="1" ht="12.75" customHeight="1">
      <c r="B26" s="200"/>
      <c r="C26" s="208" t="s">
        <v>671</v>
      </c>
      <c r="D26" s="200"/>
      <c r="E26" s="204">
        <v>528.0314352494952</v>
      </c>
      <c r="F26" s="204">
        <v>112.14022086616687</v>
      </c>
      <c r="G26" s="204">
        <v>415.8912143833283</v>
      </c>
      <c r="H26" s="204"/>
      <c r="I26" s="204">
        <v>1308.2206286866265</v>
      </c>
      <c r="J26" s="204">
        <v>109.79429491134313</v>
      </c>
      <c r="K26" s="204">
        <v>1198.4263337752834</v>
      </c>
      <c r="L26" s="204"/>
      <c r="M26" s="204">
        <v>888.222491425965</v>
      </c>
      <c r="N26" s="204">
        <v>166.45812594611544</v>
      </c>
      <c r="O26" s="204">
        <v>721.7643654798496</v>
      </c>
      <c r="P26" s="208"/>
      <c r="Q26" s="204">
        <v>1163.972844498404</v>
      </c>
      <c r="R26" s="204">
        <v>143.58938858588044</v>
      </c>
      <c r="S26" s="204">
        <v>1020.3834559125235</v>
      </c>
      <c r="T26" s="204"/>
      <c r="U26" s="204">
        <v>3888.447399860491</v>
      </c>
      <c r="V26" s="204">
        <v>531.982030309506</v>
      </c>
      <c r="W26" s="204">
        <v>3356.465369550985</v>
      </c>
    </row>
    <row r="27" spans="1:23" s="158" customFormat="1" ht="12.75">
      <c r="A27" s="179"/>
      <c r="B27" s="212"/>
      <c r="C27" s="212"/>
      <c r="D27" s="212"/>
      <c r="E27" s="212"/>
      <c r="F27" s="212"/>
      <c r="G27" s="212"/>
      <c r="H27" s="212"/>
      <c r="I27" s="212"/>
      <c r="J27" s="212"/>
      <c r="K27" s="212"/>
      <c r="L27" s="212"/>
      <c r="M27" s="212"/>
      <c r="N27" s="212"/>
      <c r="O27" s="212"/>
      <c r="P27" s="212"/>
      <c r="Q27" s="212"/>
      <c r="R27" s="212"/>
      <c r="S27" s="212"/>
      <c r="T27" s="212"/>
      <c r="U27" s="212"/>
      <c r="V27" s="212"/>
      <c r="W27" s="212"/>
    </row>
    <row r="28" spans="1:23" s="158" customFormat="1" ht="12.75">
      <c r="A28" s="179"/>
      <c r="B28" s="200"/>
      <c r="C28" s="200"/>
      <c r="D28" s="200"/>
      <c r="E28" s="200"/>
      <c r="F28" s="200"/>
      <c r="G28" s="200"/>
      <c r="H28" s="200"/>
      <c r="I28" s="200"/>
      <c r="J28" s="200"/>
      <c r="K28" s="200"/>
      <c r="L28" s="200"/>
      <c r="M28" s="200"/>
      <c r="N28" s="200"/>
      <c r="O28" s="200"/>
      <c r="P28" s="200"/>
      <c r="Q28" s="200"/>
      <c r="R28" s="200"/>
      <c r="S28" s="200"/>
      <c r="T28" s="200"/>
      <c r="U28" s="200"/>
      <c r="V28" s="200"/>
      <c r="W28" s="200"/>
    </row>
  </sheetData>
  <printOptions horizontalCentered="1"/>
  <pageMargins left="0.15748031496062992" right="0.15748031496062992" top="0.5511811023622047" bottom="1" header="0" footer="0"/>
  <pageSetup fitToHeight="0" fitToWidth="0" horizontalDpi="300" verticalDpi="300" orientation="landscape" scale="72" r:id="rId1"/>
</worksheet>
</file>

<file path=xl/worksheets/sheet12.xml><?xml version="1.0" encoding="utf-8"?>
<worksheet xmlns="http://schemas.openxmlformats.org/spreadsheetml/2006/main" xmlns:r="http://schemas.openxmlformats.org/officeDocument/2006/relationships">
  <dimension ref="A1:AB228"/>
  <sheetViews>
    <sheetView zoomScale="75" zoomScaleNormal="75" zoomScaleSheetLayoutView="75" workbookViewId="0" topLeftCell="A1">
      <selection activeCell="A1" sqref="A1"/>
    </sheetView>
  </sheetViews>
  <sheetFormatPr defaultColWidth="11.421875" defaultRowHeight="12.75"/>
  <cols>
    <col min="1" max="1" width="4.7109375" style="213" customWidth="1"/>
    <col min="2" max="2" width="1.8515625" style="213" customWidth="1"/>
    <col min="3" max="3" width="2.57421875" style="213" customWidth="1"/>
    <col min="4" max="4" width="2.8515625" style="214" customWidth="1"/>
    <col min="5" max="8" width="2.7109375" style="214" customWidth="1"/>
    <col min="9" max="9" width="26.7109375" style="214" customWidth="1"/>
    <col min="10" max="12" width="10.7109375" style="140" customWidth="1"/>
    <col min="13" max="13" width="1.7109375" style="156" customWidth="1"/>
    <col min="14" max="16" width="10.7109375" style="155" customWidth="1"/>
    <col min="17" max="17" width="1.7109375" style="155" customWidth="1"/>
    <col min="18" max="20" width="10.7109375" style="140" customWidth="1"/>
    <col min="21" max="21" width="1.7109375" style="140" customWidth="1"/>
    <col min="22" max="24" width="10.7109375" style="140" customWidth="1"/>
    <col min="25" max="25" width="1.7109375" style="140" customWidth="1"/>
    <col min="26" max="28" width="10.7109375" style="140" customWidth="1"/>
    <col min="29" max="16384" width="11.421875" style="155" customWidth="1"/>
  </cols>
  <sheetData>
    <row r="1" spans="4:28" s="213" customFormat="1" ht="12.75">
      <c r="D1" s="214"/>
      <c r="E1" s="214"/>
      <c r="F1" s="214"/>
      <c r="G1" s="214"/>
      <c r="H1" s="214"/>
      <c r="I1" s="214"/>
      <c r="J1" s="214"/>
      <c r="K1" s="214"/>
      <c r="L1" s="214"/>
      <c r="M1" s="214"/>
      <c r="R1" s="214"/>
      <c r="S1" s="214"/>
      <c r="T1" s="214"/>
      <c r="U1" s="214"/>
      <c r="V1" s="214"/>
      <c r="W1" s="214"/>
      <c r="X1" s="214"/>
      <c r="Y1" s="214"/>
      <c r="Z1" s="214"/>
      <c r="AA1" s="214"/>
      <c r="AB1" s="214"/>
    </row>
    <row r="2" spans="1:28" s="281" customFormat="1" ht="12" customHeight="1">
      <c r="A2" s="187"/>
      <c r="B2" s="175" t="s">
        <v>466</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row>
    <row r="3" spans="1:28" s="281" customFormat="1" ht="12" customHeight="1">
      <c r="A3" s="179"/>
      <c r="B3" s="186" t="s">
        <v>0</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row>
    <row r="4" spans="2:28" s="281" customFormat="1" ht="12" customHeight="1">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row>
    <row r="5" spans="2:28" s="281" customFormat="1" ht="12" customHeight="1">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row>
    <row r="6" spans="2:28" s="281" customFormat="1" ht="12" customHeight="1">
      <c r="B6" s="284"/>
      <c r="C6" s="94"/>
      <c r="D6" s="284"/>
      <c r="E6" s="284"/>
      <c r="F6" s="284"/>
      <c r="G6" s="284"/>
      <c r="H6" s="284"/>
      <c r="I6" s="284"/>
      <c r="J6" s="276" t="s">
        <v>452</v>
      </c>
      <c r="K6" s="276"/>
      <c r="L6" s="276"/>
      <c r="M6" s="276"/>
      <c r="N6" s="277"/>
      <c r="O6" s="277"/>
      <c r="P6" s="277"/>
      <c r="Q6" s="277"/>
      <c r="R6" s="277"/>
      <c r="S6" s="277"/>
      <c r="T6" s="277"/>
      <c r="U6" s="277"/>
      <c r="V6" s="277"/>
      <c r="W6" s="277"/>
      <c r="X6" s="277"/>
      <c r="Y6" s="206"/>
      <c r="Z6" s="276" t="s">
        <v>447</v>
      </c>
      <c r="AA6" s="277"/>
      <c r="AB6" s="277"/>
    </row>
    <row r="7" spans="2:28" s="281" customFormat="1" ht="12" customHeight="1">
      <c r="B7" s="94" t="s">
        <v>1</v>
      </c>
      <c r="D7" s="282"/>
      <c r="E7" s="282"/>
      <c r="F7" s="282"/>
      <c r="G7" s="282"/>
      <c r="H7" s="284"/>
      <c r="I7" s="284"/>
      <c r="J7" s="278" t="s">
        <v>448</v>
      </c>
      <c r="K7" s="278"/>
      <c r="L7" s="278"/>
      <c r="M7" s="208"/>
      <c r="N7" s="278" t="s">
        <v>348</v>
      </c>
      <c r="O7" s="278"/>
      <c r="P7" s="278"/>
      <c r="Q7" s="208"/>
      <c r="R7" s="278" t="s">
        <v>453</v>
      </c>
      <c r="S7" s="278"/>
      <c r="T7" s="278"/>
      <c r="U7" s="208"/>
      <c r="V7" s="278" t="s">
        <v>454</v>
      </c>
      <c r="W7" s="278"/>
      <c r="X7" s="278"/>
      <c r="Y7" s="208"/>
      <c r="Z7" s="279" t="s">
        <v>336</v>
      </c>
      <c r="AA7" s="279" t="s">
        <v>337</v>
      </c>
      <c r="AB7" s="279" t="s">
        <v>116</v>
      </c>
    </row>
    <row r="8" spans="2:28" s="281" customFormat="1" ht="12" customHeight="1">
      <c r="B8" s="284"/>
      <c r="C8" s="284"/>
      <c r="D8" s="284"/>
      <c r="E8" s="284"/>
      <c r="F8" s="284"/>
      <c r="G8" s="284"/>
      <c r="H8" s="284"/>
      <c r="I8" s="284"/>
      <c r="J8" s="280" t="s">
        <v>336</v>
      </c>
      <c r="K8" s="280" t="s">
        <v>337</v>
      </c>
      <c r="L8" s="280" t="s">
        <v>116</v>
      </c>
      <c r="M8" s="200"/>
      <c r="N8" s="280" t="s">
        <v>336</v>
      </c>
      <c r="O8" s="280" t="s">
        <v>337</v>
      </c>
      <c r="P8" s="280" t="s">
        <v>116</v>
      </c>
      <c r="Q8" s="200"/>
      <c r="R8" s="280" t="s">
        <v>336</v>
      </c>
      <c r="S8" s="280" t="s">
        <v>337</v>
      </c>
      <c r="T8" s="280" t="s">
        <v>116</v>
      </c>
      <c r="U8" s="200"/>
      <c r="V8" s="280" t="s">
        <v>336</v>
      </c>
      <c r="W8" s="280" t="s">
        <v>337</v>
      </c>
      <c r="X8" s="280" t="s">
        <v>116</v>
      </c>
      <c r="Y8" s="200"/>
      <c r="Z8" s="256"/>
      <c r="AA8" s="256"/>
      <c r="AB8" s="256"/>
    </row>
    <row r="9" spans="2:28" s="281" customFormat="1" ht="12" customHeight="1">
      <c r="B9" s="285"/>
      <c r="C9" s="285"/>
      <c r="D9" s="285"/>
      <c r="E9" s="285"/>
      <c r="F9" s="285"/>
      <c r="G9" s="285"/>
      <c r="H9" s="285"/>
      <c r="I9" s="285"/>
      <c r="J9" s="291"/>
      <c r="K9" s="291"/>
      <c r="L9" s="291"/>
      <c r="M9" s="212"/>
      <c r="N9" s="291"/>
      <c r="O9" s="291"/>
      <c r="P9" s="291"/>
      <c r="Q9" s="212"/>
      <c r="R9" s="291"/>
      <c r="S9" s="291"/>
      <c r="T9" s="291"/>
      <c r="U9" s="212"/>
      <c r="V9" s="291"/>
      <c r="W9" s="291"/>
      <c r="X9" s="291"/>
      <c r="Y9" s="212"/>
      <c r="Z9" s="292"/>
      <c r="AA9" s="292"/>
      <c r="AB9" s="292"/>
    </row>
    <row r="10" spans="1:28" s="159" customFormat="1" ht="12.75" customHeight="1">
      <c r="A10" s="281"/>
      <c r="B10" s="282"/>
      <c r="C10" s="282"/>
      <c r="D10" s="282"/>
      <c r="E10" s="282"/>
      <c r="F10" s="282"/>
      <c r="G10" s="282"/>
      <c r="H10" s="282"/>
      <c r="I10" s="282"/>
      <c r="J10" s="157"/>
      <c r="K10" s="157"/>
      <c r="L10" s="157"/>
      <c r="M10" s="157"/>
      <c r="N10" s="157"/>
      <c r="O10" s="157"/>
      <c r="P10" s="157"/>
      <c r="Q10" s="157"/>
      <c r="R10" s="157"/>
      <c r="S10" s="157"/>
      <c r="T10" s="157"/>
      <c r="U10" s="157"/>
      <c r="V10" s="157"/>
      <c r="W10" s="157"/>
      <c r="X10" s="157"/>
      <c r="Y10" s="157"/>
      <c r="Z10" s="157"/>
      <c r="AA10" s="157"/>
      <c r="AB10" s="157"/>
    </row>
    <row r="11" spans="2:28" s="213" customFormat="1" ht="10.5" customHeight="1">
      <c r="B11" s="282"/>
      <c r="C11" s="282" t="s">
        <v>386</v>
      </c>
      <c r="D11" s="282"/>
      <c r="E11" s="282"/>
      <c r="F11" s="282"/>
      <c r="G11" s="282"/>
      <c r="H11" s="282"/>
      <c r="I11" s="214"/>
      <c r="J11" s="290">
        <v>19036.93339646497</v>
      </c>
      <c r="K11" s="290">
        <v>21113.141977230018</v>
      </c>
      <c r="L11" s="290">
        <v>-2076.2085807650474</v>
      </c>
      <c r="M11" s="214"/>
      <c r="N11" s="290">
        <v>23948.739500917894</v>
      </c>
      <c r="O11" s="290">
        <v>25441.564436396475</v>
      </c>
      <c r="P11" s="290">
        <v>-1492.8249354785803</v>
      </c>
      <c r="Q11" s="214"/>
      <c r="R11" s="290">
        <v>25056.52293280946</v>
      </c>
      <c r="S11" s="290">
        <v>26461.88074957557</v>
      </c>
      <c r="T11" s="290">
        <v>-1405.3578167661071</v>
      </c>
      <c r="U11" s="214"/>
      <c r="V11" s="290">
        <v>27788.982951132923</v>
      </c>
      <c r="W11" s="290">
        <v>29620.000790383325</v>
      </c>
      <c r="X11" s="290">
        <v>-1831.0178392504022</v>
      </c>
      <c r="Y11" s="214"/>
      <c r="Z11" s="290">
        <v>95831.17878132524</v>
      </c>
      <c r="AA11" s="290">
        <v>102636.58795358539</v>
      </c>
      <c r="AB11" s="214">
        <v>-6805.409172260144</v>
      </c>
    </row>
    <row r="12" spans="2:28" s="213" customFormat="1" ht="10.5" customHeight="1">
      <c r="B12" s="282"/>
      <c r="C12" s="282"/>
      <c r="D12" s="282"/>
      <c r="E12" s="282"/>
      <c r="F12" s="282"/>
      <c r="G12" s="282"/>
      <c r="H12" s="282"/>
      <c r="I12" s="214"/>
      <c r="J12" s="290"/>
      <c r="K12" s="290"/>
      <c r="L12" s="290"/>
      <c r="M12" s="214"/>
      <c r="N12" s="290"/>
      <c r="O12" s="290"/>
      <c r="P12" s="290"/>
      <c r="Q12" s="214"/>
      <c r="R12" s="290"/>
      <c r="S12" s="290"/>
      <c r="T12" s="290"/>
      <c r="U12" s="214"/>
      <c r="V12" s="290"/>
      <c r="W12" s="290"/>
      <c r="X12" s="290"/>
      <c r="Y12" s="214"/>
      <c r="Z12" s="290"/>
      <c r="AA12" s="290"/>
      <c r="AB12" s="290"/>
    </row>
    <row r="13" spans="2:28" s="213" customFormat="1" ht="10.5" customHeight="1">
      <c r="B13" s="286"/>
      <c r="C13" s="286" t="s">
        <v>372</v>
      </c>
      <c r="D13" s="286" t="s">
        <v>73</v>
      </c>
      <c r="E13" s="286"/>
      <c r="F13" s="286"/>
      <c r="G13" s="286"/>
      <c r="H13" s="286"/>
      <c r="I13" s="214"/>
      <c r="J13" s="293">
        <v>4085.2653904713543</v>
      </c>
      <c r="K13" s="293">
        <v>1235.0997812532928</v>
      </c>
      <c r="L13" s="293">
        <v>2850.165609218062</v>
      </c>
      <c r="M13" s="223"/>
      <c r="N13" s="293">
        <v>4122.257820471729</v>
      </c>
      <c r="O13" s="293">
        <v>4524.319766645443</v>
      </c>
      <c r="P13" s="293">
        <v>-402.06194617371375</v>
      </c>
      <c r="Q13" s="223"/>
      <c r="R13" s="293">
        <v>3841.4938480345795</v>
      </c>
      <c r="S13" s="293">
        <v>1295.3097813883328</v>
      </c>
      <c r="T13" s="293">
        <v>2546.1840666462467</v>
      </c>
      <c r="U13" s="223"/>
      <c r="V13" s="293">
        <v>4545.600107005633</v>
      </c>
      <c r="W13" s="293">
        <v>4463.830842654549</v>
      </c>
      <c r="X13" s="293">
        <v>81.76926435108408</v>
      </c>
      <c r="Y13" s="223"/>
      <c r="Z13" s="293">
        <v>16594.617165983298</v>
      </c>
      <c r="AA13" s="293">
        <v>11518.560171941617</v>
      </c>
      <c r="AB13" s="223">
        <v>5076.056994041681</v>
      </c>
    </row>
    <row r="14" spans="2:28" s="213" customFormat="1" ht="10.5" customHeight="1">
      <c r="B14" s="282"/>
      <c r="C14" s="282"/>
      <c r="D14" s="282" t="s">
        <v>114</v>
      </c>
      <c r="E14" s="282"/>
      <c r="F14" s="282"/>
      <c r="G14" s="282"/>
      <c r="H14" s="282"/>
      <c r="I14" s="214"/>
      <c r="J14" s="290">
        <v>282.51203189999995</v>
      </c>
      <c r="K14" s="290">
        <v>1033.9065364611097</v>
      </c>
      <c r="L14" s="290">
        <v>-751.3945045611097</v>
      </c>
      <c r="M14" s="214"/>
      <c r="N14" s="290">
        <v>462.2561300251861</v>
      </c>
      <c r="O14" s="290">
        <v>1154.67849609</v>
      </c>
      <c r="P14" s="290">
        <v>-692.422366064814</v>
      </c>
      <c r="Q14" s="214"/>
      <c r="R14" s="290">
        <v>375.66193934</v>
      </c>
      <c r="S14" s="290">
        <v>838.1907984006493</v>
      </c>
      <c r="T14" s="290">
        <v>-462.5288590606493</v>
      </c>
      <c r="U14" s="214"/>
      <c r="V14" s="290">
        <v>901.6322514799999</v>
      </c>
      <c r="W14" s="290">
        <v>1870.889807817886</v>
      </c>
      <c r="X14" s="290">
        <v>-969.257556337886</v>
      </c>
      <c r="Y14" s="214"/>
      <c r="Z14" s="290">
        <v>2022.0623527451858</v>
      </c>
      <c r="AA14" s="290">
        <v>4897.665638769646</v>
      </c>
      <c r="AB14" s="214">
        <v>-2875.6032860244595</v>
      </c>
    </row>
    <row r="15" spans="2:28" s="213" customFormat="1" ht="10.5" customHeight="1">
      <c r="B15" s="282"/>
      <c r="C15" s="282"/>
      <c r="D15" s="282"/>
      <c r="E15" s="282" t="s">
        <v>15</v>
      </c>
      <c r="F15" s="282"/>
      <c r="G15" s="282"/>
      <c r="H15" s="282"/>
      <c r="I15" s="214"/>
      <c r="J15" s="290">
        <v>59.65020853</v>
      </c>
      <c r="K15" s="290">
        <v>392.98124831110965</v>
      </c>
      <c r="L15" s="290">
        <v>-333.33103978110967</v>
      </c>
      <c r="M15" s="214"/>
      <c r="N15" s="290">
        <v>244.25222907</v>
      </c>
      <c r="O15" s="290">
        <v>139.64977327000003</v>
      </c>
      <c r="P15" s="290">
        <v>104.60245579999997</v>
      </c>
      <c r="Q15" s="214"/>
      <c r="R15" s="290">
        <v>161.42057291</v>
      </c>
      <c r="S15" s="290">
        <v>152.22723667064406</v>
      </c>
      <c r="T15" s="290">
        <v>9.193336239355943</v>
      </c>
      <c r="U15" s="214"/>
      <c r="V15" s="290">
        <v>76.19609655</v>
      </c>
      <c r="W15" s="290">
        <v>863.5634872612243</v>
      </c>
      <c r="X15" s="290">
        <v>-787.3673907112243</v>
      </c>
      <c r="Y15" s="214"/>
      <c r="Z15" s="290">
        <v>541.51910706</v>
      </c>
      <c r="AA15" s="290">
        <v>1548.421745512978</v>
      </c>
      <c r="AB15" s="214">
        <v>-1006.9026384529781</v>
      </c>
    </row>
    <row r="16" spans="2:28" s="213" customFormat="1" ht="10.5" customHeight="1">
      <c r="B16" s="282"/>
      <c r="C16" s="282"/>
      <c r="D16" s="282"/>
      <c r="E16" s="282"/>
      <c r="F16" s="282" t="s">
        <v>472</v>
      </c>
      <c r="G16" s="282"/>
      <c r="H16" s="282"/>
      <c r="I16" s="214"/>
      <c r="J16" s="290">
        <v>59.65020853</v>
      </c>
      <c r="K16" s="290">
        <v>392.98124831110965</v>
      </c>
      <c r="L16" s="290">
        <v>-333.33103978110967</v>
      </c>
      <c r="M16" s="214"/>
      <c r="N16" s="290">
        <v>244.25222907</v>
      </c>
      <c r="O16" s="290">
        <v>139.64977327000003</v>
      </c>
      <c r="P16" s="290">
        <v>104.60245579999997</v>
      </c>
      <c r="Q16" s="214"/>
      <c r="R16" s="290">
        <v>161.42057291</v>
      </c>
      <c r="S16" s="290">
        <v>152.22723667064406</v>
      </c>
      <c r="T16" s="290">
        <v>9.193336239355943</v>
      </c>
      <c r="U16" s="214"/>
      <c r="V16" s="290">
        <v>76.19609655</v>
      </c>
      <c r="W16" s="290">
        <v>863.5634872612243</v>
      </c>
      <c r="X16" s="290">
        <v>-787.3673907112243</v>
      </c>
      <c r="Y16" s="214"/>
      <c r="Z16" s="290">
        <v>541.51910706</v>
      </c>
      <c r="AA16" s="290">
        <v>1548.421745512978</v>
      </c>
      <c r="AB16" s="214">
        <v>-1006.9026384529781</v>
      </c>
    </row>
    <row r="17" spans="2:28" s="213" customFormat="1" ht="10.5" customHeight="1">
      <c r="B17" s="282"/>
      <c r="C17" s="282"/>
      <c r="D17" s="282"/>
      <c r="E17" s="282"/>
      <c r="F17" s="282" t="s">
        <v>474</v>
      </c>
      <c r="G17" s="282"/>
      <c r="H17" s="282"/>
      <c r="I17" s="214"/>
      <c r="J17" s="290">
        <v>0</v>
      </c>
      <c r="K17" s="290">
        <v>0</v>
      </c>
      <c r="L17" s="290"/>
      <c r="M17" s="214"/>
      <c r="N17" s="290">
        <v>0</v>
      </c>
      <c r="O17" s="290">
        <v>0</v>
      </c>
      <c r="P17" s="290"/>
      <c r="Q17" s="214"/>
      <c r="R17" s="290">
        <v>0</v>
      </c>
      <c r="S17" s="290">
        <v>0</v>
      </c>
      <c r="T17" s="290"/>
      <c r="U17" s="214"/>
      <c r="V17" s="290">
        <v>0</v>
      </c>
      <c r="W17" s="290">
        <v>0</v>
      </c>
      <c r="X17" s="290"/>
      <c r="Y17" s="214"/>
      <c r="Z17" s="290"/>
      <c r="AA17" s="290"/>
      <c r="AB17" s="290"/>
    </row>
    <row r="18" spans="2:28" s="213" customFormat="1" ht="10.5" customHeight="1">
      <c r="B18" s="282"/>
      <c r="C18" s="282"/>
      <c r="D18" s="282"/>
      <c r="E18" s="282" t="s">
        <v>16</v>
      </c>
      <c r="F18" s="282"/>
      <c r="G18" s="282"/>
      <c r="H18" s="282"/>
      <c r="I18" s="214"/>
      <c r="J18" s="290">
        <v>0</v>
      </c>
      <c r="K18" s="290">
        <v>200.85604335000002</v>
      </c>
      <c r="L18" s="290">
        <v>-200.85604335000002</v>
      </c>
      <c r="M18" s="214"/>
      <c r="N18" s="290">
        <v>0</v>
      </c>
      <c r="O18" s="290">
        <v>229.77416982</v>
      </c>
      <c r="P18" s="290">
        <v>-229.77416982</v>
      </c>
      <c r="Q18" s="214"/>
      <c r="R18" s="290">
        <v>0</v>
      </c>
      <c r="S18" s="290">
        <v>229.53120186000524</v>
      </c>
      <c r="T18" s="290">
        <v>-229.53120186000524</v>
      </c>
      <c r="U18" s="214"/>
      <c r="V18" s="290">
        <v>0</v>
      </c>
      <c r="W18" s="290">
        <v>296.1589045666616</v>
      </c>
      <c r="X18" s="290">
        <v>-296.1589045666616</v>
      </c>
      <c r="Y18" s="214"/>
      <c r="Z18" s="290">
        <v>0</v>
      </c>
      <c r="AA18" s="290">
        <v>956.3203195966669</v>
      </c>
      <c r="AB18" s="214">
        <v>-956.3203195966669</v>
      </c>
    </row>
    <row r="19" spans="2:28" s="213" customFormat="1" ht="10.5" customHeight="1">
      <c r="B19" s="282"/>
      <c r="C19" s="282"/>
      <c r="D19" s="282"/>
      <c r="E19" s="282" t="s">
        <v>17</v>
      </c>
      <c r="F19" s="282"/>
      <c r="G19" s="282"/>
      <c r="H19" s="282"/>
      <c r="I19" s="214"/>
      <c r="J19" s="290">
        <v>222.86182336999997</v>
      </c>
      <c r="K19" s="290">
        <v>440.0692448</v>
      </c>
      <c r="L19" s="290">
        <v>-217.20742143</v>
      </c>
      <c r="M19" s="214"/>
      <c r="N19" s="290">
        <v>218.0039009551861</v>
      </c>
      <c r="O19" s="290">
        <v>785.254553</v>
      </c>
      <c r="P19" s="290">
        <v>-567.2506520448139</v>
      </c>
      <c r="Q19" s="214"/>
      <c r="R19" s="290">
        <v>214.24136642999997</v>
      </c>
      <c r="S19" s="290">
        <v>456.43235987</v>
      </c>
      <c r="T19" s="290">
        <v>-242.19099344000006</v>
      </c>
      <c r="U19" s="214"/>
      <c r="V19" s="290">
        <v>825.4361549299999</v>
      </c>
      <c r="W19" s="290">
        <v>711.1674159900001</v>
      </c>
      <c r="X19" s="290">
        <v>114.26873893999982</v>
      </c>
      <c r="Y19" s="214"/>
      <c r="Z19" s="290">
        <v>1480.5432456851859</v>
      </c>
      <c r="AA19" s="290">
        <v>2392.9235736600003</v>
      </c>
      <c r="AB19" s="214">
        <v>-912.3803279748145</v>
      </c>
    </row>
    <row r="20" spans="2:28" s="213" customFormat="1" ht="10.5" customHeight="1">
      <c r="B20" s="282"/>
      <c r="C20" s="282"/>
      <c r="D20" s="282"/>
      <c r="E20" s="282"/>
      <c r="F20" s="282" t="s">
        <v>472</v>
      </c>
      <c r="G20" s="282"/>
      <c r="H20" s="282"/>
      <c r="I20" s="214"/>
      <c r="J20" s="290">
        <v>222.86182336999997</v>
      </c>
      <c r="K20" s="290">
        <v>440.0692448</v>
      </c>
      <c r="L20" s="290">
        <v>-217.20742143</v>
      </c>
      <c r="M20" s="214"/>
      <c r="N20" s="290">
        <v>218.0039009551861</v>
      </c>
      <c r="O20" s="290">
        <v>785.254553</v>
      </c>
      <c r="P20" s="290">
        <v>-567.2506520448139</v>
      </c>
      <c r="Q20" s="214"/>
      <c r="R20" s="290">
        <v>214.24136642999997</v>
      </c>
      <c r="S20" s="290">
        <v>456.43235987</v>
      </c>
      <c r="T20" s="290">
        <v>-242.19099344000006</v>
      </c>
      <c r="U20" s="214"/>
      <c r="V20" s="290">
        <v>825.4361549299999</v>
      </c>
      <c r="W20" s="290">
        <v>711.1674159900001</v>
      </c>
      <c r="X20" s="290">
        <v>114.26873893999982</v>
      </c>
      <c r="Y20" s="214"/>
      <c r="Z20" s="290">
        <v>1480.5432456851859</v>
      </c>
      <c r="AA20" s="290">
        <v>2392.9235736600003</v>
      </c>
      <c r="AB20" s="214">
        <v>-912.3803279748145</v>
      </c>
    </row>
    <row r="21" spans="2:28" s="213" customFormat="1" ht="10.5" customHeight="1">
      <c r="B21" s="282"/>
      <c r="C21" s="282"/>
      <c r="D21" s="282"/>
      <c r="E21" s="282"/>
      <c r="F21" s="282" t="s">
        <v>474</v>
      </c>
      <c r="G21" s="282"/>
      <c r="H21" s="282"/>
      <c r="I21" s="214"/>
      <c r="J21" s="290">
        <v>0</v>
      </c>
      <c r="K21" s="290">
        <v>0</v>
      </c>
      <c r="L21" s="290"/>
      <c r="M21" s="214"/>
      <c r="N21" s="290">
        <v>0</v>
      </c>
      <c r="O21" s="290">
        <v>0</v>
      </c>
      <c r="P21" s="290"/>
      <c r="Q21" s="214"/>
      <c r="R21" s="290">
        <v>0</v>
      </c>
      <c r="S21" s="290">
        <v>0</v>
      </c>
      <c r="T21" s="290"/>
      <c r="U21" s="214"/>
      <c r="V21" s="290">
        <v>0</v>
      </c>
      <c r="W21" s="290">
        <v>0</v>
      </c>
      <c r="X21" s="290"/>
      <c r="Y21" s="214"/>
      <c r="Z21" s="290"/>
      <c r="AA21" s="290"/>
      <c r="AB21" s="290"/>
    </row>
    <row r="22" spans="2:28" s="213" customFormat="1" ht="10.5" customHeight="1">
      <c r="B22" s="282"/>
      <c r="C22" s="282"/>
      <c r="D22" s="282" t="s">
        <v>115</v>
      </c>
      <c r="E22" s="282"/>
      <c r="F22" s="282"/>
      <c r="G22" s="282"/>
      <c r="H22" s="282"/>
      <c r="I22" s="214"/>
      <c r="J22" s="290">
        <v>3802.7533585713545</v>
      </c>
      <c r="K22" s="290">
        <v>201.19324479218307</v>
      </c>
      <c r="L22" s="290">
        <v>3601.5601137791714</v>
      </c>
      <c r="M22" s="214"/>
      <c r="N22" s="290">
        <v>3660.0016904465433</v>
      </c>
      <c r="O22" s="290">
        <v>3369.641270555443</v>
      </c>
      <c r="P22" s="290">
        <v>290.36041989110026</v>
      </c>
      <c r="Q22" s="214"/>
      <c r="R22" s="290">
        <v>3465.8319086945794</v>
      </c>
      <c r="S22" s="290">
        <v>457.11898298768335</v>
      </c>
      <c r="T22" s="290">
        <v>3008.712925706896</v>
      </c>
      <c r="U22" s="214"/>
      <c r="V22" s="290">
        <v>3643.967855525633</v>
      </c>
      <c r="W22" s="290">
        <v>2592.9410348366628</v>
      </c>
      <c r="X22" s="290">
        <v>1051.02682068897</v>
      </c>
      <c r="Y22" s="214"/>
      <c r="Z22" s="290">
        <v>14572.554813238112</v>
      </c>
      <c r="AA22" s="290">
        <v>6620.8945331719715</v>
      </c>
      <c r="AB22" s="214">
        <v>7951.66028006614</v>
      </c>
    </row>
    <row r="23" spans="2:28" s="213" customFormat="1" ht="10.5" customHeight="1">
      <c r="B23" s="282"/>
      <c r="C23" s="282"/>
      <c r="D23" s="282"/>
      <c r="E23" s="282" t="s">
        <v>15</v>
      </c>
      <c r="F23" s="282"/>
      <c r="G23" s="282"/>
      <c r="H23" s="282"/>
      <c r="I23" s="214"/>
      <c r="J23" s="290">
        <v>557.8847314500001</v>
      </c>
      <c r="K23" s="290">
        <v>112.72504842000001</v>
      </c>
      <c r="L23" s="290">
        <v>445.1596830300001</v>
      </c>
      <c r="M23" s="214"/>
      <c r="N23" s="290">
        <v>1312.2268496699999</v>
      </c>
      <c r="O23" s="290">
        <v>1681.15865853</v>
      </c>
      <c r="P23" s="290">
        <v>-368.93180886000005</v>
      </c>
      <c r="Q23" s="214"/>
      <c r="R23" s="290">
        <v>683.0798458400001</v>
      </c>
      <c r="S23" s="290">
        <v>152.40541790999998</v>
      </c>
      <c r="T23" s="290">
        <v>530.6744279300001</v>
      </c>
      <c r="U23" s="214"/>
      <c r="V23" s="290">
        <v>1951.3888024699997</v>
      </c>
      <c r="W23" s="290">
        <v>600.77330227</v>
      </c>
      <c r="X23" s="290">
        <v>1350.6155001999996</v>
      </c>
      <c r="Y23" s="214"/>
      <c r="Z23" s="290">
        <v>4504.58022943</v>
      </c>
      <c r="AA23" s="290">
        <v>2547.06242713</v>
      </c>
      <c r="AB23" s="214">
        <v>1957.5178023000003</v>
      </c>
    </row>
    <row r="24" spans="2:28" s="213" customFormat="1" ht="10.5" customHeight="1">
      <c r="B24" s="282"/>
      <c r="C24" s="282"/>
      <c r="D24" s="282"/>
      <c r="E24" s="282"/>
      <c r="F24" s="282" t="s">
        <v>548</v>
      </c>
      <c r="G24" s="282"/>
      <c r="H24" s="282"/>
      <c r="I24" s="214"/>
      <c r="J24" s="290">
        <v>0</v>
      </c>
      <c r="K24" s="290">
        <v>0</v>
      </c>
      <c r="L24" s="290"/>
      <c r="M24" s="214"/>
      <c r="N24" s="290">
        <v>0</v>
      </c>
      <c r="O24" s="290">
        <v>0</v>
      </c>
      <c r="P24" s="290"/>
      <c r="Q24" s="214"/>
      <c r="R24" s="290">
        <v>0</v>
      </c>
      <c r="S24" s="290">
        <v>0</v>
      </c>
      <c r="T24" s="290"/>
      <c r="U24" s="214"/>
      <c r="V24" s="290">
        <v>0</v>
      </c>
      <c r="W24" s="290">
        <v>0</v>
      </c>
      <c r="X24" s="290"/>
      <c r="Y24" s="214"/>
      <c r="Z24" s="290"/>
      <c r="AA24" s="290"/>
      <c r="AB24" s="290"/>
    </row>
    <row r="25" spans="2:28" s="213" customFormat="1" ht="10.5" customHeight="1">
      <c r="B25" s="282"/>
      <c r="C25" s="282"/>
      <c r="D25" s="282"/>
      <c r="E25" s="282"/>
      <c r="F25" s="282" t="s">
        <v>549</v>
      </c>
      <c r="G25" s="282"/>
      <c r="H25" s="282"/>
      <c r="I25" s="214"/>
      <c r="J25" s="290">
        <v>557.8847314500001</v>
      </c>
      <c r="K25" s="290">
        <v>112.72504842000001</v>
      </c>
      <c r="L25" s="290">
        <v>445.1596830300001</v>
      </c>
      <c r="M25" s="214"/>
      <c r="N25" s="290">
        <v>1312.2268496699999</v>
      </c>
      <c r="O25" s="290">
        <v>1681.15865853</v>
      </c>
      <c r="P25" s="290">
        <v>-368.93180886000005</v>
      </c>
      <c r="Q25" s="214"/>
      <c r="R25" s="290">
        <v>683.0798458400001</v>
      </c>
      <c r="S25" s="290">
        <v>152.40541790999998</v>
      </c>
      <c r="T25" s="290">
        <v>530.6744279300001</v>
      </c>
      <c r="U25" s="214"/>
      <c r="V25" s="290">
        <v>1951.3888024699997</v>
      </c>
      <c r="W25" s="290">
        <v>600.77330227</v>
      </c>
      <c r="X25" s="290">
        <v>1350.6155001999996</v>
      </c>
      <c r="Y25" s="214"/>
      <c r="Z25" s="290">
        <v>4504.58022943</v>
      </c>
      <c r="AA25" s="290">
        <v>2547.06242713</v>
      </c>
      <c r="AB25" s="214">
        <v>1957.5178023000003</v>
      </c>
    </row>
    <row r="26" spans="2:28" s="213" customFormat="1" ht="10.5" customHeight="1">
      <c r="B26" s="282"/>
      <c r="C26" s="282"/>
      <c r="D26" s="282"/>
      <c r="E26" s="282" t="s">
        <v>16</v>
      </c>
      <c r="F26" s="282"/>
      <c r="G26" s="282"/>
      <c r="H26" s="282"/>
      <c r="I26" s="214"/>
      <c r="J26" s="290">
        <v>3210.4125571213544</v>
      </c>
      <c r="K26" s="290">
        <v>1.5934653721833332</v>
      </c>
      <c r="L26" s="290">
        <v>3208.819091749171</v>
      </c>
      <c r="M26" s="214"/>
      <c r="N26" s="290">
        <v>2271.6056807765435</v>
      </c>
      <c r="O26" s="290">
        <v>596.3940870254435</v>
      </c>
      <c r="P26" s="290">
        <v>1675.2115937511</v>
      </c>
      <c r="Q26" s="214"/>
      <c r="R26" s="290">
        <v>2646.6554468545796</v>
      </c>
      <c r="S26" s="290">
        <v>1.5899810776833343</v>
      </c>
      <c r="T26" s="290">
        <v>2645.0654657768964</v>
      </c>
      <c r="U26" s="214"/>
      <c r="V26" s="290">
        <v>1646.5960870556328</v>
      </c>
      <c r="W26" s="290">
        <v>1718.3425265666626</v>
      </c>
      <c r="X26" s="290">
        <v>-71.74643951102985</v>
      </c>
      <c r="Y26" s="214"/>
      <c r="Z26" s="290">
        <v>9775.26977180811</v>
      </c>
      <c r="AA26" s="290">
        <v>2317.9200600419726</v>
      </c>
      <c r="AB26" s="214">
        <v>7457.349711766138</v>
      </c>
    </row>
    <row r="27" spans="2:28" s="213" customFormat="1" ht="10.5" customHeight="1">
      <c r="B27" s="282"/>
      <c r="C27" s="282"/>
      <c r="D27" s="282"/>
      <c r="E27" s="282" t="s">
        <v>17</v>
      </c>
      <c r="F27" s="282"/>
      <c r="G27" s="282"/>
      <c r="H27" s="282"/>
      <c r="I27" s="214"/>
      <c r="J27" s="290">
        <v>34.45607</v>
      </c>
      <c r="K27" s="290">
        <v>86.87473099999974</v>
      </c>
      <c r="L27" s="290">
        <v>-52.418660999999744</v>
      </c>
      <c r="M27" s="214"/>
      <c r="N27" s="290">
        <v>76.1691599999999</v>
      </c>
      <c r="O27" s="290">
        <v>1092.088525</v>
      </c>
      <c r="P27" s="290">
        <v>-1015.919365</v>
      </c>
      <c r="Q27" s="214"/>
      <c r="R27" s="290">
        <v>136.096616</v>
      </c>
      <c r="S27" s="290">
        <v>303.12358400000005</v>
      </c>
      <c r="T27" s="290">
        <v>-167.02696800000004</v>
      </c>
      <c r="U27" s="214"/>
      <c r="V27" s="290">
        <v>45.982966</v>
      </c>
      <c r="W27" s="290">
        <v>273.825206</v>
      </c>
      <c r="X27" s="290">
        <v>-227.84223999999998</v>
      </c>
      <c r="Y27" s="214"/>
      <c r="Z27" s="290">
        <v>292.7048119999999</v>
      </c>
      <c r="AA27" s="290">
        <v>1755.9120459999995</v>
      </c>
      <c r="AB27" s="214">
        <v>-1463.2072339999995</v>
      </c>
    </row>
    <row r="28" spans="2:28" s="213" customFormat="1" ht="10.5" customHeight="1">
      <c r="B28" s="282"/>
      <c r="C28" s="282"/>
      <c r="D28" s="282"/>
      <c r="E28" s="282"/>
      <c r="F28" s="282" t="s">
        <v>548</v>
      </c>
      <c r="G28" s="282"/>
      <c r="H28" s="282"/>
      <c r="I28" s="214"/>
      <c r="J28" s="290">
        <v>0</v>
      </c>
      <c r="K28" s="290">
        <v>0</v>
      </c>
      <c r="L28" s="290"/>
      <c r="M28" s="214"/>
      <c r="N28" s="290">
        <v>0</v>
      </c>
      <c r="O28" s="290">
        <v>0</v>
      </c>
      <c r="P28" s="290"/>
      <c r="Q28" s="214"/>
      <c r="R28" s="290">
        <v>0</v>
      </c>
      <c r="S28" s="290">
        <v>0</v>
      </c>
      <c r="T28" s="290"/>
      <c r="U28" s="214"/>
      <c r="V28" s="290">
        <v>0</v>
      </c>
      <c r="W28" s="290">
        <v>0</v>
      </c>
      <c r="X28" s="290"/>
      <c r="Y28" s="214"/>
      <c r="Z28" s="290"/>
      <c r="AA28" s="290"/>
      <c r="AB28" s="290"/>
    </row>
    <row r="29" spans="2:28" s="213" customFormat="1" ht="10.5" customHeight="1">
      <c r="B29" s="282"/>
      <c r="C29" s="282"/>
      <c r="D29" s="282"/>
      <c r="E29" s="282"/>
      <c r="F29" s="282" t="s">
        <v>549</v>
      </c>
      <c r="G29" s="282"/>
      <c r="H29" s="282"/>
      <c r="I29" s="214"/>
      <c r="J29" s="290">
        <v>34.45607</v>
      </c>
      <c r="K29" s="290">
        <v>86.87473099999974</v>
      </c>
      <c r="L29" s="290">
        <v>-52.418660999999744</v>
      </c>
      <c r="M29" s="214"/>
      <c r="N29" s="290">
        <v>76.1691599999999</v>
      </c>
      <c r="O29" s="290">
        <v>1092.088525</v>
      </c>
      <c r="P29" s="290">
        <v>-1015.919365</v>
      </c>
      <c r="Q29" s="214"/>
      <c r="R29" s="290">
        <v>136.096616</v>
      </c>
      <c r="S29" s="290">
        <v>303.12358400000005</v>
      </c>
      <c r="T29" s="290">
        <v>-167.02696800000004</v>
      </c>
      <c r="U29" s="214"/>
      <c r="V29" s="290">
        <v>45.982966</v>
      </c>
      <c r="W29" s="290">
        <v>273.825206</v>
      </c>
      <c r="X29" s="290">
        <v>-227.84223999999998</v>
      </c>
      <c r="Y29" s="214"/>
      <c r="Z29" s="290">
        <v>292.7048119999999</v>
      </c>
      <c r="AA29" s="290">
        <v>1755.9120459999995</v>
      </c>
      <c r="AB29" s="214">
        <v>-1463.2072339999995</v>
      </c>
    </row>
    <row r="30" spans="1:28" s="281" customFormat="1" ht="10.5" customHeight="1">
      <c r="A30" s="213"/>
      <c r="B30" s="282"/>
      <c r="C30" s="282"/>
      <c r="D30" s="282"/>
      <c r="E30" s="282"/>
      <c r="F30" s="282"/>
      <c r="G30" s="282"/>
      <c r="H30" s="282"/>
      <c r="I30" s="214"/>
      <c r="J30" s="290"/>
      <c r="K30" s="290"/>
      <c r="L30" s="290"/>
      <c r="M30" s="214"/>
      <c r="N30" s="290"/>
      <c r="O30" s="290"/>
      <c r="P30" s="290"/>
      <c r="Q30" s="214"/>
      <c r="R30" s="290"/>
      <c r="S30" s="290"/>
      <c r="T30" s="290"/>
      <c r="U30" s="214"/>
      <c r="V30" s="290"/>
      <c r="W30" s="290"/>
      <c r="X30" s="290"/>
      <c r="Y30" s="214"/>
      <c r="Z30" s="290"/>
      <c r="AA30" s="290"/>
      <c r="AB30" s="290"/>
    </row>
    <row r="31" spans="2:28" s="213" customFormat="1" ht="10.5" customHeight="1">
      <c r="B31" s="286"/>
      <c r="C31" s="286" t="s">
        <v>376</v>
      </c>
      <c r="D31" s="286" t="s">
        <v>260</v>
      </c>
      <c r="E31" s="286"/>
      <c r="F31" s="286"/>
      <c r="G31" s="286"/>
      <c r="H31" s="286"/>
      <c r="I31" s="214"/>
      <c r="J31" s="293">
        <v>7683.301744778819</v>
      </c>
      <c r="K31" s="293">
        <v>9972.82478613797</v>
      </c>
      <c r="L31" s="293">
        <v>-2289.5230413591507</v>
      </c>
      <c r="M31" s="223"/>
      <c r="N31" s="293">
        <v>9743.015743442524</v>
      </c>
      <c r="O31" s="293">
        <v>11318.275936790136</v>
      </c>
      <c r="P31" s="293">
        <v>-1575.2601933476121</v>
      </c>
      <c r="Q31" s="223"/>
      <c r="R31" s="293">
        <v>10751.090189442128</v>
      </c>
      <c r="S31" s="293">
        <v>15214.091969705429</v>
      </c>
      <c r="T31" s="293">
        <v>-4463.001780263301</v>
      </c>
      <c r="U31" s="223"/>
      <c r="V31" s="293">
        <v>12552.226393827983</v>
      </c>
      <c r="W31" s="293">
        <v>14232.626877666382</v>
      </c>
      <c r="X31" s="293">
        <v>-1680.4004838383999</v>
      </c>
      <c r="Y31" s="223"/>
      <c r="Z31" s="293">
        <v>40729.634071491455</v>
      </c>
      <c r="AA31" s="293">
        <v>50737.819570299915</v>
      </c>
      <c r="AB31" s="223">
        <v>-10008.185498808456</v>
      </c>
    </row>
    <row r="32" spans="2:28" s="213" customFormat="1" ht="10.5" customHeight="1">
      <c r="B32" s="282"/>
      <c r="C32" s="287"/>
      <c r="D32" s="282"/>
      <c r="E32" s="282"/>
      <c r="F32" s="282"/>
      <c r="G32" s="282"/>
      <c r="H32" s="282"/>
      <c r="I32" s="214"/>
      <c r="J32" s="290"/>
      <c r="K32" s="290"/>
      <c r="L32" s="290"/>
      <c r="M32" s="214"/>
      <c r="N32" s="290"/>
      <c r="O32" s="290"/>
      <c r="P32" s="290"/>
      <c r="Q32" s="214"/>
      <c r="R32" s="290"/>
      <c r="S32" s="290"/>
      <c r="T32" s="290"/>
      <c r="U32" s="214"/>
      <c r="V32" s="290"/>
      <c r="W32" s="290"/>
      <c r="X32" s="290"/>
      <c r="Y32" s="214"/>
      <c r="Z32" s="290"/>
      <c r="AA32" s="290"/>
      <c r="AB32" s="290"/>
    </row>
    <row r="33" spans="2:28" s="213" customFormat="1" ht="10.5" customHeight="1">
      <c r="B33" s="282"/>
      <c r="C33" s="282"/>
      <c r="D33" s="282" t="s">
        <v>434</v>
      </c>
      <c r="E33" s="282"/>
      <c r="F33" s="282"/>
      <c r="G33" s="282"/>
      <c r="H33" s="282"/>
      <c r="I33" s="214"/>
      <c r="J33" s="290">
        <v>6683.215596428819</v>
      </c>
      <c r="K33" s="290">
        <v>9041.375633824144</v>
      </c>
      <c r="L33" s="290">
        <v>-2358.160037395325</v>
      </c>
      <c r="M33" s="214"/>
      <c r="N33" s="290">
        <v>8340.334638107666</v>
      </c>
      <c r="O33" s="290">
        <v>10583.696460699715</v>
      </c>
      <c r="P33" s="290">
        <v>-2243.361822592049</v>
      </c>
      <c r="Q33" s="214"/>
      <c r="R33" s="290">
        <v>9704.690087713827</v>
      </c>
      <c r="S33" s="290">
        <v>14125.57829728377</v>
      </c>
      <c r="T33" s="290">
        <v>-4420.888209569943</v>
      </c>
      <c r="U33" s="214"/>
      <c r="V33" s="290">
        <v>10806.288786298352</v>
      </c>
      <c r="W33" s="290">
        <v>12634.76060318055</v>
      </c>
      <c r="X33" s="290">
        <v>-1828.4718168821983</v>
      </c>
      <c r="Y33" s="214"/>
      <c r="Z33" s="290">
        <v>35534.52910854867</v>
      </c>
      <c r="AA33" s="290">
        <v>46385.410994988175</v>
      </c>
      <c r="AB33" s="214">
        <v>-10850.881886439507</v>
      </c>
    </row>
    <row r="34" spans="2:28" s="213" customFormat="1" ht="10.5" customHeight="1">
      <c r="B34" s="282"/>
      <c r="C34" s="282"/>
      <c r="D34" s="282"/>
      <c r="E34" s="282" t="s">
        <v>478</v>
      </c>
      <c r="F34" s="282"/>
      <c r="G34" s="282"/>
      <c r="H34" s="282"/>
      <c r="I34" s="214"/>
      <c r="J34" s="290">
        <v>3695.255416521865</v>
      </c>
      <c r="K34" s="290">
        <v>4956.395728390642</v>
      </c>
      <c r="L34" s="290">
        <v>-1261.1403118687772</v>
      </c>
      <c r="M34" s="214"/>
      <c r="N34" s="290">
        <v>6122.897205484153</v>
      </c>
      <c r="O34" s="290">
        <v>6628.740530717182</v>
      </c>
      <c r="P34" s="290">
        <v>-505.84332523302874</v>
      </c>
      <c r="Q34" s="214"/>
      <c r="R34" s="290">
        <v>7575.764180830808</v>
      </c>
      <c r="S34" s="290">
        <v>9203.266372273449</v>
      </c>
      <c r="T34" s="290">
        <v>-1627.5021914426407</v>
      </c>
      <c r="U34" s="214"/>
      <c r="V34" s="290">
        <v>7851.632307172709</v>
      </c>
      <c r="W34" s="290">
        <v>7457.526454506153</v>
      </c>
      <c r="X34" s="290">
        <v>394.10585266655653</v>
      </c>
      <c r="Y34" s="214"/>
      <c r="Z34" s="290">
        <v>25245.549110009535</v>
      </c>
      <c r="AA34" s="290">
        <v>28245.929085887423</v>
      </c>
      <c r="AB34" s="214">
        <v>-3000.379975877888</v>
      </c>
    </row>
    <row r="35" spans="2:28" s="213" customFormat="1" ht="10.5" customHeight="1">
      <c r="B35" s="282"/>
      <c r="C35" s="282"/>
      <c r="D35" s="282"/>
      <c r="E35" s="282"/>
      <c r="F35" s="282" t="s">
        <v>110</v>
      </c>
      <c r="G35" s="282"/>
      <c r="H35" s="282"/>
      <c r="I35" s="214"/>
      <c r="J35" s="290">
        <v>0</v>
      </c>
      <c r="K35" s="290">
        <v>0</v>
      </c>
      <c r="L35" s="290">
        <v>0</v>
      </c>
      <c r="M35" s="214"/>
      <c r="N35" s="290">
        <v>0</v>
      </c>
      <c r="O35" s="290">
        <v>0</v>
      </c>
      <c r="P35" s="290">
        <v>0</v>
      </c>
      <c r="Q35" s="214"/>
      <c r="R35" s="290">
        <v>0</v>
      </c>
      <c r="S35" s="290">
        <v>0</v>
      </c>
      <c r="T35" s="290">
        <v>0</v>
      </c>
      <c r="U35" s="214"/>
      <c r="V35" s="290">
        <v>0</v>
      </c>
      <c r="W35" s="290">
        <v>0</v>
      </c>
      <c r="X35" s="290">
        <v>0</v>
      </c>
      <c r="Y35" s="214"/>
      <c r="Z35" s="290">
        <v>0</v>
      </c>
      <c r="AA35" s="290">
        <v>0</v>
      </c>
      <c r="AB35" s="214">
        <v>0</v>
      </c>
    </row>
    <row r="36" spans="2:28" s="213" customFormat="1" ht="10.5" customHeight="1">
      <c r="B36" s="282"/>
      <c r="C36" s="282"/>
      <c r="D36" s="282"/>
      <c r="E36" s="282"/>
      <c r="F36" s="282" t="s">
        <v>481</v>
      </c>
      <c r="G36" s="282"/>
      <c r="H36" s="282"/>
      <c r="I36" s="214"/>
      <c r="J36" s="290">
        <v>0</v>
      </c>
      <c r="K36" s="290">
        <v>0</v>
      </c>
      <c r="L36" s="290">
        <v>0</v>
      </c>
      <c r="M36" s="214"/>
      <c r="N36" s="290">
        <v>0</v>
      </c>
      <c r="O36" s="290">
        <v>0</v>
      </c>
      <c r="P36" s="290">
        <v>0</v>
      </c>
      <c r="Q36" s="214"/>
      <c r="R36" s="290">
        <v>0</v>
      </c>
      <c r="S36" s="290">
        <v>0</v>
      </c>
      <c r="T36" s="290">
        <v>0</v>
      </c>
      <c r="U36" s="214"/>
      <c r="V36" s="290">
        <v>0</v>
      </c>
      <c r="W36" s="290">
        <v>0</v>
      </c>
      <c r="X36" s="290">
        <v>0</v>
      </c>
      <c r="Y36" s="214"/>
      <c r="Z36" s="290">
        <v>0</v>
      </c>
      <c r="AA36" s="290">
        <v>0</v>
      </c>
      <c r="AB36" s="214">
        <v>0</v>
      </c>
    </row>
    <row r="37" spans="2:28" s="213" customFormat="1" ht="10.5" customHeight="1">
      <c r="B37" s="282"/>
      <c r="C37" s="282"/>
      <c r="D37" s="282"/>
      <c r="E37" s="282"/>
      <c r="F37" s="282" t="s">
        <v>112</v>
      </c>
      <c r="G37" s="282"/>
      <c r="H37" s="282"/>
      <c r="I37" s="214"/>
      <c r="J37" s="290">
        <v>0.26338</v>
      </c>
      <c r="K37" s="290">
        <v>0.003239</v>
      </c>
      <c r="L37" s="290">
        <v>0.260141</v>
      </c>
      <c r="M37" s="214"/>
      <c r="N37" s="290">
        <v>1.7E-05</v>
      </c>
      <c r="O37" s="290">
        <v>0.785535</v>
      </c>
      <c r="P37" s="290">
        <v>-0.7855179999999999</v>
      </c>
      <c r="Q37" s="214"/>
      <c r="R37" s="290">
        <v>0.170335</v>
      </c>
      <c r="S37" s="290">
        <v>17.01963</v>
      </c>
      <c r="T37" s="290">
        <v>-16.849294999999998</v>
      </c>
      <c r="U37" s="214"/>
      <c r="V37" s="290">
        <v>0</v>
      </c>
      <c r="W37" s="290">
        <v>0.0005909999999999999</v>
      </c>
      <c r="X37" s="290">
        <v>-0.0005909999999999999</v>
      </c>
      <c r="Y37" s="214"/>
      <c r="Z37" s="290">
        <v>0.433732</v>
      </c>
      <c r="AA37" s="290">
        <v>17.808995</v>
      </c>
      <c r="AB37" s="214">
        <v>-17.375263</v>
      </c>
    </row>
    <row r="38" spans="2:28" s="213" customFormat="1" ht="10.5" customHeight="1">
      <c r="B38" s="282"/>
      <c r="C38" s="282"/>
      <c r="D38" s="282"/>
      <c r="E38" s="282"/>
      <c r="F38" s="282" t="s">
        <v>113</v>
      </c>
      <c r="G38" s="282"/>
      <c r="H38" s="282"/>
      <c r="I38" s="214"/>
      <c r="J38" s="290">
        <v>3694.992036521865</v>
      </c>
      <c r="K38" s="290">
        <v>4956.392489390642</v>
      </c>
      <c r="L38" s="290">
        <v>-1261.4004528687774</v>
      </c>
      <c r="M38" s="214"/>
      <c r="N38" s="290">
        <v>6122.897188484153</v>
      </c>
      <c r="O38" s="290">
        <v>6627.954995717182</v>
      </c>
      <c r="P38" s="290">
        <v>-505.05780723302905</v>
      </c>
      <c r="Q38" s="214"/>
      <c r="R38" s="290">
        <v>7575.593845830808</v>
      </c>
      <c r="S38" s="290">
        <v>9186.246742273448</v>
      </c>
      <c r="T38" s="290">
        <v>-1610.6528964426398</v>
      </c>
      <c r="U38" s="214"/>
      <c r="V38" s="290">
        <v>7851.632307172709</v>
      </c>
      <c r="W38" s="290">
        <v>7457.525863506153</v>
      </c>
      <c r="X38" s="290">
        <v>394.1064436665565</v>
      </c>
      <c r="Y38" s="214"/>
      <c r="Z38" s="290">
        <v>25245.115378009534</v>
      </c>
      <c r="AA38" s="290">
        <v>28228.120090887423</v>
      </c>
      <c r="AB38" s="214">
        <v>-2983.0047128778897</v>
      </c>
    </row>
    <row r="39" spans="2:28" s="213" customFormat="1" ht="10.5" customHeight="1">
      <c r="B39" s="282"/>
      <c r="C39" s="282"/>
      <c r="D39" s="282"/>
      <c r="E39" s="282" t="s">
        <v>165</v>
      </c>
      <c r="F39" s="282"/>
      <c r="G39" s="282"/>
      <c r="H39" s="282"/>
      <c r="I39" s="214"/>
      <c r="J39" s="290">
        <v>2987.9601799069537</v>
      </c>
      <c r="K39" s="290">
        <v>4084.9799054335017</v>
      </c>
      <c r="L39" s="290">
        <v>-1097.019725526548</v>
      </c>
      <c r="M39" s="214"/>
      <c r="N39" s="290">
        <v>2217.437432623512</v>
      </c>
      <c r="O39" s="290">
        <v>3954.9559299825337</v>
      </c>
      <c r="P39" s="290">
        <v>-1737.5184973590217</v>
      </c>
      <c r="Q39" s="214"/>
      <c r="R39" s="290">
        <v>2128.925906883019</v>
      </c>
      <c r="S39" s="290">
        <v>4922.311925010321</v>
      </c>
      <c r="T39" s="290">
        <v>-2793.386018127302</v>
      </c>
      <c r="U39" s="214"/>
      <c r="V39" s="290">
        <v>2954.6564791256424</v>
      </c>
      <c r="W39" s="290">
        <v>5177.234148674397</v>
      </c>
      <c r="X39" s="290">
        <v>-2222.577669548755</v>
      </c>
      <c r="Y39" s="214"/>
      <c r="Z39" s="290">
        <v>10288.97999853913</v>
      </c>
      <c r="AA39" s="290">
        <v>18139.481909100752</v>
      </c>
      <c r="AB39" s="214">
        <v>-7850.501910561623</v>
      </c>
    </row>
    <row r="40" spans="2:28" s="213" customFormat="1" ht="10.5" customHeight="1">
      <c r="B40" s="282"/>
      <c r="C40" s="282"/>
      <c r="D40" s="282"/>
      <c r="E40" s="282"/>
      <c r="F40" s="282" t="s">
        <v>486</v>
      </c>
      <c r="G40" s="282"/>
      <c r="H40" s="282"/>
      <c r="I40" s="214"/>
      <c r="J40" s="290">
        <v>1545.3633646893882</v>
      </c>
      <c r="K40" s="290">
        <v>1332.0909109254007</v>
      </c>
      <c r="L40" s="290">
        <v>213.27245376398741</v>
      </c>
      <c r="M40" s="214"/>
      <c r="N40" s="290">
        <v>1172.2062492711425</v>
      </c>
      <c r="O40" s="290">
        <v>1525.5426098716212</v>
      </c>
      <c r="P40" s="290">
        <v>-353.33636060047866</v>
      </c>
      <c r="Q40" s="214"/>
      <c r="R40" s="290">
        <v>1296.763644126864</v>
      </c>
      <c r="S40" s="290">
        <v>1481.2793670701453</v>
      </c>
      <c r="T40" s="290">
        <v>-184.5157229432814</v>
      </c>
      <c r="U40" s="214"/>
      <c r="V40" s="290">
        <v>1159.6227605813733</v>
      </c>
      <c r="W40" s="290">
        <v>1777.6282013881803</v>
      </c>
      <c r="X40" s="290">
        <v>-618.005440806807</v>
      </c>
      <c r="Y40" s="214"/>
      <c r="Z40" s="290">
        <v>5173.956018668769</v>
      </c>
      <c r="AA40" s="290">
        <v>6116.541089255347</v>
      </c>
      <c r="AB40" s="214">
        <v>-942.5850705865787</v>
      </c>
    </row>
    <row r="41" spans="2:28" s="213" customFormat="1" ht="10.5" customHeight="1">
      <c r="B41" s="282"/>
      <c r="C41" s="282"/>
      <c r="D41" s="282"/>
      <c r="E41" s="282"/>
      <c r="F41" s="282"/>
      <c r="G41" s="282" t="s">
        <v>110</v>
      </c>
      <c r="H41" s="282"/>
      <c r="I41" s="214"/>
      <c r="J41" s="290">
        <v>0</v>
      </c>
      <c r="K41" s="290">
        <v>0</v>
      </c>
      <c r="L41" s="290">
        <v>0</v>
      </c>
      <c r="M41" s="214"/>
      <c r="N41" s="290">
        <v>0</v>
      </c>
      <c r="O41" s="290">
        <v>0</v>
      </c>
      <c r="P41" s="290">
        <v>0</v>
      </c>
      <c r="Q41" s="214"/>
      <c r="R41" s="290">
        <v>0</v>
      </c>
      <c r="S41" s="290">
        <v>0</v>
      </c>
      <c r="T41" s="290">
        <v>0</v>
      </c>
      <c r="U41" s="214"/>
      <c r="V41" s="290">
        <v>0</v>
      </c>
      <c r="W41" s="290">
        <v>0</v>
      </c>
      <c r="X41" s="290">
        <v>0</v>
      </c>
      <c r="Y41" s="214"/>
      <c r="Z41" s="290">
        <v>0</v>
      </c>
      <c r="AA41" s="290">
        <v>0</v>
      </c>
      <c r="AB41" s="214">
        <v>0</v>
      </c>
    </row>
    <row r="42" spans="2:28" s="213" customFormat="1" ht="10.5" customHeight="1">
      <c r="B42" s="282"/>
      <c r="C42" s="282"/>
      <c r="D42" s="282"/>
      <c r="E42" s="282"/>
      <c r="F42" s="282"/>
      <c r="G42" s="282" t="s">
        <v>481</v>
      </c>
      <c r="H42" s="282"/>
      <c r="I42" s="214"/>
      <c r="J42" s="290">
        <v>0</v>
      </c>
      <c r="K42" s="290">
        <v>0</v>
      </c>
      <c r="L42" s="290">
        <v>0</v>
      </c>
      <c r="M42" s="214"/>
      <c r="N42" s="290">
        <v>0</v>
      </c>
      <c r="O42" s="290">
        <v>0</v>
      </c>
      <c r="P42" s="290">
        <v>0</v>
      </c>
      <c r="Q42" s="214"/>
      <c r="R42" s="290">
        <v>0</v>
      </c>
      <c r="S42" s="290">
        <v>150.49475888999999</v>
      </c>
      <c r="T42" s="290">
        <v>-150.49475888999999</v>
      </c>
      <c r="U42" s="214"/>
      <c r="V42" s="290">
        <v>0</v>
      </c>
      <c r="W42" s="290">
        <v>267.2267665532946</v>
      </c>
      <c r="X42" s="290">
        <v>-267.2267665532946</v>
      </c>
      <c r="Y42" s="214"/>
      <c r="Z42" s="290">
        <v>0</v>
      </c>
      <c r="AA42" s="290">
        <v>417.7215254432946</v>
      </c>
      <c r="AB42" s="214">
        <v>-417.7215254432946</v>
      </c>
    </row>
    <row r="43" spans="2:28" s="213" customFormat="1" ht="10.5" customHeight="1">
      <c r="B43" s="282"/>
      <c r="C43" s="282"/>
      <c r="D43" s="282"/>
      <c r="E43" s="282"/>
      <c r="F43" s="282"/>
      <c r="G43" s="282" t="s">
        <v>112</v>
      </c>
      <c r="H43" s="282"/>
      <c r="I43" s="214"/>
      <c r="J43" s="290">
        <v>988.625137</v>
      </c>
      <c r="K43" s="290">
        <v>792.5874140000001</v>
      </c>
      <c r="L43" s="290">
        <v>196.03772299999991</v>
      </c>
      <c r="M43" s="214"/>
      <c r="N43" s="290">
        <v>779.106646</v>
      </c>
      <c r="O43" s="290">
        <v>798.655025</v>
      </c>
      <c r="P43" s="290">
        <v>-19.548379000000068</v>
      </c>
      <c r="Q43" s="214"/>
      <c r="R43" s="290">
        <v>601.422354</v>
      </c>
      <c r="S43" s="290">
        <v>615.165791</v>
      </c>
      <c r="T43" s="290">
        <v>-13.743436999999972</v>
      </c>
      <c r="U43" s="214"/>
      <c r="V43" s="290">
        <v>614.2999609999999</v>
      </c>
      <c r="W43" s="290">
        <v>684.941276</v>
      </c>
      <c r="X43" s="290">
        <v>-70.64131500000008</v>
      </c>
      <c r="Y43" s="214"/>
      <c r="Z43" s="290">
        <v>2983.454098</v>
      </c>
      <c r="AA43" s="290">
        <v>2891.349506</v>
      </c>
      <c r="AB43" s="214">
        <v>92.10459200000014</v>
      </c>
    </row>
    <row r="44" spans="2:28" s="213" customFormat="1" ht="10.5" customHeight="1">
      <c r="B44" s="282"/>
      <c r="C44" s="282"/>
      <c r="D44" s="282"/>
      <c r="E44" s="282"/>
      <c r="F44" s="282"/>
      <c r="G44" s="282" t="s">
        <v>113</v>
      </c>
      <c r="H44" s="282"/>
      <c r="I44" s="214"/>
      <c r="J44" s="290">
        <v>556.7382276893882</v>
      </c>
      <c r="K44" s="290">
        <v>539.5034969254008</v>
      </c>
      <c r="L44" s="290">
        <v>17.234730763987386</v>
      </c>
      <c r="M44" s="214"/>
      <c r="N44" s="290">
        <v>393.09960327114266</v>
      </c>
      <c r="O44" s="290">
        <v>726.887584871621</v>
      </c>
      <c r="P44" s="290">
        <v>-333.78798160047836</v>
      </c>
      <c r="Q44" s="214"/>
      <c r="R44" s="290">
        <v>695.3412901268639</v>
      </c>
      <c r="S44" s="290">
        <v>715.6188171801455</v>
      </c>
      <c r="T44" s="290">
        <v>-20.277527053281574</v>
      </c>
      <c r="U44" s="214"/>
      <c r="V44" s="290">
        <v>545.3227995813735</v>
      </c>
      <c r="W44" s="290">
        <v>825.4601588348856</v>
      </c>
      <c r="X44" s="290">
        <v>-280.13735925351216</v>
      </c>
      <c r="Y44" s="214"/>
      <c r="Z44" s="290">
        <v>2190.5019206687684</v>
      </c>
      <c r="AA44" s="290">
        <v>2807.470057812053</v>
      </c>
      <c r="AB44" s="214">
        <v>-616.9681371432844</v>
      </c>
    </row>
    <row r="45" spans="2:28" s="213" customFormat="1" ht="10.5" customHeight="1">
      <c r="B45" s="282"/>
      <c r="C45" s="282"/>
      <c r="D45" s="282"/>
      <c r="E45" s="282"/>
      <c r="F45" s="282" t="s">
        <v>554</v>
      </c>
      <c r="G45" s="282"/>
      <c r="H45" s="282"/>
      <c r="I45" s="214"/>
      <c r="J45" s="290">
        <v>1442.5968152175656</v>
      </c>
      <c r="K45" s="290">
        <v>2752.888994508101</v>
      </c>
      <c r="L45" s="290">
        <v>-1310.2921792905354</v>
      </c>
      <c r="M45" s="214"/>
      <c r="N45" s="290">
        <v>1045.2311833523695</v>
      </c>
      <c r="O45" s="290">
        <v>2429.4133201109125</v>
      </c>
      <c r="P45" s="290">
        <v>-1384.182136758543</v>
      </c>
      <c r="Q45" s="214"/>
      <c r="R45" s="290">
        <v>832.1622627561551</v>
      </c>
      <c r="S45" s="290">
        <v>3441.032557940175</v>
      </c>
      <c r="T45" s="290">
        <v>-2608.87029518402</v>
      </c>
      <c r="U45" s="214"/>
      <c r="V45" s="290">
        <v>1795.0337185442688</v>
      </c>
      <c r="W45" s="290">
        <v>3399.605947286217</v>
      </c>
      <c r="X45" s="290">
        <v>-1604.5722287419483</v>
      </c>
      <c r="Y45" s="214"/>
      <c r="Z45" s="290">
        <v>5115.02397987036</v>
      </c>
      <c r="AA45" s="290">
        <v>12022.940819845404</v>
      </c>
      <c r="AB45" s="214">
        <v>-6907.916839975044</v>
      </c>
    </row>
    <row r="46" spans="2:28" s="213" customFormat="1" ht="10.5" customHeight="1">
      <c r="B46" s="282"/>
      <c r="C46" s="282"/>
      <c r="D46" s="282"/>
      <c r="E46" s="282"/>
      <c r="F46" s="282"/>
      <c r="G46" s="282" t="s">
        <v>110</v>
      </c>
      <c r="H46" s="282"/>
      <c r="I46" s="214"/>
      <c r="J46" s="290">
        <v>0</v>
      </c>
      <c r="K46" s="290">
        <v>0</v>
      </c>
      <c r="L46" s="290">
        <v>0</v>
      </c>
      <c r="M46" s="214"/>
      <c r="N46" s="290">
        <v>0</v>
      </c>
      <c r="O46" s="290">
        <v>0</v>
      </c>
      <c r="P46" s="290">
        <v>0</v>
      </c>
      <c r="Q46" s="214"/>
      <c r="R46" s="290">
        <v>0</v>
      </c>
      <c r="S46" s="290">
        <v>0</v>
      </c>
      <c r="T46" s="290">
        <v>0</v>
      </c>
      <c r="U46" s="214"/>
      <c r="V46" s="290">
        <v>0</v>
      </c>
      <c r="W46" s="290">
        <v>0</v>
      </c>
      <c r="X46" s="290">
        <v>0</v>
      </c>
      <c r="Y46" s="214"/>
      <c r="Z46" s="290">
        <v>0</v>
      </c>
      <c r="AA46" s="290">
        <v>0</v>
      </c>
      <c r="AB46" s="214">
        <v>0</v>
      </c>
    </row>
    <row r="47" spans="2:28" s="213" customFormat="1" ht="10.5" customHeight="1">
      <c r="B47" s="282"/>
      <c r="C47" s="282"/>
      <c r="D47" s="282"/>
      <c r="E47" s="282"/>
      <c r="F47" s="282"/>
      <c r="G47" s="282" t="s">
        <v>481</v>
      </c>
      <c r="H47" s="282"/>
      <c r="I47" s="214"/>
      <c r="J47" s="290">
        <v>0</v>
      </c>
      <c r="K47" s="290">
        <v>1439.6247721609698</v>
      </c>
      <c r="L47" s="290">
        <v>-1439.6247721609698</v>
      </c>
      <c r="M47" s="214"/>
      <c r="N47" s="290">
        <v>0</v>
      </c>
      <c r="O47" s="290">
        <v>1467.6241268120007</v>
      </c>
      <c r="P47" s="290">
        <v>-1467.6241268120007</v>
      </c>
      <c r="Q47" s="214"/>
      <c r="R47" s="290">
        <v>0</v>
      </c>
      <c r="S47" s="290">
        <v>2277.970587192103</v>
      </c>
      <c r="T47" s="290">
        <v>-2277.970587192103</v>
      </c>
      <c r="U47" s="214"/>
      <c r="V47" s="290">
        <v>0</v>
      </c>
      <c r="W47" s="290">
        <v>1570.598003825031</v>
      </c>
      <c r="X47" s="290">
        <v>-1570.598003825031</v>
      </c>
      <c r="Y47" s="214"/>
      <c r="Z47" s="290">
        <v>0</v>
      </c>
      <c r="AA47" s="290">
        <v>6755.817489990104</v>
      </c>
      <c r="AB47" s="214">
        <v>-6755.817489990104</v>
      </c>
    </row>
    <row r="48" spans="2:28" s="213" customFormat="1" ht="10.5" customHeight="1">
      <c r="B48" s="282"/>
      <c r="C48" s="282"/>
      <c r="D48" s="282"/>
      <c r="E48" s="282"/>
      <c r="F48" s="282"/>
      <c r="G48" s="282" t="s">
        <v>112</v>
      </c>
      <c r="H48" s="282"/>
      <c r="I48" s="214"/>
      <c r="J48" s="290">
        <v>3.589831</v>
      </c>
      <c r="K48" s="290">
        <v>2.097028</v>
      </c>
      <c r="L48" s="290">
        <v>1.4928030000000003</v>
      </c>
      <c r="M48" s="214"/>
      <c r="N48" s="290">
        <v>0</v>
      </c>
      <c r="O48" s="290">
        <v>0.14114300000000002</v>
      </c>
      <c r="P48" s="290">
        <v>-0.14114300000000002</v>
      </c>
      <c r="Q48" s="214"/>
      <c r="R48" s="290">
        <v>1.986492</v>
      </c>
      <c r="S48" s="290">
        <v>0</v>
      </c>
      <c r="T48" s="290">
        <v>1.986492</v>
      </c>
      <c r="U48" s="214"/>
      <c r="V48" s="290">
        <v>0</v>
      </c>
      <c r="W48" s="290">
        <v>0</v>
      </c>
      <c r="X48" s="290">
        <v>0</v>
      </c>
      <c r="Y48" s="214"/>
      <c r="Z48" s="290">
        <v>5.576323</v>
      </c>
      <c r="AA48" s="290">
        <v>2.238171</v>
      </c>
      <c r="AB48" s="214">
        <v>3.3381520000000005</v>
      </c>
    </row>
    <row r="49" spans="2:28" s="213" customFormat="1" ht="10.5" customHeight="1">
      <c r="B49" s="282"/>
      <c r="C49" s="282"/>
      <c r="D49" s="282"/>
      <c r="E49" s="282"/>
      <c r="F49" s="282"/>
      <c r="G49" s="282" t="s">
        <v>113</v>
      </c>
      <c r="H49" s="282"/>
      <c r="I49" s="214"/>
      <c r="J49" s="290">
        <v>1439.0069842175656</v>
      </c>
      <c r="K49" s="290">
        <v>1311.167194347131</v>
      </c>
      <c r="L49" s="290">
        <v>127.83978987043452</v>
      </c>
      <c r="M49" s="214"/>
      <c r="N49" s="290">
        <v>1045.2311833523695</v>
      </c>
      <c r="O49" s="290">
        <v>961.6480502989117</v>
      </c>
      <c r="P49" s="290">
        <v>83.5831330534578</v>
      </c>
      <c r="Q49" s="214"/>
      <c r="R49" s="290">
        <v>830.1757707561551</v>
      </c>
      <c r="S49" s="290">
        <v>1163.061970748072</v>
      </c>
      <c r="T49" s="290">
        <v>-332.886199991917</v>
      </c>
      <c r="U49" s="214"/>
      <c r="V49" s="290">
        <v>1795.0337185442688</v>
      </c>
      <c r="W49" s="290">
        <v>1829.007943461186</v>
      </c>
      <c r="X49" s="290">
        <v>-33.97422491691714</v>
      </c>
      <c r="Y49" s="214"/>
      <c r="Z49" s="290">
        <v>5109.447656870359</v>
      </c>
      <c r="AA49" s="290">
        <v>5264.885158855301</v>
      </c>
      <c r="AB49" s="214">
        <v>-155.43750198494126</v>
      </c>
    </row>
    <row r="50" spans="2:28" s="213" customFormat="1" ht="10.5" customHeight="1">
      <c r="B50" s="282"/>
      <c r="C50" s="282"/>
      <c r="D50" s="282" t="s">
        <v>8</v>
      </c>
      <c r="E50" s="282"/>
      <c r="F50" s="282"/>
      <c r="G50" s="282"/>
      <c r="H50" s="282"/>
      <c r="I50" s="214"/>
      <c r="J50" s="290">
        <v>1000.08614835</v>
      </c>
      <c r="K50" s="290">
        <v>931.4491523138258</v>
      </c>
      <c r="L50" s="290">
        <v>68.63699603617434</v>
      </c>
      <c r="M50" s="214"/>
      <c r="N50" s="290">
        <v>1402.6811053348572</v>
      </c>
      <c r="O50" s="290">
        <v>734.5794760904201</v>
      </c>
      <c r="P50" s="290">
        <v>668.101629244437</v>
      </c>
      <c r="Q50" s="214"/>
      <c r="R50" s="290">
        <v>1046.4001017283013</v>
      </c>
      <c r="S50" s="290">
        <v>1088.5136724216593</v>
      </c>
      <c r="T50" s="290">
        <v>-42.11357069335804</v>
      </c>
      <c r="U50" s="214"/>
      <c r="V50" s="290">
        <v>1745.9376075296304</v>
      </c>
      <c r="W50" s="290">
        <v>1597.8662744858318</v>
      </c>
      <c r="X50" s="290">
        <v>148.07133304379852</v>
      </c>
      <c r="Y50" s="214"/>
      <c r="Z50" s="290">
        <v>5195.104962942789</v>
      </c>
      <c r="AA50" s="290">
        <v>4352.408575311737</v>
      </c>
      <c r="AB50" s="214">
        <v>842.6963876310517</v>
      </c>
    </row>
    <row r="51" spans="2:28" s="213" customFormat="1" ht="10.5" customHeight="1">
      <c r="B51" s="282"/>
      <c r="C51" s="282"/>
      <c r="D51" s="282"/>
      <c r="E51" s="282" t="s">
        <v>478</v>
      </c>
      <c r="F51" s="282"/>
      <c r="G51" s="282"/>
      <c r="H51" s="282"/>
      <c r="I51" s="214"/>
      <c r="J51" s="290">
        <v>873.81114835</v>
      </c>
      <c r="K51" s="290">
        <v>618.9121523138258</v>
      </c>
      <c r="L51" s="290">
        <v>254.8989960361743</v>
      </c>
      <c r="M51" s="214"/>
      <c r="N51" s="290">
        <v>767.2461053348572</v>
      </c>
      <c r="O51" s="290">
        <v>660.1794760904202</v>
      </c>
      <c r="P51" s="290">
        <v>107.06662924443711</v>
      </c>
      <c r="Q51" s="214"/>
      <c r="R51" s="290">
        <v>589.0801017283013</v>
      </c>
      <c r="S51" s="290">
        <v>949.7946724216594</v>
      </c>
      <c r="T51" s="290">
        <v>-360.714570693358</v>
      </c>
      <c r="U51" s="214"/>
      <c r="V51" s="290">
        <v>1213.6374875296306</v>
      </c>
      <c r="W51" s="290">
        <v>1152.305274485832</v>
      </c>
      <c r="X51" s="290">
        <v>61.332213043798504</v>
      </c>
      <c r="Y51" s="214"/>
      <c r="Z51" s="290">
        <v>3443.7748429427893</v>
      </c>
      <c r="AA51" s="290">
        <v>3381.1915753117373</v>
      </c>
      <c r="AB51" s="214">
        <v>62.5832676310518</v>
      </c>
    </row>
    <row r="52" spans="2:28" s="213" customFormat="1" ht="10.5" customHeight="1">
      <c r="B52" s="282"/>
      <c r="C52" s="282"/>
      <c r="D52" s="282"/>
      <c r="E52" s="282"/>
      <c r="F52" s="282" t="s">
        <v>112</v>
      </c>
      <c r="G52" s="282"/>
      <c r="H52" s="282"/>
      <c r="I52" s="214"/>
      <c r="J52" s="290">
        <v>69.67942106000001</v>
      </c>
      <c r="K52" s="290">
        <v>49.09942146</v>
      </c>
      <c r="L52" s="290">
        <v>20.579999600000008</v>
      </c>
      <c r="M52" s="214"/>
      <c r="N52" s="290">
        <v>48.176753</v>
      </c>
      <c r="O52" s="290">
        <v>71.19583650796564</v>
      </c>
      <c r="P52" s="290">
        <v>-23.01908350796564</v>
      </c>
      <c r="Q52" s="214"/>
      <c r="R52" s="290">
        <v>52.41464</v>
      </c>
      <c r="S52" s="290">
        <v>56.29880355851935</v>
      </c>
      <c r="T52" s="290">
        <v>-3.8841635585193544</v>
      </c>
      <c r="U52" s="214"/>
      <c r="V52" s="290">
        <v>60.687055</v>
      </c>
      <c r="W52" s="290">
        <v>263.6402887382532</v>
      </c>
      <c r="X52" s="290">
        <v>-202.95323373825323</v>
      </c>
      <c r="Y52" s="214"/>
      <c r="Z52" s="290">
        <v>230.95786906</v>
      </c>
      <c r="AA52" s="290">
        <v>440.2343502647382</v>
      </c>
      <c r="AB52" s="214">
        <v>-209.27648120473822</v>
      </c>
    </row>
    <row r="53" spans="2:28" s="213" customFormat="1" ht="10.5" customHeight="1">
      <c r="B53" s="282"/>
      <c r="C53" s="282"/>
      <c r="D53" s="282"/>
      <c r="E53" s="282"/>
      <c r="F53" s="282" t="s">
        <v>113</v>
      </c>
      <c r="G53" s="282"/>
      <c r="H53" s="282"/>
      <c r="I53" s="214"/>
      <c r="J53" s="290">
        <v>804.1317272900001</v>
      </c>
      <c r="K53" s="290">
        <v>569.8127308538258</v>
      </c>
      <c r="L53" s="290">
        <v>234.3189964361743</v>
      </c>
      <c r="M53" s="214"/>
      <c r="N53" s="290">
        <v>719.0693523348573</v>
      </c>
      <c r="O53" s="290">
        <v>588.9836395824545</v>
      </c>
      <c r="P53" s="290">
        <v>130.08571275240274</v>
      </c>
      <c r="Q53" s="214"/>
      <c r="R53" s="290">
        <v>536.6654617283014</v>
      </c>
      <c r="S53" s="290">
        <v>893.49586886314</v>
      </c>
      <c r="T53" s="290">
        <v>-356.83040713483865</v>
      </c>
      <c r="U53" s="214"/>
      <c r="V53" s="290">
        <v>1152.9504325296305</v>
      </c>
      <c r="W53" s="290">
        <v>888.6649857475787</v>
      </c>
      <c r="X53" s="290">
        <v>264.28544678205174</v>
      </c>
      <c r="Y53" s="214"/>
      <c r="Z53" s="290">
        <v>3212.816973882789</v>
      </c>
      <c r="AA53" s="290">
        <v>2940.957225046999</v>
      </c>
      <c r="AB53" s="214">
        <v>271.85974883579</v>
      </c>
    </row>
    <row r="54" spans="2:28" s="213" customFormat="1" ht="10.5" customHeight="1">
      <c r="B54" s="282"/>
      <c r="C54" s="282"/>
      <c r="D54" s="282"/>
      <c r="E54" s="282" t="s">
        <v>165</v>
      </c>
      <c r="F54" s="282"/>
      <c r="G54" s="282"/>
      <c r="H54" s="282"/>
      <c r="I54" s="214"/>
      <c r="J54" s="290">
        <v>126.275</v>
      </c>
      <c r="K54" s="290">
        <v>312.537</v>
      </c>
      <c r="L54" s="290">
        <v>-186.26199999999997</v>
      </c>
      <c r="M54" s="214"/>
      <c r="N54" s="290">
        <v>635.435</v>
      </c>
      <c r="O54" s="290">
        <v>74.4</v>
      </c>
      <c r="P54" s="290">
        <v>561.035</v>
      </c>
      <c r="Q54" s="214"/>
      <c r="R54" s="290">
        <v>457.32</v>
      </c>
      <c r="S54" s="290">
        <v>138.719</v>
      </c>
      <c r="T54" s="290">
        <v>318.60099999999994</v>
      </c>
      <c r="U54" s="214"/>
      <c r="V54" s="290">
        <v>532.30012</v>
      </c>
      <c r="W54" s="290">
        <v>445.561</v>
      </c>
      <c r="X54" s="290">
        <v>86.73912000000001</v>
      </c>
      <c r="Y54" s="214"/>
      <c r="Z54" s="290">
        <v>1751.3301199999999</v>
      </c>
      <c r="AA54" s="290">
        <v>971.217</v>
      </c>
      <c r="AB54" s="214">
        <v>780.1131199999999</v>
      </c>
    </row>
    <row r="55" spans="2:28" s="213" customFormat="1" ht="10.5" customHeight="1">
      <c r="B55" s="282"/>
      <c r="C55" s="282"/>
      <c r="D55" s="282"/>
      <c r="E55" s="282"/>
      <c r="F55" s="282" t="s">
        <v>486</v>
      </c>
      <c r="G55" s="282"/>
      <c r="H55" s="282"/>
      <c r="I55" s="214"/>
      <c r="J55" s="290">
        <v>95.275</v>
      </c>
      <c r="K55" s="290">
        <v>312.537</v>
      </c>
      <c r="L55" s="290">
        <v>-217.26199999999997</v>
      </c>
      <c r="M55" s="214"/>
      <c r="N55" s="290">
        <v>629.435</v>
      </c>
      <c r="O55" s="290">
        <v>70.4</v>
      </c>
      <c r="P55" s="290">
        <v>559.035</v>
      </c>
      <c r="Q55" s="214"/>
      <c r="R55" s="290">
        <v>454.82</v>
      </c>
      <c r="S55" s="290">
        <v>137.719</v>
      </c>
      <c r="T55" s="290">
        <v>317.10099999999994</v>
      </c>
      <c r="U55" s="214"/>
      <c r="V55" s="290">
        <v>523.00012</v>
      </c>
      <c r="W55" s="290">
        <v>440.361</v>
      </c>
      <c r="X55" s="290">
        <v>82.63912000000005</v>
      </c>
      <c r="Y55" s="214"/>
      <c r="Z55" s="290">
        <v>1702.53012</v>
      </c>
      <c r="AA55" s="290">
        <v>961.0169999999999</v>
      </c>
      <c r="AB55" s="214">
        <v>741.51312</v>
      </c>
    </row>
    <row r="56" spans="2:28" s="213" customFormat="1" ht="10.5" customHeight="1">
      <c r="B56" s="282"/>
      <c r="C56" s="282"/>
      <c r="D56" s="282"/>
      <c r="E56" s="282"/>
      <c r="F56" s="282"/>
      <c r="G56" s="282" t="s">
        <v>110</v>
      </c>
      <c r="H56" s="282"/>
      <c r="I56" s="214"/>
      <c r="J56" s="290">
        <v>0</v>
      </c>
      <c r="K56" s="290">
        <v>0</v>
      </c>
      <c r="L56" s="290">
        <v>0</v>
      </c>
      <c r="M56" s="214"/>
      <c r="N56" s="290">
        <v>0</v>
      </c>
      <c r="O56" s="290">
        <v>0</v>
      </c>
      <c r="P56" s="290">
        <v>0</v>
      </c>
      <c r="Q56" s="214"/>
      <c r="R56" s="290">
        <v>0</v>
      </c>
      <c r="S56" s="290">
        <v>0</v>
      </c>
      <c r="T56" s="290">
        <v>0</v>
      </c>
      <c r="U56" s="214"/>
      <c r="V56" s="290">
        <v>0</v>
      </c>
      <c r="W56" s="290">
        <v>0</v>
      </c>
      <c r="X56" s="290">
        <v>0</v>
      </c>
      <c r="Y56" s="214"/>
      <c r="Z56" s="290">
        <v>0</v>
      </c>
      <c r="AA56" s="290">
        <v>0</v>
      </c>
      <c r="AB56" s="214">
        <v>0</v>
      </c>
    </row>
    <row r="57" spans="2:28" s="213" customFormat="1" ht="10.5" customHeight="1">
      <c r="B57" s="282"/>
      <c r="C57" s="282"/>
      <c r="D57" s="282"/>
      <c r="E57" s="282"/>
      <c r="F57" s="282"/>
      <c r="G57" s="282" t="s">
        <v>481</v>
      </c>
      <c r="H57" s="282"/>
      <c r="I57" s="214"/>
      <c r="J57" s="290">
        <v>51.34</v>
      </c>
      <c r="K57" s="290">
        <v>0</v>
      </c>
      <c r="L57" s="290">
        <v>51.34</v>
      </c>
      <c r="M57" s="214"/>
      <c r="N57" s="290">
        <v>153</v>
      </c>
      <c r="O57" s="290">
        <v>62.64</v>
      </c>
      <c r="P57" s="290">
        <v>90.36</v>
      </c>
      <c r="Q57" s="214"/>
      <c r="R57" s="290">
        <v>173.41</v>
      </c>
      <c r="S57" s="290">
        <v>73.316</v>
      </c>
      <c r="T57" s="290">
        <v>100.094</v>
      </c>
      <c r="U57" s="214"/>
      <c r="V57" s="290">
        <v>0.00011999999999999999</v>
      </c>
      <c r="W57" s="290">
        <v>57.31099999999999</v>
      </c>
      <c r="X57" s="290">
        <v>-57.31087999999999</v>
      </c>
      <c r="Y57" s="214"/>
      <c r="Z57" s="290">
        <v>377.75012</v>
      </c>
      <c r="AA57" s="290">
        <v>193.267</v>
      </c>
      <c r="AB57" s="214">
        <v>184.48311999999999</v>
      </c>
    </row>
    <row r="58" spans="2:28" s="213" customFormat="1" ht="10.5" customHeight="1">
      <c r="B58" s="282"/>
      <c r="C58" s="282"/>
      <c r="D58" s="282"/>
      <c r="E58" s="282"/>
      <c r="F58" s="282"/>
      <c r="G58" s="282" t="s">
        <v>112</v>
      </c>
      <c r="H58" s="282"/>
      <c r="I58" s="214"/>
      <c r="J58" s="290">
        <v>0</v>
      </c>
      <c r="K58" s="290">
        <v>0</v>
      </c>
      <c r="L58" s="290">
        <v>0</v>
      </c>
      <c r="M58" s="214"/>
      <c r="N58" s="290">
        <v>200</v>
      </c>
      <c r="O58" s="290">
        <v>2.08</v>
      </c>
      <c r="P58" s="290">
        <v>197.92</v>
      </c>
      <c r="Q58" s="214"/>
      <c r="R58" s="290">
        <v>0</v>
      </c>
      <c r="S58" s="290">
        <v>0</v>
      </c>
      <c r="T58" s="290">
        <v>0</v>
      </c>
      <c r="U58" s="214"/>
      <c r="V58" s="290">
        <v>0</v>
      </c>
      <c r="W58" s="290">
        <v>1.32</v>
      </c>
      <c r="X58" s="290">
        <v>-1.32</v>
      </c>
      <c r="Y58" s="214"/>
      <c r="Z58" s="290">
        <v>200</v>
      </c>
      <c r="AA58" s="290">
        <v>3.4</v>
      </c>
      <c r="AB58" s="214">
        <v>196.6</v>
      </c>
    </row>
    <row r="59" spans="2:28" s="213" customFormat="1" ht="10.5" customHeight="1">
      <c r="B59" s="282"/>
      <c r="C59" s="282"/>
      <c r="D59" s="282"/>
      <c r="E59" s="282"/>
      <c r="F59" s="282"/>
      <c r="G59" s="282" t="s">
        <v>113</v>
      </c>
      <c r="H59" s="282"/>
      <c r="I59" s="214"/>
      <c r="J59" s="290">
        <v>43.935</v>
      </c>
      <c r="K59" s="290">
        <v>312.537</v>
      </c>
      <c r="L59" s="290">
        <v>-268.602</v>
      </c>
      <c r="M59" s="214"/>
      <c r="N59" s="290">
        <v>276.435</v>
      </c>
      <c r="O59" s="290">
        <v>5.68</v>
      </c>
      <c r="P59" s="290">
        <v>270.755</v>
      </c>
      <c r="Q59" s="214"/>
      <c r="R59" s="290">
        <v>281.41</v>
      </c>
      <c r="S59" s="290">
        <v>64.403</v>
      </c>
      <c r="T59" s="290">
        <v>217.00699999999995</v>
      </c>
      <c r="U59" s="214"/>
      <c r="V59" s="290">
        <v>523</v>
      </c>
      <c r="W59" s="290">
        <v>381.73</v>
      </c>
      <c r="X59" s="290">
        <v>141.27</v>
      </c>
      <c r="Y59" s="214"/>
      <c r="Z59" s="290">
        <v>1124.78</v>
      </c>
      <c r="AA59" s="290">
        <v>764.35</v>
      </c>
      <c r="AB59" s="214">
        <v>360.43</v>
      </c>
    </row>
    <row r="60" spans="2:28" s="213" customFormat="1" ht="10.5" customHeight="1">
      <c r="B60" s="282"/>
      <c r="C60" s="282"/>
      <c r="D60" s="282"/>
      <c r="E60" s="282"/>
      <c r="F60" s="282"/>
      <c r="G60" s="282"/>
      <c r="H60" s="282" t="s">
        <v>61</v>
      </c>
      <c r="I60" s="214"/>
      <c r="J60" s="290">
        <v>0</v>
      </c>
      <c r="K60" s="290">
        <v>4.45</v>
      </c>
      <c r="L60" s="290">
        <v>-4.45</v>
      </c>
      <c r="M60" s="214"/>
      <c r="N60" s="290">
        <v>0</v>
      </c>
      <c r="O60" s="290">
        <v>2.68</v>
      </c>
      <c r="P60" s="290">
        <v>-2.68</v>
      </c>
      <c r="Q60" s="214"/>
      <c r="R60" s="290">
        <v>11.89</v>
      </c>
      <c r="S60" s="290">
        <v>0</v>
      </c>
      <c r="T60" s="290">
        <v>11.89</v>
      </c>
      <c r="U60" s="214"/>
      <c r="V60" s="290">
        <v>500</v>
      </c>
      <c r="W60" s="290">
        <v>4.54</v>
      </c>
      <c r="X60" s="290">
        <v>495.46</v>
      </c>
      <c r="Y60" s="214"/>
      <c r="Z60" s="290">
        <v>511.89</v>
      </c>
      <c r="AA60" s="290">
        <v>11.67</v>
      </c>
      <c r="AB60" s="214">
        <v>500.22</v>
      </c>
    </row>
    <row r="61" spans="2:28" s="213" customFormat="1" ht="10.5" customHeight="1">
      <c r="B61" s="282"/>
      <c r="C61" s="282"/>
      <c r="D61" s="282"/>
      <c r="E61" s="282"/>
      <c r="F61" s="282"/>
      <c r="G61" s="282"/>
      <c r="H61" s="282" t="s">
        <v>62</v>
      </c>
      <c r="I61" s="214"/>
      <c r="J61" s="290">
        <v>43.935</v>
      </c>
      <c r="K61" s="290">
        <v>308.087</v>
      </c>
      <c r="L61" s="290">
        <v>-264.152</v>
      </c>
      <c r="M61" s="214"/>
      <c r="N61" s="290">
        <v>276.435</v>
      </c>
      <c r="O61" s="290">
        <v>3</v>
      </c>
      <c r="P61" s="290">
        <v>273.435</v>
      </c>
      <c r="Q61" s="214"/>
      <c r="R61" s="290">
        <v>269.52</v>
      </c>
      <c r="S61" s="290">
        <v>64.403</v>
      </c>
      <c r="T61" s="290">
        <v>205.11699999999996</v>
      </c>
      <c r="U61" s="214"/>
      <c r="V61" s="290">
        <v>23</v>
      </c>
      <c r="W61" s="290">
        <v>377.19</v>
      </c>
      <c r="X61" s="290">
        <v>-354.19</v>
      </c>
      <c r="Y61" s="214"/>
      <c r="Z61" s="290">
        <v>612.89</v>
      </c>
      <c r="AA61" s="290">
        <v>752.68</v>
      </c>
      <c r="AB61" s="214">
        <v>-139.79</v>
      </c>
    </row>
    <row r="62" spans="2:28" s="213" customFormat="1" ht="10.5" customHeight="1">
      <c r="B62" s="282"/>
      <c r="C62" s="282"/>
      <c r="D62" s="282"/>
      <c r="E62" s="282"/>
      <c r="F62" s="282" t="s">
        <v>554</v>
      </c>
      <c r="G62" s="282"/>
      <c r="H62" s="282"/>
      <c r="I62" s="214"/>
      <c r="J62" s="290">
        <v>31</v>
      </c>
      <c r="K62" s="290">
        <v>0</v>
      </c>
      <c r="L62" s="290">
        <v>31</v>
      </c>
      <c r="M62" s="214"/>
      <c r="N62" s="290">
        <v>6</v>
      </c>
      <c r="O62" s="290">
        <v>4</v>
      </c>
      <c r="P62" s="290">
        <v>2</v>
      </c>
      <c r="Q62" s="214"/>
      <c r="R62" s="290">
        <v>2.5</v>
      </c>
      <c r="S62" s="290">
        <v>1</v>
      </c>
      <c r="T62" s="290">
        <v>1.5</v>
      </c>
      <c r="U62" s="214"/>
      <c r="V62" s="290">
        <v>9.3</v>
      </c>
      <c r="W62" s="290">
        <v>5.2</v>
      </c>
      <c r="X62" s="290">
        <v>4.1</v>
      </c>
      <c r="Y62" s="214"/>
      <c r="Z62" s="290">
        <v>48.8</v>
      </c>
      <c r="AA62" s="290">
        <v>10.2</v>
      </c>
      <c r="AB62" s="214">
        <v>38.6</v>
      </c>
    </row>
    <row r="63" spans="2:28" s="213" customFormat="1" ht="10.5" customHeight="1">
      <c r="B63" s="282"/>
      <c r="C63" s="282"/>
      <c r="D63" s="282"/>
      <c r="E63" s="282"/>
      <c r="F63" s="282"/>
      <c r="G63" s="282" t="s">
        <v>110</v>
      </c>
      <c r="H63" s="282"/>
      <c r="I63" s="214"/>
      <c r="J63" s="290">
        <v>0</v>
      </c>
      <c r="K63" s="290">
        <v>0</v>
      </c>
      <c r="L63" s="290">
        <v>0</v>
      </c>
      <c r="M63" s="214"/>
      <c r="N63" s="290">
        <v>0</v>
      </c>
      <c r="O63" s="290">
        <v>0</v>
      </c>
      <c r="P63" s="290">
        <v>0</v>
      </c>
      <c r="Q63" s="214"/>
      <c r="R63" s="290">
        <v>0</v>
      </c>
      <c r="S63" s="290">
        <v>0</v>
      </c>
      <c r="T63" s="290">
        <v>0</v>
      </c>
      <c r="U63" s="214"/>
      <c r="V63" s="290">
        <v>2.7</v>
      </c>
      <c r="W63" s="290">
        <v>0</v>
      </c>
      <c r="X63" s="290">
        <v>2.7</v>
      </c>
      <c r="Y63" s="214"/>
      <c r="Z63" s="290">
        <v>2.7</v>
      </c>
      <c r="AA63" s="290">
        <v>0</v>
      </c>
      <c r="AB63" s="214">
        <v>2.7</v>
      </c>
    </row>
    <row r="64" spans="2:28" s="213" customFormat="1" ht="10.5" customHeight="1">
      <c r="B64" s="282"/>
      <c r="C64" s="282"/>
      <c r="D64" s="282"/>
      <c r="E64" s="282"/>
      <c r="F64" s="282"/>
      <c r="G64" s="282" t="s">
        <v>481</v>
      </c>
      <c r="H64" s="282"/>
      <c r="I64" s="214"/>
      <c r="J64" s="290">
        <v>0</v>
      </c>
      <c r="K64" s="290">
        <v>0</v>
      </c>
      <c r="L64" s="290">
        <v>0</v>
      </c>
      <c r="M64" s="214"/>
      <c r="N64" s="290">
        <v>0</v>
      </c>
      <c r="O64" s="290">
        <v>0</v>
      </c>
      <c r="P64" s="290">
        <v>0</v>
      </c>
      <c r="Q64" s="214"/>
      <c r="R64" s="290">
        <v>0</v>
      </c>
      <c r="S64" s="290">
        <v>0</v>
      </c>
      <c r="T64" s="290">
        <v>0</v>
      </c>
      <c r="U64" s="214"/>
      <c r="V64" s="290">
        <v>0</v>
      </c>
      <c r="W64" s="290">
        <v>0</v>
      </c>
      <c r="X64" s="290">
        <v>0</v>
      </c>
      <c r="Y64" s="214"/>
      <c r="Z64" s="290">
        <v>0</v>
      </c>
      <c r="AA64" s="290">
        <v>0</v>
      </c>
      <c r="AB64" s="214">
        <v>0</v>
      </c>
    </row>
    <row r="65" spans="2:28" s="213" customFormat="1" ht="10.5" customHeight="1">
      <c r="B65" s="282"/>
      <c r="C65" s="282"/>
      <c r="D65" s="282"/>
      <c r="E65" s="282"/>
      <c r="F65" s="282"/>
      <c r="G65" s="282" t="s">
        <v>112</v>
      </c>
      <c r="H65" s="282"/>
      <c r="I65" s="214"/>
      <c r="J65" s="290">
        <v>31</v>
      </c>
      <c r="K65" s="290">
        <v>0</v>
      </c>
      <c r="L65" s="290">
        <v>31</v>
      </c>
      <c r="M65" s="214"/>
      <c r="N65" s="290">
        <v>6</v>
      </c>
      <c r="O65" s="290">
        <v>4</v>
      </c>
      <c r="P65" s="290">
        <v>2</v>
      </c>
      <c r="Q65" s="214"/>
      <c r="R65" s="290">
        <v>2.5</v>
      </c>
      <c r="S65" s="290">
        <v>1</v>
      </c>
      <c r="T65" s="290">
        <v>1.5</v>
      </c>
      <c r="U65" s="214"/>
      <c r="V65" s="290">
        <v>6.6</v>
      </c>
      <c r="W65" s="290">
        <v>5.2</v>
      </c>
      <c r="X65" s="290">
        <v>1.4</v>
      </c>
      <c r="Y65" s="214"/>
      <c r="Z65" s="290">
        <v>46.1</v>
      </c>
      <c r="AA65" s="290">
        <v>10.2</v>
      </c>
      <c r="AB65" s="214">
        <v>35.9</v>
      </c>
    </row>
    <row r="66" spans="2:28" s="213" customFormat="1" ht="10.5" customHeight="1">
      <c r="B66" s="282"/>
      <c r="C66" s="282"/>
      <c r="D66" s="282"/>
      <c r="E66" s="282"/>
      <c r="F66" s="282"/>
      <c r="G66" s="282" t="s">
        <v>113</v>
      </c>
      <c r="H66" s="282"/>
      <c r="I66" s="214"/>
      <c r="J66" s="290">
        <v>0</v>
      </c>
      <c r="K66" s="290">
        <v>0</v>
      </c>
      <c r="L66" s="290">
        <v>0</v>
      </c>
      <c r="M66" s="214"/>
      <c r="N66" s="290">
        <v>0</v>
      </c>
      <c r="O66" s="290">
        <v>0</v>
      </c>
      <c r="P66" s="290">
        <v>0</v>
      </c>
      <c r="Q66" s="214"/>
      <c r="R66" s="290">
        <v>0</v>
      </c>
      <c r="S66" s="290">
        <v>0</v>
      </c>
      <c r="T66" s="290">
        <v>0</v>
      </c>
      <c r="U66" s="214"/>
      <c r="V66" s="290">
        <v>0</v>
      </c>
      <c r="W66" s="290">
        <v>0</v>
      </c>
      <c r="X66" s="290">
        <v>0</v>
      </c>
      <c r="Y66" s="214"/>
      <c r="Z66" s="290">
        <v>0</v>
      </c>
      <c r="AA66" s="290">
        <v>0</v>
      </c>
      <c r="AB66" s="214">
        <v>0</v>
      </c>
    </row>
    <row r="67" spans="2:28" s="213" customFormat="1" ht="10.5" customHeight="1">
      <c r="B67" s="282"/>
      <c r="C67" s="282"/>
      <c r="D67" s="282"/>
      <c r="E67" s="282"/>
      <c r="F67" s="282"/>
      <c r="G67" s="282"/>
      <c r="H67" s="282"/>
      <c r="I67" s="214"/>
      <c r="J67" s="290"/>
      <c r="K67" s="290"/>
      <c r="L67" s="290"/>
      <c r="N67" s="290"/>
      <c r="O67" s="290"/>
      <c r="P67" s="290"/>
      <c r="R67" s="290"/>
      <c r="S67" s="290"/>
      <c r="T67" s="290"/>
      <c r="V67" s="290"/>
      <c r="W67" s="290"/>
      <c r="X67" s="290"/>
      <c r="Z67" s="290"/>
      <c r="AA67" s="290"/>
      <c r="AB67" s="290"/>
    </row>
    <row r="68" spans="3:6" s="282" customFormat="1" ht="10.5" customHeight="1">
      <c r="C68" s="287" t="s">
        <v>672</v>
      </c>
      <c r="D68" s="287"/>
      <c r="E68" s="287"/>
      <c r="F68" s="287"/>
    </row>
    <row r="69" spans="2:28" s="281" customFormat="1" ht="10.5" customHeight="1">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row>
    <row r="70" spans="2:28" s="281" customFormat="1" ht="10.5" customHeight="1">
      <c r="B70" s="284"/>
      <c r="C70" s="94"/>
      <c r="D70" s="284"/>
      <c r="E70" s="284"/>
      <c r="F70" s="284"/>
      <c r="G70" s="284"/>
      <c r="H70" s="284"/>
      <c r="I70" s="284"/>
      <c r="J70" s="276" t="s">
        <v>452</v>
      </c>
      <c r="K70" s="276"/>
      <c r="L70" s="276"/>
      <c r="M70" s="276"/>
      <c r="N70" s="277"/>
      <c r="O70" s="277"/>
      <c r="P70" s="277"/>
      <c r="Q70" s="277"/>
      <c r="R70" s="277"/>
      <c r="S70" s="277"/>
      <c r="T70" s="277"/>
      <c r="U70" s="277"/>
      <c r="V70" s="277"/>
      <c r="W70" s="277"/>
      <c r="X70" s="277"/>
      <c r="Y70" s="206"/>
      <c r="Z70" s="276" t="s">
        <v>447</v>
      </c>
      <c r="AA70" s="277"/>
      <c r="AB70" s="277"/>
    </row>
    <row r="71" spans="2:28" s="281" customFormat="1" ht="10.5" customHeight="1">
      <c r="B71" s="282"/>
      <c r="C71" s="94" t="s">
        <v>1</v>
      </c>
      <c r="D71" s="282"/>
      <c r="E71" s="282"/>
      <c r="F71" s="282"/>
      <c r="G71" s="282"/>
      <c r="H71" s="284"/>
      <c r="I71" s="284"/>
      <c r="J71" s="278" t="s">
        <v>448</v>
      </c>
      <c r="K71" s="278"/>
      <c r="L71" s="278"/>
      <c r="M71" s="208"/>
      <c r="N71" s="278" t="s">
        <v>348</v>
      </c>
      <c r="O71" s="278"/>
      <c r="P71" s="278"/>
      <c r="Q71" s="208"/>
      <c r="R71" s="278" t="s">
        <v>453</v>
      </c>
      <c r="S71" s="278"/>
      <c r="T71" s="278"/>
      <c r="U71" s="208"/>
      <c r="V71" s="278" t="s">
        <v>454</v>
      </c>
      <c r="W71" s="278"/>
      <c r="X71" s="278"/>
      <c r="Y71" s="208"/>
      <c r="Z71" s="279" t="s">
        <v>336</v>
      </c>
      <c r="AA71" s="279" t="s">
        <v>337</v>
      </c>
      <c r="AB71" s="279" t="s">
        <v>116</v>
      </c>
    </row>
    <row r="72" spans="2:28" s="281" customFormat="1" ht="10.5" customHeight="1">
      <c r="B72" s="284"/>
      <c r="C72" s="284"/>
      <c r="D72" s="284"/>
      <c r="E72" s="284"/>
      <c r="F72" s="284"/>
      <c r="G72" s="284"/>
      <c r="H72" s="284"/>
      <c r="I72" s="284"/>
      <c r="J72" s="280" t="s">
        <v>336</v>
      </c>
      <c r="K72" s="280" t="s">
        <v>337</v>
      </c>
      <c r="L72" s="280" t="s">
        <v>116</v>
      </c>
      <c r="M72" s="200"/>
      <c r="N72" s="280" t="s">
        <v>336</v>
      </c>
      <c r="O72" s="280" t="s">
        <v>337</v>
      </c>
      <c r="P72" s="280" t="s">
        <v>116</v>
      </c>
      <c r="Q72" s="200"/>
      <c r="R72" s="280" t="s">
        <v>336</v>
      </c>
      <c r="S72" s="280" t="s">
        <v>337</v>
      </c>
      <c r="T72" s="280" t="s">
        <v>116</v>
      </c>
      <c r="U72" s="200"/>
      <c r="V72" s="280" t="s">
        <v>336</v>
      </c>
      <c r="W72" s="280" t="s">
        <v>337</v>
      </c>
      <c r="X72" s="280" t="s">
        <v>116</v>
      </c>
      <c r="Y72" s="200"/>
      <c r="Z72" s="256"/>
      <c r="AA72" s="256"/>
      <c r="AB72" s="256"/>
    </row>
    <row r="73" spans="2:28" s="281" customFormat="1" ht="10.5" customHeight="1">
      <c r="B73" s="285"/>
      <c r="C73" s="285"/>
      <c r="D73" s="285"/>
      <c r="E73" s="285"/>
      <c r="F73" s="285"/>
      <c r="G73" s="285"/>
      <c r="H73" s="285"/>
      <c r="I73" s="285"/>
      <c r="J73" s="291"/>
      <c r="K73" s="291"/>
      <c r="L73" s="291"/>
      <c r="M73" s="212"/>
      <c r="N73" s="291"/>
      <c r="O73" s="291"/>
      <c r="P73" s="291"/>
      <c r="Q73" s="212"/>
      <c r="R73" s="291"/>
      <c r="S73" s="291"/>
      <c r="T73" s="291"/>
      <c r="U73" s="212"/>
      <c r="V73" s="291"/>
      <c r="W73" s="291"/>
      <c r="X73" s="291"/>
      <c r="Y73" s="212"/>
      <c r="Z73" s="292"/>
      <c r="AA73" s="292"/>
      <c r="AB73" s="292"/>
    </row>
    <row r="74" spans="1:28" s="213" customFormat="1" ht="10.5" customHeight="1">
      <c r="A74" s="281"/>
      <c r="B74" s="284"/>
      <c r="C74" s="284"/>
      <c r="D74" s="284"/>
      <c r="E74" s="284"/>
      <c r="F74" s="284"/>
      <c r="G74" s="284"/>
      <c r="H74" s="284"/>
      <c r="I74" s="284"/>
      <c r="J74" s="280"/>
      <c r="K74" s="280"/>
      <c r="L74" s="280"/>
      <c r="M74" s="206"/>
      <c r="N74" s="280"/>
      <c r="O74" s="280"/>
      <c r="P74" s="280"/>
      <c r="Q74" s="206"/>
      <c r="R74" s="280"/>
      <c r="S74" s="280"/>
      <c r="T74" s="280"/>
      <c r="U74" s="206"/>
      <c r="V74" s="280"/>
      <c r="W74" s="280"/>
      <c r="X74" s="280"/>
      <c r="Y74" s="206"/>
      <c r="Z74" s="256"/>
      <c r="AA74" s="256"/>
      <c r="AB74" s="256"/>
    </row>
    <row r="75" spans="2:28" s="213" customFormat="1" ht="10.5" customHeight="1">
      <c r="B75" s="286"/>
      <c r="C75" s="286" t="s">
        <v>433</v>
      </c>
      <c r="D75" s="286" t="s">
        <v>261</v>
      </c>
      <c r="E75" s="286"/>
      <c r="F75" s="286"/>
      <c r="G75" s="286"/>
      <c r="H75" s="286"/>
      <c r="I75" s="214"/>
      <c r="J75" s="293">
        <v>436.55460506909566</v>
      </c>
      <c r="K75" s="293">
        <v>328.69487726051085</v>
      </c>
      <c r="L75" s="293">
        <v>107.85972780858481</v>
      </c>
      <c r="M75" s="220"/>
      <c r="N75" s="293">
        <v>767.0686083417523</v>
      </c>
      <c r="O75" s="293">
        <v>759.4170737799747</v>
      </c>
      <c r="P75" s="293">
        <v>7.65153456177768</v>
      </c>
      <c r="Q75" s="220"/>
      <c r="R75" s="293">
        <v>415.29375962796036</v>
      </c>
      <c r="S75" s="293">
        <v>331.38420120650113</v>
      </c>
      <c r="T75" s="293">
        <v>83.90955842145922</v>
      </c>
      <c r="U75" s="220"/>
      <c r="V75" s="293">
        <v>475.7800838570603</v>
      </c>
      <c r="W75" s="293">
        <v>371.38209513655863</v>
      </c>
      <c r="X75" s="293">
        <v>104.39798872050164</v>
      </c>
      <c r="Y75" s="220"/>
      <c r="Z75" s="293">
        <v>2094.6970568958686</v>
      </c>
      <c r="AA75" s="293">
        <v>1790.8782473835454</v>
      </c>
      <c r="AB75" s="223">
        <v>303.81880951232324</v>
      </c>
    </row>
    <row r="76" spans="4:28" s="286" customFormat="1" ht="10.5" customHeight="1">
      <c r="D76" s="282" t="s">
        <v>434</v>
      </c>
      <c r="J76" s="282">
        <v>370.28837362909564</v>
      </c>
      <c r="K76" s="282">
        <v>55.696105960000004</v>
      </c>
      <c r="L76" s="282">
        <v>314.59226766909563</v>
      </c>
      <c r="N76" s="282">
        <v>675.6190632917524</v>
      </c>
      <c r="O76" s="282">
        <v>77.5465481</v>
      </c>
      <c r="P76" s="282">
        <v>598.0725151917524</v>
      </c>
      <c r="R76" s="282">
        <v>390.54379195796037</v>
      </c>
      <c r="S76" s="282">
        <v>69.36613961</v>
      </c>
      <c r="T76" s="282">
        <v>321.17765234796036</v>
      </c>
      <c r="V76" s="282">
        <v>377.09856589525725</v>
      </c>
      <c r="W76" s="282">
        <v>110.173101108669</v>
      </c>
      <c r="X76" s="282">
        <v>266.92546478658824</v>
      </c>
      <c r="Z76" s="282">
        <v>1813.5497947740655</v>
      </c>
      <c r="AA76" s="282">
        <v>312.781894778669</v>
      </c>
      <c r="AB76" s="282">
        <v>1500.7678999953964</v>
      </c>
    </row>
    <row r="77" spans="7:28" s="286" customFormat="1" ht="10.5" customHeight="1">
      <c r="G77" s="282" t="s">
        <v>110</v>
      </c>
      <c r="H77" s="282"/>
      <c r="J77" s="282">
        <v>0</v>
      </c>
      <c r="K77" s="282">
        <v>0</v>
      </c>
      <c r="L77" s="282">
        <v>0</v>
      </c>
      <c r="N77" s="282">
        <v>0</v>
      </c>
      <c r="O77" s="282">
        <v>0</v>
      </c>
      <c r="P77" s="282">
        <v>0</v>
      </c>
      <c r="R77" s="282">
        <v>0</v>
      </c>
      <c r="S77" s="282">
        <v>0</v>
      </c>
      <c r="T77" s="282">
        <v>0</v>
      </c>
      <c r="V77" s="282">
        <v>0</v>
      </c>
      <c r="W77" s="282">
        <v>0</v>
      </c>
      <c r="X77" s="282">
        <v>0</v>
      </c>
      <c r="Z77" s="282">
        <v>0</v>
      </c>
      <c r="AA77" s="282">
        <v>0</v>
      </c>
      <c r="AB77" s="282">
        <v>0</v>
      </c>
    </row>
    <row r="78" spans="7:28" s="286" customFormat="1" ht="10.5" customHeight="1">
      <c r="G78" s="282" t="s">
        <v>481</v>
      </c>
      <c r="H78" s="282"/>
      <c r="J78" s="282">
        <v>0</v>
      </c>
      <c r="K78" s="282">
        <v>0</v>
      </c>
      <c r="L78" s="282">
        <v>0</v>
      </c>
      <c r="N78" s="282">
        <v>0</v>
      </c>
      <c r="O78" s="282">
        <v>0</v>
      </c>
      <c r="P78" s="282">
        <v>0</v>
      </c>
      <c r="R78" s="282">
        <v>0</v>
      </c>
      <c r="S78" s="282">
        <v>0</v>
      </c>
      <c r="T78" s="282">
        <v>0</v>
      </c>
      <c r="V78" s="282">
        <v>0</v>
      </c>
      <c r="W78" s="282">
        <v>0</v>
      </c>
      <c r="X78" s="282">
        <v>0</v>
      </c>
      <c r="Z78" s="282">
        <v>0</v>
      </c>
      <c r="AA78" s="282">
        <v>0</v>
      </c>
      <c r="AB78" s="282">
        <v>0</v>
      </c>
    </row>
    <row r="79" spans="7:28" s="286" customFormat="1" ht="10.5" customHeight="1">
      <c r="G79" s="282" t="s">
        <v>112</v>
      </c>
      <c r="H79" s="282"/>
      <c r="J79" s="282">
        <v>279.0859389906404</v>
      </c>
      <c r="K79" s="282">
        <v>39.89534743</v>
      </c>
      <c r="L79" s="282">
        <v>239.19059156064037</v>
      </c>
      <c r="N79" s="282">
        <v>578.3010277796918</v>
      </c>
      <c r="O79" s="282">
        <v>42.22956163</v>
      </c>
      <c r="P79" s="282">
        <v>536.0714661496918</v>
      </c>
      <c r="R79" s="282">
        <v>202.95632160371196</v>
      </c>
      <c r="S79" s="282">
        <v>66.20083097</v>
      </c>
      <c r="T79" s="282">
        <v>136.75549063371196</v>
      </c>
      <c r="V79" s="282">
        <v>263.6976347999463</v>
      </c>
      <c r="W79" s="282">
        <v>93.918321670188</v>
      </c>
      <c r="X79" s="282">
        <v>169.7793131297583</v>
      </c>
      <c r="Z79" s="282">
        <v>1324.0409231739904</v>
      </c>
      <c r="AA79" s="282">
        <v>242.244061700188</v>
      </c>
      <c r="AB79" s="282">
        <v>1081.7968614738024</v>
      </c>
    </row>
    <row r="80" spans="7:28" s="286" customFormat="1" ht="10.5" customHeight="1">
      <c r="G80" s="282" t="s">
        <v>113</v>
      </c>
      <c r="H80" s="282"/>
      <c r="J80" s="282">
        <v>91.20243463845527</v>
      </c>
      <c r="K80" s="282">
        <v>15.800758530000003</v>
      </c>
      <c r="L80" s="282">
        <v>75.40167610845526</v>
      </c>
      <c r="N80" s="282">
        <v>97.31803551206053</v>
      </c>
      <c r="O80" s="282">
        <v>35.31698646999999</v>
      </c>
      <c r="P80" s="282">
        <v>62.001049042060544</v>
      </c>
      <c r="R80" s="282">
        <v>187.5874703542484</v>
      </c>
      <c r="S80" s="282">
        <v>3.16530864</v>
      </c>
      <c r="T80" s="282">
        <v>184.4221617142484</v>
      </c>
      <c r="V80" s="282">
        <v>113.40093109531097</v>
      </c>
      <c r="W80" s="282">
        <v>16.254779438481</v>
      </c>
      <c r="X80" s="282">
        <v>97.14615165682997</v>
      </c>
      <c r="Z80" s="282">
        <v>489.50887160007517</v>
      </c>
      <c r="AA80" s="282">
        <v>70.53783307848099</v>
      </c>
      <c r="AB80" s="282">
        <v>418.9710385215942</v>
      </c>
    </row>
    <row r="81" spans="7:28" s="286" customFormat="1" ht="10.5" customHeight="1">
      <c r="G81" s="282"/>
      <c r="H81" s="282" t="s">
        <v>61</v>
      </c>
      <c r="J81" s="282">
        <v>4.388715680000006</v>
      </c>
      <c r="K81" s="282">
        <v>0</v>
      </c>
      <c r="L81" s="282">
        <v>4.388715680000006</v>
      </c>
      <c r="N81" s="282">
        <v>30.380552619999968</v>
      </c>
      <c r="O81" s="282">
        <v>2.6823145200000003</v>
      </c>
      <c r="P81" s="282">
        <v>27.69823809999997</v>
      </c>
      <c r="R81" s="282">
        <v>105.46558199999998</v>
      </c>
      <c r="S81" s="282">
        <v>0</v>
      </c>
      <c r="T81" s="282">
        <v>105.46558199999998</v>
      </c>
      <c r="V81" s="282">
        <v>78.78997847000004</v>
      </c>
      <c r="W81" s="282">
        <v>0.936396</v>
      </c>
      <c r="X81" s="282">
        <v>77.85358247000003</v>
      </c>
      <c r="Z81" s="282">
        <v>219.02482877</v>
      </c>
      <c r="AA81" s="282">
        <v>3.6187105200000005</v>
      </c>
      <c r="AB81" s="282">
        <v>215.40611825</v>
      </c>
    </row>
    <row r="82" spans="7:28" s="286" customFormat="1" ht="10.5" customHeight="1">
      <c r="G82" s="282"/>
      <c r="H82" s="282" t="s">
        <v>62</v>
      </c>
      <c r="J82" s="282">
        <v>86.81371895845527</v>
      </c>
      <c r="K82" s="282">
        <v>15.800758530000003</v>
      </c>
      <c r="L82" s="282">
        <v>71.01296042845527</v>
      </c>
      <c r="N82" s="282">
        <v>66.93748289206057</v>
      </c>
      <c r="O82" s="282">
        <v>32.63467194999999</v>
      </c>
      <c r="P82" s="282">
        <v>34.30281094206058</v>
      </c>
      <c r="R82" s="282">
        <v>82.12188835424843</v>
      </c>
      <c r="S82" s="282">
        <v>3.16530864</v>
      </c>
      <c r="T82" s="282">
        <v>78.95657971424842</v>
      </c>
      <c r="V82" s="282">
        <v>34.61095262531093</v>
      </c>
      <c r="W82" s="282">
        <v>15.318383438480998</v>
      </c>
      <c r="X82" s="282">
        <v>19.29256918682993</v>
      </c>
      <c r="Z82" s="282">
        <v>270.48404283007517</v>
      </c>
      <c r="AA82" s="282">
        <v>66.91912255848099</v>
      </c>
      <c r="AB82" s="282">
        <v>203.5649202715942</v>
      </c>
    </row>
    <row r="83" spans="4:28" s="286" customFormat="1" ht="10.5" customHeight="1">
      <c r="D83" s="282" t="s">
        <v>8</v>
      </c>
      <c r="G83" s="282"/>
      <c r="H83" s="282"/>
      <c r="J83" s="282">
        <v>66.26623144</v>
      </c>
      <c r="K83" s="282">
        <v>272.99877130051084</v>
      </c>
      <c r="L83" s="282">
        <v>-206.73253986051083</v>
      </c>
      <c r="N83" s="282">
        <v>91.44954505000001</v>
      </c>
      <c r="O83" s="282">
        <v>681.8705256799747</v>
      </c>
      <c r="P83" s="282">
        <v>-590.4209806299747</v>
      </c>
      <c r="R83" s="282">
        <v>24.749967669999997</v>
      </c>
      <c r="S83" s="282">
        <v>262.0180615965011</v>
      </c>
      <c r="T83" s="282">
        <v>-237.26809392650114</v>
      </c>
      <c r="V83" s="282">
        <v>98.681517961803</v>
      </c>
      <c r="W83" s="282">
        <v>261.2089940278896</v>
      </c>
      <c r="X83" s="282">
        <v>-162.52747606608662</v>
      </c>
      <c r="Z83" s="282">
        <v>281.147262121803</v>
      </c>
      <c r="AA83" s="282">
        <v>1478.0963526048763</v>
      </c>
      <c r="AB83" s="282">
        <v>-1196.9490904830732</v>
      </c>
    </row>
    <row r="84" spans="7:28" s="286" customFormat="1" ht="10.5" customHeight="1">
      <c r="G84" s="282" t="s">
        <v>110</v>
      </c>
      <c r="H84" s="282"/>
      <c r="J84" s="282">
        <v>0</v>
      </c>
      <c r="K84" s="282">
        <v>0</v>
      </c>
      <c r="L84" s="282">
        <v>0</v>
      </c>
      <c r="N84" s="282">
        <v>0</v>
      </c>
      <c r="O84" s="282">
        <v>0</v>
      </c>
      <c r="P84" s="282">
        <v>0</v>
      </c>
      <c r="R84" s="282">
        <v>0</v>
      </c>
      <c r="S84" s="282">
        <v>0</v>
      </c>
      <c r="T84" s="282">
        <v>0</v>
      </c>
      <c r="V84" s="282">
        <v>0</v>
      </c>
      <c r="W84" s="282">
        <v>0</v>
      </c>
      <c r="X84" s="282">
        <v>0</v>
      </c>
      <c r="Z84" s="282">
        <v>0</v>
      </c>
      <c r="AA84" s="282">
        <v>0</v>
      </c>
      <c r="AB84" s="282">
        <v>0</v>
      </c>
    </row>
    <row r="85" spans="7:28" s="286" customFormat="1" ht="10.5" customHeight="1">
      <c r="G85" s="282" t="s">
        <v>481</v>
      </c>
      <c r="H85" s="282"/>
      <c r="J85" s="282">
        <v>0</v>
      </c>
      <c r="K85" s="282">
        <v>0</v>
      </c>
      <c r="L85" s="282">
        <v>0</v>
      </c>
      <c r="N85" s="282">
        <v>0</v>
      </c>
      <c r="O85" s="282">
        <v>0</v>
      </c>
      <c r="P85" s="282">
        <v>0</v>
      </c>
      <c r="R85" s="282">
        <v>0</v>
      </c>
      <c r="S85" s="282">
        <v>0</v>
      </c>
      <c r="T85" s="282">
        <v>0</v>
      </c>
      <c r="V85" s="282">
        <v>0</v>
      </c>
      <c r="W85" s="282">
        <v>0</v>
      </c>
      <c r="X85" s="282">
        <v>0</v>
      </c>
      <c r="Z85" s="282">
        <v>0</v>
      </c>
      <c r="AA85" s="282">
        <v>0</v>
      </c>
      <c r="AB85" s="282">
        <v>0</v>
      </c>
    </row>
    <row r="86" spans="7:28" s="286" customFormat="1" ht="10.5" customHeight="1">
      <c r="G86" s="282" t="s">
        <v>112</v>
      </c>
      <c r="H86" s="282"/>
      <c r="J86" s="282">
        <v>54.79308371</v>
      </c>
      <c r="K86" s="282">
        <v>193.43612038522525</v>
      </c>
      <c r="L86" s="282">
        <v>-138.64303667522526</v>
      </c>
      <c r="N86" s="282">
        <v>72.43980906</v>
      </c>
      <c r="O86" s="282">
        <v>617.7238333913816</v>
      </c>
      <c r="P86" s="282">
        <v>-545.2840243313816</v>
      </c>
      <c r="R86" s="282">
        <v>14.168620989999999</v>
      </c>
      <c r="S86" s="282">
        <v>182.64661557300553</v>
      </c>
      <c r="T86" s="282">
        <v>-168.47799458300554</v>
      </c>
      <c r="V86" s="282">
        <v>80.3972233408</v>
      </c>
      <c r="W86" s="282">
        <v>169.55818400225732</v>
      </c>
      <c r="X86" s="282">
        <v>-89.16096066145732</v>
      </c>
      <c r="Z86" s="282">
        <v>221.7987371008</v>
      </c>
      <c r="AA86" s="282">
        <v>1163.3647533518697</v>
      </c>
      <c r="AB86" s="282">
        <v>-941.5660162510696</v>
      </c>
    </row>
    <row r="87" spans="7:28" s="286" customFormat="1" ht="10.5" customHeight="1">
      <c r="G87" s="282" t="s">
        <v>113</v>
      </c>
      <c r="H87" s="282"/>
      <c r="J87" s="282">
        <v>11.47314773</v>
      </c>
      <c r="K87" s="282">
        <v>79.56265091528562</v>
      </c>
      <c r="L87" s="282">
        <v>-68.08950318528562</v>
      </c>
      <c r="N87" s="282">
        <v>19.009735990000003</v>
      </c>
      <c r="O87" s="282">
        <v>64.1466922885931</v>
      </c>
      <c r="P87" s="282">
        <v>-45.1369562985931</v>
      </c>
      <c r="R87" s="282">
        <v>10.58134668</v>
      </c>
      <c r="S87" s="282">
        <v>79.37144602349558</v>
      </c>
      <c r="T87" s="282">
        <v>-68.79009934349558</v>
      </c>
      <c r="V87" s="282">
        <v>18.284294621003</v>
      </c>
      <c r="W87" s="282">
        <v>91.65081002563231</v>
      </c>
      <c r="X87" s="282">
        <v>-73.36651540462931</v>
      </c>
      <c r="Z87" s="282">
        <v>59.348525021003</v>
      </c>
      <c r="AA87" s="282">
        <v>314.7315992530066</v>
      </c>
      <c r="AB87" s="282">
        <v>-255.3830742320036</v>
      </c>
    </row>
    <row r="88" spans="7:28" s="286" customFormat="1" ht="10.5" customHeight="1">
      <c r="G88" s="282"/>
      <c r="H88" s="282" t="s">
        <v>61</v>
      </c>
      <c r="J88" s="282">
        <v>0.17890524</v>
      </c>
      <c r="K88" s="282">
        <v>13.143738250000013</v>
      </c>
      <c r="L88" s="282">
        <v>-12.964833010000012</v>
      </c>
      <c r="N88" s="282">
        <v>0.59846032</v>
      </c>
      <c r="O88" s="282">
        <v>3.958665140000001</v>
      </c>
      <c r="P88" s="282">
        <v>-3.3602048200000008</v>
      </c>
      <c r="R88" s="282">
        <v>0</v>
      </c>
      <c r="S88" s="282">
        <v>3.5234034249999997</v>
      </c>
      <c r="T88" s="282">
        <v>-3.5234034249999997</v>
      </c>
      <c r="V88" s="282">
        <v>0.677208091497</v>
      </c>
      <c r="W88" s="282">
        <v>3.32442533</v>
      </c>
      <c r="X88" s="282">
        <v>-2.647217238503</v>
      </c>
      <c r="Z88" s="282">
        <v>1.454573651497</v>
      </c>
      <c r="AA88" s="282">
        <v>23.95023214500001</v>
      </c>
      <c r="AB88" s="282">
        <v>-22.49565849350301</v>
      </c>
    </row>
    <row r="89" spans="7:28" s="286" customFormat="1" ht="10.5" customHeight="1">
      <c r="G89" s="282"/>
      <c r="H89" s="282" t="s">
        <v>62</v>
      </c>
      <c r="J89" s="282">
        <v>11.29424249</v>
      </c>
      <c r="K89" s="282">
        <v>66.4189126652856</v>
      </c>
      <c r="L89" s="282">
        <v>-55.1246701752856</v>
      </c>
      <c r="N89" s="282">
        <v>18.411275670000002</v>
      </c>
      <c r="O89" s="282">
        <v>60.1880271485931</v>
      </c>
      <c r="P89" s="282">
        <v>-41.7767514785931</v>
      </c>
      <c r="R89" s="282">
        <v>10.58134668</v>
      </c>
      <c r="S89" s="282">
        <v>75.84804259849558</v>
      </c>
      <c r="T89" s="282">
        <v>-65.26669591849559</v>
      </c>
      <c r="V89" s="282">
        <v>17.607086529506</v>
      </c>
      <c r="W89" s="282">
        <v>88.32638469563231</v>
      </c>
      <c r="X89" s="282">
        <v>-70.71929816612632</v>
      </c>
      <c r="Z89" s="282">
        <v>57.893951369506006</v>
      </c>
      <c r="AA89" s="282">
        <v>290.78136710800663</v>
      </c>
      <c r="AB89" s="282">
        <v>-232.88741573850064</v>
      </c>
    </row>
    <row r="90" spans="7:28" s="286" customFormat="1" ht="10.5" customHeight="1">
      <c r="G90" s="282"/>
      <c r="H90" s="282"/>
      <c r="J90" s="282"/>
      <c r="K90" s="282"/>
      <c r="L90" s="282"/>
      <c r="N90" s="282"/>
      <c r="O90" s="282"/>
      <c r="P90" s="282"/>
      <c r="R90" s="282"/>
      <c r="S90" s="282"/>
      <c r="T90" s="282"/>
      <c r="V90" s="282"/>
      <c r="W90" s="282"/>
      <c r="X90" s="282"/>
      <c r="Z90" s="282"/>
      <c r="AA90" s="282"/>
      <c r="AB90" s="282"/>
    </row>
    <row r="91" spans="2:28" s="213" customFormat="1" ht="12.75">
      <c r="B91" s="286"/>
      <c r="C91" s="286" t="s">
        <v>499</v>
      </c>
      <c r="D91" s="286" t="s">
        <v>177</v>
      </c>
      <c r="E91" s="286"/>
      <c r="F91" s="286"/>
      <c r="G91" s="286"/>
      <c r="H91" s="286"/>
      <c r="I91" s="214"/>
      <c r="J91" s="293">
        <v>4845.511656145702</v>
      </c>
      <c r="K91" s="293">
        <v>8661.322532578244</v>
      </c>
      <c r="L91" s="293">
        <v>-3815.8108764325425</v>
      </c>
      <c r="M91" s="220"/>
      <c r="N91" s="293">
        <v>8543.697328661889</v>
      </c>
      <c r="O91" s="293">
        <v>6646.151659180918</v>
      </c>
      <c r="P91" s="293">
        <v>1897.545669480971</v>
      </c>
      <c r="Q91" s="220"/>
      <c r="R91" s="293">
        <v>8667.845135704792</v>
      </c>
      <c r="S91" s="293">
        <v>8315.244797275307</v>
      </c>
      <c r="T91" s="293">
        <v>352.6003384294854</v>
      </c>
      <c r="U91" s="220"/>
      <c r="V91" s="293">
        <v>9096.226366442243</v>
      </c>
      <c r="W91" s="293">
        <v>7710.211045673183</v>
      </c>
      <c r="X91" s="293">
        <v>1386.0153207690591</v>
      </c>
      <c r="Y91" s="220"/>
      <c r="Z91" s="293">
        <v>31153.280486954627</v>
      </c>
      <c r="AA91" s="293">
        <v>31332.930034707653</v>
      </c>
      <c r="AB91" s="223">
        <v>-179.64954775302613</v>
      </c>
    </row>
    <row r="92" spans="2:28" s="213" customFormat="1" ht="12.75">
      <c r="B92" s="282"/>
      <c r="C92" s="282"/>
      <c r="D92" s="282" t="s">
        <v>434</v>
      </c>
      <c r="E92" s="282"/>
      <c r="F92" s="282"/>
      <c r="G92" s="282"/>
      <c r="H92" s="282"/>
      <c r="I92" s="214"/>
      <c r="J92" s="290">
        <v>1529.4924151129228</v>
      </c>
      <c r="K92" s="290">
        <v>6034.745593195735</v>
      </c>
      <c r="L92" s="290">
        <v>-4505.253178082812</v>
      </c>
      <c r="N92" s="290">
        <v>3842.5790979879976</v>
      </c>
      <c r="O92" s="290">
        <v>4139.556334877975</v>
      </c>
      <c r="P92" s="290">
        <v>-296.9772368899776</v>
      </c>
      <c r="R92" s="290">
        <v>5026.480773080785</v>
      </c>
      <c r="S92" s="290">
        <v>4486.667711220194</v>
      </c>
      <c r="T92" s="290">
        <v>539.813061860591</v>
      </c>
      <c r="V92" s="290">
        <v>4865.925244566433</v>
      </c>
      <c r="W92" s="290">
        <v>4278.697401865823</v>
      </c>
      <c r="X92" s="290">
        <v>587.2278427006104</v>
      </c>
      <c r="Z92" s="290">
        <v>15264.477530748141</v>
      </c>
      <c r="AA92" s="290">
        <v>18939.66704115973</v>
      </c>
      <c r="AB92" s="214">
        <v>-3675.1895104115883</v>
      </c>
    </row>
    <row r="93" spans="2:28" s="213" customFormat="1" ht="12.75">
      <c r="B93" s="282"/>
      <c r="C93" s="282"/>
      <c r="D93" s="282"/>
      <c r="E93" s="282" t="s">
        <v>21</v>
      </c>
      <c r="F93" s="282"/>
      <c r="G93" s="282"/>
      <c r="H93" s="282"/>
      <c r="I93" s="214"/>
      <c r="J93" s="290">
        <v>220.7743002844178</v>
      </c>
      <c r="K93" s="290">
        <v>1581.7675051055703</v>
      </c>
      <c r="L93" s="290">
        <v>-1360.9932048211526</v>
      </c>
      <c r="N93" s="290">
        <v>448.8607526728756</v>
      </c>
      <c r="O93" s="290">
        <v>1100.7743272512473</v>
      </c>
      <c r="P93" s="290">
        <v>-651.9135745783717</v>
      </c>
      <c r="R93" s="290">
        <v>720.623416830194</v>
      </c>
      <c r="S93" s="290">
        <v>195.16804638530266</v>
      </c>
      <c r="T93" s="290">
        <v>525.4553704448913</v>
      </c>
      <c r="V93" s="290">
        <v>526.805243366415</v>
      </c>
      <c r="W93" s="290">
        <v>120</v>
      </c>
      <c r="X93" s="290">
        <v>406.80524336641497</v>
      </c>
      <c r="Z93" s="290">
        <v>1917.0637131539024</v>
      </c>
      <c r="AA93" s="290">
        <v>2997.70987874212</v>
      </c>
      <c r="AB93" s="214">
        <v>-1080.6461655882176</v>
      </c>
    </row>
    <row r="94" spans="2:28" s="213" customFormat="1" ht="12.75">
      <c r="B94" s="282"/>
      <c r="C94" s="282"/>
      <c r="D94" s="282"/>
      <c r="E94" s="282"/>
      <c r="F94" s="282" t="s">
        <v>481</v>
      </c>
      <c r="G94" s="282"/>
      <c r="H94" s="282"/>
      <c r="I94" s="214"/>
      <c r="J94" s="290">
        <v>0</v>
      </c>
      <c r="K94" s="290">
        <v>0</v>
      </c>
      <c r="L94" s="290">
        <v>0</v>
      </c>
      <c r="N94" s="290">
        <v>0</v>
      </c>
      <c r="O94" s="290">
        <v>0</v>
      </c>
      <c r="P94" s="290">
        <v>0</v>
      </c>
      <c r="R94" s="290">
        <v>0</v>
      </c>
      <c r="S94" s="290">
        <v>0</v>
      </c>
      <c r="T94" s="290">
        <v>0</v>
      </c>
      <c r="V94" s="290">
        <v>0</v>
      </c>
      <c r="W94" s="290">
        <v>0</v>
      </c>
      <c r="X94" s="290">
        <v>0</v>
      </c>
      <c r="Z94" s="290">
        <v>0</v>
      </c>
      <c r="AA94" s="290">
        <v>0</v>
      </c>
      <c r="AB94" s="214">
        <v>0</v>
      </c>
    </row>
    <row r="95" spans="2:28" s="213" customFormat="1" ht="12.75">
      <c r="B95" s="282"/>
      <c r="C95" s="282"/>
      <c r="D95" s="282"/>
      <c r="E95" s="282"/>
      <c r="F95" s="282"/>
      <c r="G95" s="282" t="s">
        <v>502</v>
      </c>
      <c r="H95" s="282"/>
      <c r="I95" s="214"/>
      <c r="J95" s="290">
        <v>0</v>
      </c>
      <c r="K95" s="290">
        <v>0</v>
      </c>
      <c r="L95" s="290">
        <v>0</v>
      </c>
      <c r="N95" s="290">
        <v>0</v>
      </c>
      <c r="O95" s="290">
        <v>0</v>
      </c>
      <c r="P95" s="290">
        <v>0</v>
      </c>
      <c r="R95" s="290">
        <v>0</v>
      </c>
      <c r="S95" s="290">
        <v>0</v>
      </c>
      <c r="T95" s="290">
        <v>0</v>
      </c>
      <c r="V95" s="290">
        <v>0</v>
      </c>
      <c r="W95" s="290">
        <v>0</v>
      </c>
      <c r="X95" s="290">
        <v>0</v>
      </c>
      <c r="Z95" s="290">
        <v>0</v>
      </c>
      <c r="AA95" s="290">
        <v>0</v>
      </c>
      <c r="AB95" s="214">
        <v>0</v>
      </c>
    </row>
    <row r="96" spans="2:28" s="213" customFormat="1" ht="12.75">
      <c r="B96" s="282"/>
      <c r="C96" s="282"/>
      <c r="D96" s="282"/>
      <c r="E96" s="282"/>
      <c r="F96" s="282"/>
      <c r="G96" s="282" t="s">
        <v>504</v>
      </c>
      <c r="H96" s="282"/>
      <c r="I96" s="214"/>
      <c r="J96" s="290">
        <v>0</v>
      </c>
      <c r="K96" s="290">
        <v>0</v>
      </c>
      <c r="L96" s="290">
        <v>0</v>
      </c>
      <c r="N96" s="290">
        <v>0</v>
      </c>
      <c r="O96" s="290">
        <v>0</v>
      </c>
      <c r="P96" s="290">
        <v>0</v>
      </c>
      <c r="R96" s="290">
        <v>0</v>
      </c>
      <c r="S96" s="290">
        <v>0</v>
      </c>
      <c r="T96" s="290">
        <v>0</v>
      </c>
      <c r="V96" s="290">
        <v>0</v>
      </c>
      <c r="W96" s="290">
        <v>0</v>
      </c>
      <c r="X96" s="290">
        <v>0</v>
      </c>
      <c r="Z96" s="290">
        <v>0</v>
      </c>
      <c r="AA96" s="290">
        <v>0</v>
      </c>
      <c r="AB96" s="214">
        <v>0</v>
      </c>
    </row>
    <row r="97" spans="2:28" s="213" customFormat="1" ht="12.75">
      <c r="B97" s="282"/>
      <c r="C97" s="282"/>
      <c r="D97" s="282"/>
      <c r="E97" s="282"/>
      <c r="F97" s="282" t="s">
        <v>113</v>
      </c>
      <c r="G97" s="282"/>
      <c r="H97" s="282"/>
      <c r="I97" s="214"/>
      <c r="J97" s="290">
        <v>220.7743002844178</v>
      </c>
      <c r="K97" s="290">
        <v>1581.7675051055703</v>
      </c>
      <c r="L97" s="290">
        <v>-1360.9932048211526</v>
      </c>
      <c r="N97" s="290">
        <v>448.8607526728756</v>
      </c>
      <c r="O97" s="290">
        <v>1100.7743272512473</v>
      </c>
      <c r="P97" s="290">
        <v>-651.9135745783717</v>
      </c>
      <c r="R97" s="290">
        <v>720.623416830194</v>
      </c>
      <c r="S97" s="290">
        <v>195.16804638530266</v>
      </c>
      <c r="T97" s="290">
        <v>525.4553704448913</v>
      </c>
      <c r="V97" s="290">
        <v>526.805243366415</v>
      </c>
      <c r="W97" s="290">
        <v>120</v>
      </c>
      <c r="X97" s="290">
        <v>406.80524336641497</v>
      </c>
      <c r="Z97" s="290">
        <v>1917.0637131539024</v>
      </c>
      <c r="AA97" s="290">
        <v>2997.70987874212</v>
      </c>
      <c r="AB97" s="214">
        <v>-1080.6461655882176</v>
      </c>
    </row>
    <row r="98" spans="2:28" s="213" customFormat="1" ht="12.75">
      <c r="B98" s="282"/>
      <c r="C98" s="282"/>
      <c r="D98" s="282"/>
      <c r="E98" s="282"/>
      <c r="F98" s="282"/>
      <c r="G98" s="282" t="s">
        <v>502</v>
      </c>
      <c r="H98" s="282"/>
      <c r="I98" s="214"/>
      <c r="J98" s="290">
        <v>0</v>
      </c>
      <c r="K98" s="290">
        <v>0</v>
      </c>
      <c r="L98" s="290">
        <v>0</v>
      </c>
      <c r="N98" s="290">
        <v>0</v>
      </c>
      <c r="O98" s="290">
        <v>0</v>
      </c>
      <c r="P98" s="290">
        <v>0</v>
      </c>
      <c r="R98" s="290">
        <v>0</v>
      </c>
      <c r="S98" s="290">
        <v>0</v>
      </c>
      <c r="T98" s="290">
        <v>0</v>
      </c>
      <c r="V98" s="290">
        <v>0</v>
      </c>
      <c r="W98" s="290">
        <v>0</v>
      </c>
      <c r="X98" s="290">
        <v>0</v>
      </c>
      <c r="Z98" s="290">
        <v>0</v>
      </c>
      <c r="AA98" s="290">
        <v>0</v>
      </c>
      <c r="AB98" s="214">
        <v>0</v>
      </c>
    </row>
    <row r="99" spans="2:28" s="213" customFormat="1" ht="12.75">
      <c r="B99" s="282"/>
      <c r="C99" s="282"/>
      <c r="D99" s="282"/>
      <c r="E99" s="282"/>
      <c r="F99" s="282"/>
      <c r="G99" s="282" t="s">
        <v>504</v>
      </c>
      <c r="H99" s="282"/>
      <c r="I99" s="214"/>
      <c r="J99" s="290">
        <v>220.7743002844178</v>
      </c>
      <c r="K99" s="290">
        <v>1581.7675051055703</v>
      </c>
      <c r="L99" s="290">
        <v>-1360.9932048211526</v>
      </c>
      <c r="N99" s="290">
        <v>448.8607526728756</v>
      </c>
      <c r="O99" s="290">
        <v>1100.7743272512473</v>
      </c>
      <c r="P99" s="290">
        <v>-651.9135745783717</v>
      </c>
      <c r="R99" s="290">
        <v>720.623416830194</v>
      </c>
      <c r="S99" s="290">
        <v>195.16804638530266</v>
      </c>
      <c r="T99" s="290">
        <v>525.4553704448913</v>
      </c>
      <c r="V99" s="290">
        <v>526.805243366415</v>
      </c>
      <c r="W99" s="290">
        <v>120</v>
      </c>
      <c r="X99" s="290">
        <v>406.80524336641497</v>
      </c>
      <c r="Z99" s="290">
        <v>1917.0637131539024</v>
      </c>
      <c r="AA99" s="290">
        <v>2997.70987874212</v>
      </c>
      <c r="AB99" s="214">
        <v>-1080.6461655882176</v>
      </c>
    </row>
    <row r="100" spans="2:28" s="213" customFormat="1" ht="12.75">
      <c r="B100" s="282"/>
      <c r="C100" s="282"/>
      <c r="D100" s="282"/>
      <c r="E100" s="282"/>
      <c r="F100" s="282"/>
      <c r="G100" s="282"/>
      <c r="H100" s="282" t="s">
        <v>61</v>
      </c>
      <c r="I100" s="214"/>
      <c r="J100" s="290">
        <v>205.1</v>
      </c>
      <c r="K100" s="290">
        <v>65</v>
      </c>
      <c r="L100" s="290">
        <v>140.1</v>
      </c>
      <c r="N100" s="290">
        <v>20</v>
      </c>
      <c r="O100" s="290">
        <v>567.454</v>
      </c>
      <c r="P100" s="290">
        <v>-547.454</v>
      </c>
      <c r="R100" s="290">
        <v>198.35</v>
      </c>
      <c r="S100" s="290">
        <v>15</v>
      </c>
      <c r="T100" s="290">
        <v>183.35</v>
      </c>
      <c r="V100" s="290">
        <v>24.104000000000042</v>
      </c>
      <c r="W100" s="290">
        <v>120</v>
      </c>
      <c r="X100" s="290">
        <v>-95.89599999999996</v>
      </c>
      <c r="Z100" s="290">
        <v>447.554</v>
      </c>
      <c r="AA100" s="290">
        <v>767.454</v>
      </c>
      <c r="AB100" s="214">
        <v>-319.9</v>
      </c>
    </row>
    <row r="101" spans="2:28" s="213" customFormat="1" ht="12.75">
      <c r="B101" s="282"/>
      <c r="C101" s="282"/>
      <c r="D101" s="282"/>
      <c r="E101" s="282"/>
      <c r="F101" s="282"/>
      <c r="G101" s="282"/>
      <c r="H101" s="282" t="s">
        <v>62</v>
      </c>
      <c r="I101" s="214"/>
      <c r="J101" s="290">
        <v>15.674300284417768</v>
      </c>
      <c r="K101" s="290">
        <v>1516.7675051055703</v>
      </c>
      <c r="L101" s="290">
        <v>-1501.0932048211525</v>
      </c>
      <c r="N101" s="290">
        <v>428.8607526728756</v>
      </c>
      <c r="O101" s="290">
        <v>533.3203272512474</v>
      </c>
      <c r="P101" s="290">
        <v>-104.45957457837176</v>
      </c>
      <c r="R101" s="290">
        <v>522.273416830194</v>
      </c>
      <c r="S101" s="290">
        <v>180.16804638530266</v>
      </c>
      <c r="T101" s="290">
        <v>342.1053704448914</v>
      </c>
      <c r="V101" s="290">
        <v>502.70124336641493</v>
      </c>
      <c r="W101" s="290">
        <v>0</v>
      </c>
      <c r="X101" s="290">
        <v>502.70124336641493</v>
      </c>
      <c r="Z101" s="290">
        <v>1469.5097131539023</v>
      </c>
      <c r="AA101" s="290">
        <v>2230.2558787421203</v>
      </c>
      <c r="AB101" s="214">
        <v>-760.746165588218</v>
      </c>
    </row>
    <row r="102" spans="2:28" s="213" customFormat="1" ht="12.75">
      <c r="B102" s="282"/>
      <c r="C102" s="282"/>
      <c r="D102" s="282"/>
      <c r="E102" s="282" t="s">
        <v>22</v>
      </c>
      <c r="F102" s="282"/>
      <c r="G102" s="282"/>
      <c r="H102" s="282"/>
      <c r="I102" s="214"/>
      <c r="J102" s="290">
        <v>294.899687</v>
      </c>
      <c r="K102" s="290">
        <v>287.4947941884895</v>
      </c>
      <c r="L102" s="290">
        <v>7.404892811510479</v>
      </c>
      <c r="N102" s="290">
        <v>508.909141</v>
      </c>
      <c r="O102" s="290">
        <v>565.99949</v>
      </c>
      <c r="P102" s="290">
        <v>-57.09034900000006</v>
      </c>
      <c r="R102" s="290">
        <v>698.120155</v>
      </c>
      <c r="S102" s="290">
        <v>769.174313</v>
      </c>
      <c r="T102" s="290">
        <v>-71.05415800000003</v>
      </c>
      <c r="V102" s="290">
        <v>583.441419</v>
      </c>
      <c r="W102" s="290">
        <v>705.744098</v>
      </c>
      <c r="X102" s="290">
        <v>-122.30267900000001</v>
      </c>
      <c r="Z102" s="290">
        <v>2085.370402</v>
      </c>
      <c r="AA102" s="290">
        <v>2328.4126951884896</v>
      </c>
      <c r="AB102" s="214">
        <v>-243.04229318848957</v>
      </c>
    </row>
    <row r="103" spans="2:28" s="213" customFormat="1" ht="12.75">
      <c r="B103" s="282"/>
      <c r="C103" s="282"/>
      <c r="D103" s="282"/>
      <c r="E103" s="282"/>
      <c r="F103" s="282" t="s">
        <v>110</v>
      </c>
      <c r="G103" s="282"/>
      <c r="H103" s="282"/>
      <c r="I103" s="214"/>
      <c r="J103" s="290">
        <v>0</v>
      </c>
      <c r="K103" s="290">
        <v>0</v>
      </c>
      <c r="L103" s="290">
        <v>0</v>
      </c>
      <c r="N103" s="290">
        <v>0</v>
      </c>
      <c r="O103" s="290">
        <v>0</v>
      </c>
      <c r="P103" s="290">
        <v>0</v>
      </c>
      <c r="R103" s="290">
        <v>0</v>
      </c>
      <c r="S103" s="290">
        <v>0</v>
      </c>
      <c r="T103" s="290">
        <v>0</v>
      </c>
      <c r="V103" s="290">
        <v>0</v>
      </c>
      <c r="W103" s="290">
        <v>0</v>
      </c>
      <c r="X103" s="290">
        <v>0</v>
      </c>
      <c r="Z103" s="290">
        <v>0</v>
      </c>
      <c r="AA103" s="290">
        <v>0</v>
      </c>
      <c r="AB103" s="214">
        <v>0</v>
      </c>
    </row>
    <row r="104" spans="2:28" s="213" customFormat="1" ht="12.75">
      <c r="B104" s="282"/>
      <c r="C104" s="282"/>
      <c r="D104" s="282"/>
      <c r="E104" s="282"/>
      <c r="F104" s="282"/>
      <c r="G104" s="282" t="s">
        <v>502</v>
      </c>
      <c r="H104" s="282"/>
      <c r="I104" s="214"/>
      <c r="J104" s="290">
        <v>0</v>
      </c>
      <c r="K104" s="290">
        <v>0</v>
      </c>
      <c r="L104" s="290">
        <v>0</v>
      </c>
      <c r="N104" s="290">
        <v>0</v>
      </c>
      <c r="O104" s="290">
        <v>0</v>
      </c>
      <c r="P104" s="290">
        <v>0</v>
      </c>
      <c r="R104" s="290">
        <v>0</v>
      </c>
      <c r="S104" s="290">
        <v>0</v>
      </c>
      <c r="T104" s="290">
        <v>0</v>
      </c>
      <c r="V104" s="290">
        <v>0</v>
      </c>
      <c r="W104" s="290">
        <v>0</v>
      </c>
      <c r="X104" s="290">
        <v>0</v>
      </c>
      <c r="Z104" s="290">
        <v>0</v>
      </c>
      <c r="AA104" s="290">
        <v>0</v>
      </c>
      <c r="AB104" s="214">
        <v>0</v>
      </c>
    </row>
    <row r="105" spans="2:28" s="213" customFormat="1" ht="12.75">
      <c r="B105" s="282"/>
      <c r="C105" s="282"/>
      <c r="D105" s="282"/>
      <c r="E105" s="282"/>
      <c r="F105" s="282"/>
      <c r="G105" s="282" t="s">
        <v>504</v>
      </c>
      <c r="H105" s="282"/>
      <c r="I105" s="214"/>
      <c r="J105" s="290">
        <v>0</v>
      </c>
      <c r="K105" s="290">
        <v>0</v>
      </c>
      <c r="L105" s="290">
        <v>0</v>
      </c>
      <c r="N105" s="290">
        <v>0</v>
      </c>
      <c r="O105" s="290">
        <v>0</v>
      </c>
      <c r="P105" s="290">
        <v>0</v>
      </c>
      <c r="R105" s="290">
        <v>0</v>
      </c>
      <c r="S105" s="290">
        <v>0</v>
      </c>
      <c r="T105" s="290">
        <v>0</v>
      </c>
      <c r="V105" s="290">
        <v>0</v>
      </c>
      <c r="W105" s="290">
        <v>0</v>
      </c>
      <c r="X105" s="290">
        <v>0</v>
      </c>
      <c r="Z105" s="290">
        <v>0</v>
      </c>
      <c r="AA105" s="290">
        <v>0</v>
      </c>
      <c r="AB105" s="214">
        <v>0</v>
      </c>
    </row>
    <row r="106" spans="2:28" s="213" customFormat="1" ht="12.75">
      <c r="B106" s="282"/>
      <c r="C106" s="282"/>
      <c r="D106" s="282"/>
      <c r="E106" s="282"/>
      <c r="F106" s="282" t="s">
        <v>481</v>
      </c>
      <c r="G106" s="282"/>
      <c r="H106" s="282"/>
      <c r="I106" s="214"/>
      <c r="J106" s="290">
        <v>0</v>
      </c>
      <c r="K106" s="290">
        <v>0</v>
      </c>
      <c r="L106" s="290">
        <v>0</v>
      </c>
      <c r="N106" s="290">
        <v>0</v>
      </c>
      <c r="O106" s="290">
        <v>0</v>
      </c>
      <c r="P106" s="290">
        <v>0</v>
      </c>
      <c r="R106" s="290">
        <v>0</v>
      </c>
      <c r="S106" s="290">
        <v>0</v>
      </c>
      <c r="T106" s="290">
        <v>0</v>
      </c>
      <c r="V106" s="290">
        <v>0</v>
      </c>
      <c r="W106" s="290">
        <v>0</v>
      </c>
      <c r="X106" s="290">
        <v>0</v>
      </c>
      <c r="Z106" s="290">
        <v>0</v>
      </c>
      <c r="AA106" s="290">
        <v>0</v>
      </c>
      <c r="AB106" s="214">
        <v>0</v>
      </c>
    </row>
    <row r="107" spans="2:28" s="213" customFormat="1" ht="12.75">
      <c r="B107" s="282"/>
      <c r="C107" s="282"/>
      <c r="D107" s="282"/>
      <c r="E107" s="282"/>
      <c r="F107" s="282"/>
      <c r="G107" s="282" t="s">
        <v>502</v>
      </c>
      <c r="H107" s="282"/>
      <c r="I107" s="214"/>
      <c r="J107" s="290">
        <v>0</v>
      </c>
      <c r="K107" s="290">
        <v>0</v>
      </c>
      <c r="L107" s="290">
        <v>0</v>
      </c>
      <c r="N107" s="290">
        <v>0</v>
      </c>
      <c r="O107" s="290">
        <v>0</v>
      </c>
      <c r="P107" s="290">
        <v>0</v>
      </c>
      <c r="R107" s="290">
        <v>0</v>
      </c>
      <c r="S107" s="290">
        <v>0</v>
      </c>
      <c r="T107" s="290">
        <v>0</v>
      </c>
      <c r="V107" s="290">
        <v>0</v>
      </c>
      <c r="W107" s="290">
        <v>0</v>
      </c>
      <c r="X107" s="290">
        <v>0</v>
      </c>
      <c r="Z107" s="290">
        <v>0</v>
      </c>
      <c r="AA107" s="290">
        <v>0</v>
      </c>
      <c r="AB107" s="214">
        <v>0</v>
      </c>
    </row>
    <row r="108" spans="2:28" s="213" customFormat="1" ht="12.75">
      <c r="B108" s="282"/>
      <c r="C108" s="282"/>
      <c r="D108" s="282"/>
      <c r="E108" s="282"/>
      <c r="F108" s="282"/>
      <c r="G108" s="282" t="s">
        <v>504</v>
      </c>
      <c r="H108" s="282"/>
      <c r="I108" s="214"/>
      <c r="J108" s="290">
        <v>0</v>
      </c>
      <c r="K108" s="290">
        <v>0</v>
      </c>
      <c r="L108" s="290">
        <v>0</v>
      </c>
      <c r="N108" s="290">
        <v>0</v>
      </c>
      <c r="O108" s="290">
        <v>0</v>
      </c>
      <c r="P108" s="290">
        <v>0</v>
      </c>
      <c r="R108" s="290">
        <v>0</v>
      </c>
      <c r="S108" s="290">
        <v>0</v>
      </c>
      <c r="T108" s="290">
        <v>0</v>
      </c>
      <c r="V108" s="290">
        <v>0</v>
      </c>
      <c r="W108" s="290">
        <v>0</v>
      </c>
      <c r="X108" s="290">
        <v>0</v>
      </c>
      <c r="Z108" s="290">
        <v>0</v>
      </c>
      <c r="AA108" s="290">
        <v>0</v>
      </c>
      <c r="AB108" s="214">
        <v>0</v>
      </c>
    </row>
    <row r="109" spans="2:28" s="213" customFormat="1" ht="12.75">
      <c r="B109" s="282"/>
      <c r="C109" s="282"/>
      <c r="D109" s="282"/>
      <c r="E109" s="282"/>
      <c r="F109" s="282" t="s">
        <v>112</v>
      </c>
      <c r="G109" s="282"/>
      <c r="H109" s="282"/>
      <c r="I109" s="214"/>
      <c r="J109" s="290">
        <v>294.899687</v>
      </c>
      <c r="K109" s="290">
        <v>280.2410941884895</v>
      </c>
      <c r="L109" s="290">
        <v>14.65859281151046</v>
      </c>
      <c r="N109" s="290">
        <v>508.45273399999996</v>
      </c>
      <c r="O109" s="290">
        <v>557.481758</v>
      </c>
      <c r="P109" s="290">
        <v>-49.02902400000005</v>
      </c>
      <c r="R109" s="290">
        <v>698.1138149999999</v>
      </c>
      <c r="S109" s="290">
        <v>765.323528</v>
      </c>
      <c r="T109" s="290">
        <v>-67.20971300000008</v>
      </c>
      <c r="V109" s="290">
        <v>581.322119</v>
      </c>
      <c r="W109" s="290">
        <v>702.893871</v>
      </c>
      <c r="X109" s="290">
        <v>-121.57175199999995</v>
      </c>
      <c r="Z109" s="290">
        <v>2082.788355</v>
      </c>
      <c r="AA109" s="290">
        <v>2305.9402511884896</v>
      </c>
      <c r="AB109" s="214">
        <v>-223.15189618848945</v>
      </c>
    </row>
    <row r="110" spans="2:28" s="213" customFormat="1" ht="12.75">
      <c r="B110" s="282"/>
      <c r="C110" s="282"/>
      <c r="D110" s="282"/>
      <c r="E110" s="282"/>
      <c r="F110" s="282"/>
      <c r="G110" s="282" t="s">
        <v>502</v>
      </c>
      <c r="H110" s="282"/>
      <c r="I110" s="214"/>
      <c r="J110" s="290">
        <v>100.52861036210183</v>
      </c>
      <c r="K110" s="290">
        <v>93.95796601044005</v>
      </c>
      <c r="L110" s="290">
        <v>6.570644351661784</v>
      </c>
      <c r="N110" s="290">
        <v>186.95845104589114</v>
      </c>
      <c r="O110" s="290">
        <v>206.24740251524187</v>
      </c>
      <c r="P110" s="290">
        <v>-19.288951469350735</v>
      </c>
      <c r="R110" s="290">
        <v>255.36331952808442</v>
      </c>
      <c r="S110" s="290">
        <v>279.60475409536923</v>
      </c>
      <c r="T110" s="290">
        <v>-24.241434567284813</v>
      </c>
      <c r="V110" s="290">
        <v>195.07438209827544</v>
      </c>
      <c r="W110" s="290">
        <v>234.0615574238526</v>
      </c>
      <c r="X110" s="290">
        <v>-38.98717532557717</v>
      </c>
      <c r="Z110" s="290">
        <v>737.9247630343528</v>
      </c>
      <c r="AA110" s="290">
        <v>813.8716800449038</v>
      </c>
      <c r="AB110" s="214">
        <v>-75.94691701055092</v>
      </c>
    </row>
    <row r="111" spans="2:28" s="213" customFormat="1" ht="12.75">
      <c r="B111" s="282"/>
      <c r="C111" s="282"/>
      <c r="D111" s="282"/>
      <c r="E111" s="282"/>
      <c r="F111" s="282"/>
      <c r="G111" s="282" t="s">
        <v>504</v>
      </c>
      <c r="H111" s="282"/>
      <c r="I111" s="214"/>
      <c r="J111" s="290">
        <v>194.37107663789817</v>
      </c>
      <c r="K111" s="290">
        <v>186.28312817804945</v>
      </c>
      <c r="L111" s="290">
        <v>8.087948459848718</v>
      </c>
      <c r="N111" s="290">
        <v>321.4942829541088</v>
      </c>
      <c r="O111" s="290">
        <v>351.23435548475817</v>
      </c>
      <c r="P111" s="290">
        <v>-29.740072530649343</v>
      </c>
      <c r="R111" s="290">
        <v>442.75049547191554</v>
      </c>
      <c r="S111" s="290">
        <v>485.7187739046308</v>
      </c>
      <c r="T111" s="290">
        <v>-42.96827843271524</v>
      </c>
      <c r="V111" s="290">
        <v>386.2477369017246</v>
      </c>
      <c r="W111" s="290">
        <v>468.83231357614744</v>
      </c>
      <c r="X111" s="290">
        <v>-82.58457667442286</v>
      </c>
      <c r="Z111" s="290">
        <v>1344.8635919656472</v>
      </c>
      <c r="AA111" s="290">
        <v>1492.0685711435858</v>
      </c>
      <c r="AB111" s="214">
        <v>-147.20497917793864</v>
      </c>
    </row>
    <row r="112" spans="2:28" s="213" customFormat="1" ht="12.75">
      <c r="B112" s="282"/>
      <c r="C112" s="282"/>
      <c r="D112" s="282"/>
      <c r="E112" s="282"/>
      <c r="F112" s="282" t="s">
        <v>113</v>
      </c>
      <c r="G112" s="282"/>
      <c r="H112" s="282"/>
      <c r="I112" s="214"/>
      <c r="J112" s="290">
        <v>0</v>
      </c>
      <c r="K112" s="290">
        <v>7.253699999999999</v>
      </c>
      <c r="L112" s="290">
        <v>-7.253699999999999</v>
      </c>
      <c r="N112" s="290">
        <v>0.456407</v>
      </c>
      <c r="O112" s="290">
        <v>8.517732</v>
      </c>
      <c r="P112" s="290">
        <v>-8.061325</v>
      </c>
      <c r="R112" s="290">
        <v>0.00634</v>
      </c>
      <c r="S112" s="290">
        <v>3.850785</v>
      </c>
      <c r="T112" s="290">
        <v>-3.8444450000000003</v>
      </c>
      <c r="V112" s="290">
        <v>2.1193</v>
      </c>
      <c r="W112" s="290">
        <v>2.850227</v>
      </c>
      <c r="X112" s="290">
        <v>-0.7309269999999999</v>
      </c>
      <c r="Z112" s="290">
        <v>2.582047</v>
      </c>
      <c r="AA112" s="290">
        <v>22.472444</v>
      </c>
      <c r="AB112" s="214">
        <v>-19.890397</v>
      </c>
    </row>
    <row r="113" spans="2:28" s="213" customFormat="1" ht="12.75">
      <c r="B113" s="282"/>
      <c r="C113" s="282"/>
      <c r="D113" s="282"/>
      <c r="E113" s="282"/>
      <c r="F113" s="282"/>
      <c r="G113" s="282" t="s">
        <v>502</v>
      </c>
      <c r="H113" s="282"/>
      <c r="I113" s="214"/>
      <c r="J113" s="290">
        <v>0</v>
      </c>
      <c r="K113" s="290">
        <v>0</v>
      </c>
      <c r="L113" s="290">
        <v>0</v>
      </c>
      <c r="N113" s="290">
        <v>0</v>
      </c>
      <c r="O113" s="290">
        <v>0</v>
      </c>
      <c r="P113" s="290">
        <v>0</v>
      </c>
      <c r="R113" s="290">
        <v>0</v>
      </c>
      <c r="S113" s="290">
        <v>0</v>
      </c>
      <c r="T113" s="290">
        <v>0</v>
      </c>
      <c r="V113" s="290">
        <v>0</v>
      </c>
      <c r="W113" s="290">
        <v>0</v>
      </c>
      <c r="X113" s="290">
        <v>0</v>
      </c>
      <c r="Z113" s="290">
        <v>0</v>
      </c>
      <c r="AA113" s="290">
        <v>0</v>
      </c>
      <c r="AB113" s="214">
        <v>0</v>
      </c>
    </row>
    <row r="114" spans="2:28" s="213" customFormat="1" ht="12.75">
      <c r="B114" s="282"/>
      <c r="C114" s="282"/>
      <c r="D114" s="282"/>
      <c r="E114" s="282"/>
      <c r="F114" s="282"/>
      <c r="G114" s="282" t="s">
        <v>504</v>
      </c>
      <c r="H114" s="282"/>
      <c r="I114" s="214"/>
      <c r="J114" s="290">
        <v>0</v>
      </c>
      <c r="K114" s="290">
        <v>7.253699999999999</v>
      </c>
      <c r="L114" s="290">
        <v>-7.253699999999999</v>
      </c>
      <c r="N114" s="290">
        <v>0.456407</v>
      </c>
      <c r="O114" s="290">
        <v>8.517732</v>
      </c>
      <c r="P114" s="290">
        <v>-8.061325</v>
      </c>
      <c r="R114" s="290">
        <v>0.00634</v>
      </c>
      <c r="S114" s="290">
        <v>3.850785</v>
      </c>
      <c r="T114" s="290">
        <v>-3.8444450000000003</v>
      </c>
      <c r="V114" s="290">
        <v>2.1193</v>
      </c>
      <c r="W114" s="290">
        <v>2.850227</v>
      </c>
      <c r="X114" s="290">
        <v>-0.7309269999999999</v>
      </c>
      <c r="Z114" s="290">
        <v>2.582047</v>
      </c>
      <c r="AA114" s="290">
        <v>22.472444</v>
      </c>
      <c r="AB114" s="214">
        <v>-19.890397</v>
      </c>
    </row>
    <row r="115" spans="2:28" s="213" customFormat="1" ht="12.75">
      <c r="B115" s="282"/>
      <c r="C115" s="282"/>
      <c r="D115" s="282"/>
      <c r="E115" s="282" t="s">
        <v>23</v>
      </c>
      <c r="F115" s="282"/>
      <c r="G115" s="282"/>
      <c r="H115" s="282"/>
      <c r="I115" s="214"/>
      <c r="J115" s="290">
        <v>1013.818427828505</v>
      </c>
      <c r="K115" s="290">
        <v>4165.483293901675</v>
      </c>
      <c r="L115" s="290">
        <v>-3151.66486607317</v>
      </c>
      <c r="N115" s="290">
        <v>2884.809204315122</v>
      </c>
      <c r="O115" s="290">
        <v>2472.782517626728</v>
      </c>
      <c r="P115" s="290">
        <v>412.02668668839397</v>
      </c>
      <c r="R115" s="290">
        <v>3607.737201250591</v>
      </c>
      <c r="S115" s="290">
        <v>3522.325351834891</v>
      </c>
      <c r="T115" s="290">
        <v>85.41184941570009</v>
      </c>
      <c r="V115" s="290">
        <v>3755.678582200019</v>
      </c>
      <c r="W115" s="290">
        <v>3452.9533038658233</v>
      </c>
      <c r="X115" s="290">
        <v>302.72527833419554</v>
      </c>
      <c r="Z115" s="290">
        <v>11262.043415594238</v>
      </c>
      <c r="AA115" s="290">
        <v>13613.544467229118</v>
      </c>
      <c r="AB115" s="214">
        <v>-2351.5010516348793</v>
      </c>
    </row>
    <row r="116" spans="2:28" s="213" customFormat="1" ht="12.75">
      <c r="B116" s="282"/>
      <c r="C116" s="282"/>
      <c r="D116" s="282"/>
      <c r="E116" s="282"/>
      <c r="F116" s="282" t="s">
        <v>110</v>
      </c>
      <c r="G116" s="282"/>
      <c r="H116" s="282"/>
      <c r="I116" s="214"/>
      <c r="J116" s="290">
        <v>0</v>
      </c>
      <c r="K116" s="290">
        <v>0</v>
      </c>
      <c r="L116" s="290">
        <v>0</v>
      </c>
      <c r="N116" s="290">
        <v>0</v>
      </c>
      <c r="O116" s="290">
        <v>0</v>
      </c>
      <c r="P116" s="290">
        <v>0</v>
      </c>
      <c r="R116" s="290">
        <v>0</v>
      </c>
      <c r="S116" s="290">
        <v>0</v>
      </c>
      <c r="T116" s="290">
        <v>0</v>
      </c>
      <c r="V116" s="290">
        <v>0</v>
      </c>
      <c r="W116" s="290">
        <v>0</v>
      </c>
      <c r="X116" s="290">
        <v>0</v>
      </c>
      <c r="Z116" s="290">
        <v>0</v>
      </c>
      <c r="AA116" s="290">
        <v>0</v>
      </c>
      <c r="AB116" s="214">
        <v>0</v>
      </c>
    </row>
    <row r="117" spans="2:28" s="213" customFormat="1" ht="12.75">
      <c r="B117" s="282"/>
      <c r="C117" s="282"/>
      <c r="D117" s="282"/>
      <c r="E117" s="282"/>
      <c r="F117" s="282" t="s">
        <v>481</v>
      </c>
      <c r="G117" s="282"/>
      <c r="H117" s="282"/>
      <c r="I117" s="214"/>
      <c r="J117" s="290">
        <v>36.33730397331237</v>
      </c>
      <c r="K117" s="290">
        <v>389.3452137655638</v>
      </c>
      <c r="L117" s="290">
        <v>-353.00790979225144</v>
      </c>
      <c r="N117" s="290">
        <v>16.783859636436432</v>
      </c>
      <c r="O117" s="290">
        <v>287.633045137899</v>
      </c>
      <c r="P117" s="290">
        <v>-270.84918550146256</v>
      </c>
      <c r="R117" s="290">
        <v>346.3363851236884</v>
      </c>
      <c r="S117" s="290">
        <v>237.53862298083288</v>
      </c>
      <c r="T117" s="290">
        <v>108.7977621428555</v>
      </c>
      <c r="V117" s="290">
        <v>164.90760682137102</v>
      </c>
      <c r="W117" s="290">
        <v>240.7749808442435</v>
      </c>
      <c r="X117" s="290">
        <v>-75.86737402287247</v>
      </c>
      <c r="Z117" s="290">
        <v>564.3651555548082</v>
      </c>
      <c r="AA117" s="290">
        <v>1155.2918627285392</v>
      </c>
      <c r="AB117" s="214">
        <v>-590.926707173731</v>
      </c>
    </row>
    <row r="118" spans="2:28" s="213" customFormat="1" ht="12.75">
      <c r="B118" s="282"/>
      <c r="C118" s="282"/>
      <c r="D118" s="282"/>
      <c r="E118" s="282"/>
      <c r="F118" s="282" t="s">
        <v>112</v>
      </c>
      <c r="G118" s="282"/>
      <c r="H118" s="282"/>
      <c r="I118" s="214"/>
      <c r="J118" s="290">
        <v>812.267156</v>
      </c>
      <c r="K118" s="290">
        <v>3150.904649</v>
      </c>
      <c r="L118" s="290">
        <v>-2338.637493</v>
      </c>
      <c r="N118" s="290">
        <v>1292.6130010000002</v>
      </c>
      <c r="O118" s="290">
        <v>1200.7459549999999</v>
      </c>
      <c r="P118" s="290">
        <v>91.8670460000003</v>
      </c>
      <c r="R118" s="290">
        <v>2305.970956</v>
      </c>
      <c r="S118" s="290">
        <v>1990.1164800000001</v>
      </c>
      <c r="T118" s="290">
        <v>315.854476</v>
      </c>
      <c r="V118" s="290">
        <v>2078.181431</v>
      </c>
      <c r="W118" s="290">
        <v>966.370199</v>
      </c>
      <c r="X118" s="290">
        <v>1111.811232</v>
      </c>
      <c r="Z118" s="290">
        <v>6489.032544000001</v>
      </c>
      <c r="AA118" s="290">
        <v>7308.137283000001</v>
      </c>
      <c r="AB118" s="214">
        <v>-819.1047390000003</v>
      </c>
    </row>
    <row r="119" spans="2:28" s="213" customFormat="1" ht="12.75">
      <c r="B119" s="282"/>
      <c r="C119" s="282"/>
      <c r="D119" s="282"/>
      <c r="E119" s="282"/>
      <c r="F119" s="282" t="s">
        <v>113</v>
      </c>
      <c r="G119" s="282"/>
      <c r="H119" s="282"/>
      <c r="I119" s="214"/>
      <c r="J119" s="290">
        <v>165.2139678551927</v>
      </c>
      <c r="K119" s="290">
        <v>625.2334311361111</v>
      </c>
      <c r="L119" s="290">
        <v>-460.01946328091844</v>
      </c>
      <c r="N119" s="290">
        <v>1575.4123436786856</v>
      </c>
      <c r="O119" s="290">
        <v>984.4035174888293</v>
      </c>
      <c r="P119" s="290">
        <v>591.0088261898563</v>
      </c>
      <c r="R119" s="290">
        <v>955.4298601269031</v>
      </c>
      <c r="S119" s="290">
        <v>1294.6702488540582</v>
      </c>
      <c r="T119" s="290">
        <v>-339.24038872715505</v>
      </c>
      <c r="V119" s="290">
        <v>1512.589544378648</v>
      </c>
      <c r="W119" s="290">
        <v>2245.8081240215797</v>
      </c>
      <c r="X119" s="290">
        <v>-733.2185796429317</v>
      </c>
      <c r="Z119" s="290">
        <v>4208.645716039429</v>
      </c>
      <c r="AA119" s="290">
        <v>5150.115321500578</v>
      </c>
      <c r="AB119" s="214">
        <v>-941.4696054611486</v>
      </c>
    </row>
    <row r="120" spans="2:28" s="213" customFormat="1" ht="12.75">
      <c r="B120" s="282"/>
      <c r="C120" s="282"/>
      <c r="D120" s="282"/>
      <c r="E120" s="282"/>
      <c r="F120" s="282"/>
      <c r="G120" s="282" t="s">
        <v>61</v>
      </c>
      <c r="H120" s="282"/>
      <c r="I120" s="214"/>
      <c r="J120" s="290">
        <v>21.09</v>
      </c>
      <c r="K120" s="290">
        <v>79.912</v>
      </c>
      <c r="L120" s="290">
        <v>-58.822</v>
      </c>
      <c r="N120" s="290">
        <v>605.915</v>
      </c>
      <c r="O120" s="290">
        <v>824.876</v>
      </c>
      <c r="P120" s="290">
        <v>-218.9609999999999</v>
      </c>
      <c r="R120" s="290">
        <v>698.581</v>
      </c>
      <c r="S120" s="290">
        <v>841.3770000000001</v>
      </c>
      <c r="T120" s="290">
        <v>-142.79600000000005</v>
      </c>
      <c r="V120" s="290">
        <v>1423.93</v>
      </c>
      <c r="W120" s="290">
        <v>1577.6660000000002</v>
      </c>
      <c r="X120" s="290">
        <v>-153.7360000000001</v>
      </c>
      <c r="Z120" s="290">
        <v>2749.5160000000005</v>
      </c>
      <c r="AA120" s="290">
        <v>3323.831</v>
      </c>
      <c r="AB120" s="214">
        <v>-574.315</v>
      </c>
    </row>
    <row r="121" spans="2:28" s="213" customFormat="1" ht="12.75">
      <c r="B121" s="282"/>
      <c r="C121" s="282"/>
      <c r="D121" s="282"/>
      <c r="E121" s="282"/>
      <c r="F121" s="282"/>
      <c r="G121" s="282" t="s">
        <v>62</v>
      </c>
      <c r="H121" s="282"/>
      <c r="I121" s="214"/>
      <c r="J121" s="290">
        <v>144.1239678551927</v>
      </c>
      <c r="K121" s="290">
        <v>545.3214311361111</v>
      </c>
      <c r="L121" s="290">
        <v>-401.1974632809184</v>
      </c>
      <c r="N121" s="290">
        <v>969.4973436786855</v>
      </c>
      <c r="O121" s="290">
        <v>159.52751748882935</v>
      </c>
      <c r="P121" s="290">
        <v>809.9698261898561</v>
      </c>
      <c r="R121" s="290">
        <v>256.84886012690316</v>
      </c>
      <c r="S121" s="290">
        <v>453.2932488540581</v>
      </c>
      <c r="T121" s="290">
        <v>-196.44438872715494</v>
      </c>
      <c r="V121" s="290">
        <v>88.65954437864787</v>
      </c>
      <c r="W121" s="290">
        <v>668.1421240215797</v>
      </c>
      <c r="X121" s="290">
        <v>-579.4825796429318</v>
      </c>
      <c r="Z121" s="290">
        <v>1459.1297160394292</v>
      </c>
      <c r="AA121" s="290">
        <v>1826.2843215005782</v>
      </c>
      <c r="AB121" s="214">
        <v>-367.154605461149</v>
      </c>
    </row>
    <row r="122" spans="3:6" s="282" customFormat="1" ht="12" customHeight="1">
      <c r="C122" s="287" t="s">
        <v>672</v>
      </c>
      <c r="D122" s="287"/>
      <c r="E122" s="287"/>
      <c r="F122" s="287"/>
    </row>
    <row r="123" spans="2:28" s="281" customFormat="1" ht="12" customHeight="1">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row>
    <row r="124" spans="2:28" s="281" customFormat="1" ht="12" customHeight="1">
      <c r="B124" s="284"/>
      <c r="C124" s="94"/>
      <c r="D124" s="284"/>
      <c r="E124" s="284"/>
      <c r="F124" s="284"/>
      <c r="G124" s="284"/>
      <c r="H124" s="284"/>
      <c r="I124" s="284"/>
      <c r="J124" s="276" t="s">
        <v>452</v>
      </c>
      <c r="K124" s="276"/>
      <c r="L124" s="276"/>
      <c r="M124" s="276"/>
      <c r="N124" s="277"/>
      <c r="O124" s="277"/>
      <c r="P124" s="277"/>
      <c r="Q124" s="277"/>
      <c r="R124" s="277"/>
      <c r="S124" s="277"/>
      <c r="T124" s="277"/>
      <c r="U124" s="277"/>
      <c r="V124" s="277"/>
      <c r="W124" s="277"/>
      <c r="X124" s="277"/>
      <c r="Y124" s="206"/>
      <c r="Z124" s="276" t="s">
        <v>447</v>
      </c>
      <c r="AA124" s="277"/>
      <c r="AB124" s="277"/>
    </row>
    <row r="125" spans="2:28" s="281" customFormat="1" ht="12" customHeight="1">
      <c r="B125" s="282"/>
      <c r="C125" s="94" t="s">
        <v>1</v>
      </c>
      <c r="D125" s="282"/>
      <c r="E125" s="282"/>
      <c r="F125" s="282"/>
      <c r="G125" s="282"/>
      <c r="H125" s="284"/>
      <c r="I125" s="284"/>
      <c r="J125" s="278" t="s">
        <v>448</v>
      </c>
      <c r="K125" s="278"/>
      <c r="L125" s="278"/>
      <c r="M125" s="208"/>
      <c r="N125" s="278" t="s">
        <v>348</v>
      </c>
      <c r="O125" s="278"/>
      <c r="P125" s="278"/>
      <c r="Q125" s="208"/>
      <c r="R125" s="278" t="s">
        <v>453</v>
      </c>
      <c r="S125" s="278"/>
      <c r="T125" s="278"/>
      <c r="U125" s="208"/>
      <c r="V125" s="278" t="s">
        <v>454</v>
      </c>
      <c r="W125" s="278"/>
      <c r="X125" s="278"/>
      <c r="Y125" s="208"/>
      <c r="Z125" s="279" t="s">
        <v>336</v>
      </c>
      <c r="AA125" s="279" t="s">
        <v>337</v>
      </c>
      <c r="AB125" s="279" t="s">
        <v>116</v>
      </c>
    </row>
    <row r="126" spans="2:28" s="281" customFormat="1" ht="12" customHeight="1">
      <c r="B126" s="284"/>
      <c r="C126" s="284"/>
      <c r="D126" s="284"/>
      <c r="E126" s="284"/>
      <c r="F126" s="284"/>
      <c r="G126" s="284"/>
      <c r="H126" s="284"/>
      <c r="I126" s="284"/>
      <c r="J126" s="280" t="s">
        <v>336</v>
      </c>
      <c r="K126" s="280" t="s">
        <v>337</v>
      </c>
      <c r="L126" s="280" t="s">
        <v>116</v>
      </c>
      <c r="M126" s="200"/>
      <c r="N126" s="280" t="s">
        <v>336</v>
      </c>
      <c r="O126" s="280" t="s">
        <v>337</v>
      </c>
      <c r="P126" s="280" t="s">
        <v>116</v>
      </c>
      <c r="Q126" s="200"/>
      <c r="R126" s="280" t="s">
        <v>336</v>
      </c>
      <c r="S126" s="280" t="s">
        <v>337</v>
      </c>
      <c r="T126" s="280" t="s">
        <v>116</v>
      </c>
      <c r="U126" s="200"/>
      <c r="V126" s="280" t="s">
        <v>336</v>
      </c>
      <c r="W126" s="280" t="s">
        <v>337</v>
      </c>
      <c r="X126" s="280" t="s">
        <v>116</v>
      </c>
      <c r="Y126" s="200"/>
      <c r="Z126" s="256"/>
      <c r="AA126" s="256"/>
      <c r="AB126" s="256"/>
    </row>
    <row r="127" spans="2:28" s="281" customFormat="1" ht="12" customHeight="1">
      <c r="B127" s="285"/>
      <c r="C127" s="285"/>
      <c r="D127" s="285"/>
      <c r="E127" s="285"/>
      <c r="F127" s="285"/>
      <c r="G127" s="285"/>
      <c r="H127" s="285"/>
      <c r="I127" s="285"/>
      <c r="J127" s="291"/>
      <c r="K127" s="291"/>
      <c r="L127" s="291"/>
      <c r="M127" s="212"/>
      <c r="N127" s="291"/>
      <c r="O127" s="291"/>
      <c r="P127" s="291"/>
      <c r="Q127" s="212"/>
      <c r="R127" s="291"/>
      <c r="S127" s="291"/>
      <c r="T127" s="291"/>
      <c r="U127" s="212"/>
      <c r="V127" s="291"/>
      <c r="W127" s="291"/>
      <c r="X127" s="291"/>
      <c r="Y127" s="212"/>
      <c r="Z127" s="292"/>
      <c r="AA127" s="292"/>
      <c r="AB127" s="292"/>
    </row>
    <row r="128" s="282" customFormat="1" ht="12" customHeight="1"/>
    <row r="129" spans="2:28" s="213" customFormat="1" ht="12.75">
      <c r="B129" s="282"/>
      <c r="C129" s="282"/>
      <c r="D129" s="282"/>
      <c r="E129" s="282" t="s">
        <v>24</v>
      </c>
      <c r="F129" s="282"/>
      <c r="G129" s="282"/>
      <c r="H129" s="282"/>
      <c r="I129" s="214"/>
      <c r="J129" s="290">
        <v>0</v>
      </c>
      <c r="K129" s="290">
        <v>0</v>
      </c>
      <c r="L129" s="290">
        <v>0</v>
      </c>
      <c r="M129" s="214"/>
      <c r="N129" s="290">
        <v>0</v>
      </c>
      <c r="O129" s="290">
        <v>0</v>
      </c>
      <c r="P129" s="290">
        <v>0</v>
      </c>
      <c r="Q129" s="214"/>
      <c r="R129" s="290">
        <v>0</v>
      </c>
      <c r="S129" s="290">
        <v>0</v>
      </c>
      <c r="T129" s="290">
        <v>0</v>
      </c>
      <c r="U129" s="214"/>
      <c r="V129" s="290">
        <v>0</v>
      </c>
      <c r="W129" s="290">
        <v>0</v>
      </c>
      <c r="X129" s="290">
        <v>0</v>
      </c>
      <c r="Y129" s="214"/>
      <c r="Z129" s="290">
        <v>0</v>
      </c>
      <c r="AA129" s="290">
        <v>0</v>
      </c>
      <c r="AB129" s="214">
        <v>0</v>
      </c>
    </row>
    <row r="130" spans="2:28" s="213" customFormat="1" ht="12.75">
      <c r="B130" s="282"/>
      <c r="C130" s="282"/>
      <c r="D130" s="282"/>
      <c r="E130" s="282"/>
      <c r="F130" s="282" t="s">
        <v>110</v>
      </c>
      <c r="G130" s="282"/>
      <c r="H130" s="282"/>
      <c r="I130" s="214"/>
      <c r="J130" s="290">
        <v>0</v>
      </c>
      <c r="K130" s="290">
        <v>0</v>
      </c>
      <c r="L130" s="290">
        <v>0</v>
      </c>
      <c r="M130" s="214"/>
      <c r="N130" s="290">
        <v>0</v>
      </c>
      <c r="O130" s="290">
        <v>0</v>
      </c>
      <c r="P130" s="290">
        <v>0</v>
      </c>
      <c r="Q130" s="214"/>
      <c r="R130" s="290">
        <v>0</v>
      </c>
      <c r="S130" s="290">
        <v>0</v>
      </c>
      <c r="T130" s="290">
        <v>0</v>
      </c>
      <c r="U130" s="214"/>
      <c r="V130" s="290">
        <v>0</v>
      </c>
      <c r="W130" s="290">
        <v>0</v>
      </c>
      <c r="X130" s="290">
        <v>0</v>
      </c>
      <c r="Y130" s="214"/>
      <c r="Z130" s="290">
        <v>0</v>
      </c>
      <c r="AA130" s="290">
        <v>0</v>
      </c>
      <c r="AB130" s="214">
        <v>0</v>
      </c>
    </row>
    <row r="131" spans="2:28" s="213" customFormat="1" ht="12.75">
      <c r="B131" s="282"/>
      <c r="C131" s="282"/>
      <c r="D131" s="282"/>
      <c r="E131" s="282"/>
      <c r="F131" s="282"/>
      <c r="G131" s="282" t="s">
        <v>502</v>
      </c>
      <c r="H131" s="282"/>
      <c r="I131" s="214"/>
      <c r="J131" s="290">
        <v>0</v>
      </c>
      <c r="K131" s="290">
        <v>0</v>
      </c>
      <c r="L131" s="290">
        <v>0</v>
      </c>
      <c r="M131" s="214"/>
      <c r="N131" s="290">
        <v>0</v>
      </c>
      <c r="O131" s="290">
        <v>0</v>
      </c>
      <c r="P131" s="290">
        <v>0</v>
      </c>
      <c r="Q131" s="214"/>
      <c r="R131" s="290">
        <v>0</v>
      </c>
      <c r="S131" s="290">
        <v>0</v>
      </c>
      <c r="T131" s="290">
        <v>0</v>
      </c>
      <c r="U131" s="214"/>
      <c r="V131" s="290">
        <v>0</v>
      </c>
      <c r="W131" s="290">
        <v>0</v>
      </c>
      <c r="X131" s="290">
        <v>0</v>
      </c>
      <c r="Y131" s="214"/>
      <c r="Z131" s="290">
        <v>0</v>
      </c>
      <c r="AA131" s="290">
        <v>0</v>
      </c>
      <c r="AB131" s="214">
        <v>0</v>
      </c>
    </row>
    <row r="132" spans="2:28" s="213" customFormat="1" ht="12.75">
      <c r="B132" s="282"/>
      <c r="C132" s="282"/>
      <c r="D132" s="282"/>
      <c r="E132" s="282"/>
      <c r="F132" s="282"/>
      <c r="G132" s="282" t="s">
        <v>504</v>
      </c>
      <c r="H132" s="282"/>
      <c r="I132" s="214"/>
      <c r="J132" s="290">
        <v>0</v>
      </c>
      <c r="K132" s="290">
        <v>0</v>
      </c>
      <c r="L132" s="290">
        <v>0</v>
      </c>
      <c r="M132" s="214"/>
      <c r="N132" s="290">
        <v>0</v>
      </c>
      <c r="O132" s="290">
        <v>0</v>
      </c>
      <c r="P132" s="290">
        <v>0</v>
      </c>
      <c r="Q132" s="214"/>
      <c r="R132" s="290">
        <v>0</v>
      </c>
      <c r="S132" s="290">
        <v>0</v>
      </c>
      <c r="T132" s="290">
        <v>0</v>
      </c>
      <c r="U132" s="214"/>
      <c r="V132" s="290">
        <v>0</v>
      </c>
      <c r="W132" s="290">
        <v>0</v>
      </c>
      <c r="X132" s="290">
        <v>0</v>
      </c>
      <c r="Y132" s="214"/>
      <c r="Z132" s="290">
        <v>0</v>
      </c>
      <c r="AA132" s="290">
        <v>0</v>
      </c>
      <c r="AB132" s="214">
        <v>0</v>
      </c>
    </row>
    <row r="133" spans="2:28" s="213" customFormat="1" ht="12.75">
      <c r="B133" s="282"/>
      <c r="C133" s="282"/>
      <c r="D133" s="282"/>
      <c r="E133" s="282"/>
      <c r="F133" s="282" t="s">
        <v>481</v>
      </c>
      <c r="G133" s="282"/>
      <c r="H133" s="282"/>
      <c r="I133" s="214"/>
      <c r="J133" s="290">
        <v>0</v>
      </c>
      <c r="K133" s="290">
        <v>0</v>
      </c>
      <c r="L133" s="290">
        <v>0</v>
      </c>
      <c r="M133" s="214"/>
      <c r="N133" s="290">
        <v>0</v>
      </c>
      <c r="O133" s="290">
        <v>0</v>
      </c>
      <c r="P133" s="290">
        <v>0</v>
      </c>
      <c r="Q133" s="214"/>
      <c r="R133" s="290">
        <v>0</v>
      </c>
      <c r="S133" s="290">
        <v>0</v>
      </c>
      <c r="T133" s="290">
        <v>0</v>
      </c>
      <c r="U133" s="214"/>
      <c r="V133" s="290">
        <v>0</v>
      </c>
      <c r="W133" s="290">
        <v>0</v>
      </c>
      <c r="X133" s="290">
        <v>0</v>
      </c>
      <c r="Y133" s="214"/>
      <c r="Z133" s="290">
        <v>0</v>
      </c>
      <c r="AA133" s="290">
        <v>0</v>
      </c>
      <c r="AB133" s="214">
        <v>0</v>
      </c>
    </row>
    <row r="134" spans="2:28" s="213" customFormat="1" ht="12.75">
      <c r="B134" s="282"/>
      <c r="C134" s="282"/>
      <c r="D134" s="282"/>
      <c r="E134" s="282"/>
      <c r="F134" s="282"/>
      <c r="G134" s="282" t="s">
        <v>502</v>
      </c>
      <c r="H134" s="282"/>
      <c r="I134" s="214"/>
      <c r="J134" s="290">
        <v>0</v>
      </c>
      <c r="K134" s="290">
        <v>0</v>
      </c>
      <c r="L134" s="290">
        <v>0</v>
      </c>
      <c r="M134" s="214"/>
      <c r="N134" s="290">
        <v>0</v>
      </c>
      <c r="O134" s="290">
        <v>0</v>
      </c>
      <c r="P134" s="290">
        <v>0</v>
      </c>
      <c r="Q134" s="214"/>
      <c r="R134" s="290">
        <v>0</v>
      </c>
      <c r="S134" s="290">
        <v>0</v>
      </c>
      <c r="T134" s="290">
        <v>0</v>
      </c>
      <c r="U134" s="214"/>
      <c r="V134" s="290">
        <v>0</v>
      </c>
      <c r="W134" s="290">
        <v>0</v>
      </c>
      <c r="X134" s="290">
        <v>0</v>
      </c>
      <c r="Y134" s="214"/>
      <c r="Z134" s="290">
        <v>0</v>
      </c>
      <c r="AA134" s="290">
        <v>0</v>
      </c>
      <c r="AB134" s="214">
        <v>0</v>
      </c>
    </row>
    <row r="135" spans="2:28" s="213" customFormat="1" ht="12.75">
      <c r="B135" s="282"/>
      <c r="C135" s="282"/>
      <c r="D135" s="282"/>
      <c r="E135" s="282"/>
      <c r="F135" s="282"/>
      <c r="G135" s="282" t="s">
        <v>504</v>
      </c>
      <c r="H135" s="282"/>
      <c r="I135" s="214"/>
      <c r="J135" s="290">
        <v>0</v>
      </c>
      <c r="K135" s="290">
        <v>0</v>
      </c>
      <c r="L135" s="290">
        <v>0</v>
      </c>
      <c r="M135" s="214"/>
      <c r="N135" s="290">
        <v>0</v>
      </c>
      <c r="O135" s="290">
        <v>0</v>
      </c>
      <c r="P135" s="290">
        <v>0</v>
      </c>
      <c r="Q135" s="214"/>
      <c r="R135" s="290">
        <v>0</v>
      </c>
      <c r="S135" s="290">
        <v>0</v>
      </c>
      <c r="T135" s="290">
        <v>0</v>
      </c>
      <c r="U135" s="214"/>
      <c r="V135" s="290">
        <v>0</v>
      </c>
      <c r="W135" s="290">
        <v>0</v>
      </c>
      <c r="X135" s="290">
        <v>0</v>
      </c>
      <c r="Y135" s="214"/>
      <c r="Z135" s="290">
        <v>0</v>
      </c>
      <c r="AA135" s="290">
        <v>0</v>
      </c>
      <c r="AB135" s="214">
        <v>0</v>
      </c>
    </row>
    <row r="136" spans="2:28" s="213" customFormat="1" ht="12.75">
      <c r="B136" s="282"/>
      <c r="C136" s="282"/>
      <c r="D136" s="282"/>
      <c r="E136" s="282"/>
      <c r="F136" s="282" t="s">
        <v>112</v>
      </c>
      <c r="G136" s="282"/>
      <c r="H136" s="282"/>
      <c r="I136" s="214"/>
      <c r="J136" s="290">
        <v>0</v>
      </c>
      <c r="K136" s="290">
        <v>0</v>
      </c>
      <c r="L136" s="290">
        <v>0</v>
      </c>
      <c r="M136" s="214"/>
      <c r="N136" s="290">
        <v>0</v>
      </c>
      <c r="O136" s="290">
        <v>0</v>
      </c>
      <c r="P136" s="290">
        <v>0</v>
      </c>
      <c r="Q136" s="214"/>
      <c r="R136" s="290">
        <v>0</v>
      </c>
      <c r="S136" s="290">
        <v>0</v>
      </c>
      <c r="T136" s="290">
        <v>0</v>
      </c>
      <c r="U136" s="214"/>
      <c r="V136" s="290">
        <v>0</v>
      </c>
      <c r="W136" s="290">
        <v>0</v>
      </c>
      <c r="X136" s="290">
        <v>0</v>
      </c>
      <c r="Y136" s="214"/>
      <c r="Z136" s="290">
        <v>0</v>
      </c>
      <c r="AA136" s="290">
        <v>0</v>
      </c>
      <c r="AB136" s="214">
        <v>0</v>
      </c>
    </row>
    <row r="137" spans="2:28" s="213" customFormat="1" ht="12.75">
      <c r="B137" s="282"/>
      <c r="C137" s="282"/>
      <c r="D137" s="282"/>
      <c r="E137" s="282"/>
      <c r="F137" s="282"/>
      <c r="G137" s="282" t="s">
        <v>502</v>
      </c>
      <c r="H137" s="282"/>
      <c r="I137" s="214"/>
      <c r="J137" s="290">
        <v>0</v>
      </c>
      <c r="K137" s="290">
        <v>0</v>
      </c>
      <c r="L137" s="290">
        <v>0</v>
      </c>
      <c r="M137" s="214"/>
      <c r="N137" s="290">
        <v>0</v>
      </c>
      <c r="O137" s="290">
        <v>0</v>
      </c>
      <c r="P137" s="290">
        <v>0</v>
      </c>
      <c r="Q137" s="214"/>
      <c r="R137" s="290">
        <v>0</v>
      </c>
      <c r="S137" s="290">
        <v>0</v>
      </c>
      <c r="T137" s="290">
        <v>0</v>
      </c>
      <c r="U137" s="214"/>
      <c r="V137" s="290">
        <v>0</v>
      </c>
      <c r="W137" s="290">
        <v>0</v>
      </c>
      <c r="X137" s="290">
        <v>0</v>
      </c>
      <c r="Y137" s="214"/>
      <c r="Z137" s="290">
        <v>0</v>
      </c>
      <c r="AA137" s="290">
        <v>0</v>
      </c>
      <c r="AB137" s="214">
        <v>0</v>
      </c>
    </row>
    <row r="138" spans="2:28" s="213" customFormat="1" ht="12.75">
      <c r="B138" s="282"/>
      <c r="C138" s="282"/>
      <c r="D138" s="282"/>
      <c r="E138" s="282"/>
      <c r="F138" s="282"/>
      <c r="G138" s="282" t="s">
        <v>504</v>
      </c>
      <c r="H138" s="282"/>
      <c r="I138" s="214"/>
      <c r="J138" s="290">
        <v>0</v>
      </c>
      <c r="K138" s="290">
        <v>0</v>
      </c>
      <c r="L138" s="290">
        <v>0</v>
      </c>
      <c r="M138" s="214"/>
      <c r="N138" s="290">
        <v>0</v>
      </c>
      <c r="O138" s="290">
        <v>0</v>
      </c>
      <c r="P138" s="290">
        <v>0</v>
      </c>
      <c r="Q138" s="214"/>
      <c r="R138" s="290">
        <v>0</v>
      </c>
      <c r="S138" s="290">
        <v>0</v>
      </c>
      <c r="T138" s="290">
        <v>0</v>
      </c>
      <c r="U138" s="214"/>
      <c r="V138" s="290">
        <v>0</v>
      </c>
      <c r="W138" s="290">
        <v>0</v>
      </c>
      <c r="X138" s="290">
        <v>0</v>
      </c>
      <c r="Y138" s="214"/>
      <c r="Z138" s="290">
        <v>0</v>
      </c>
      <c r="AA138" s="290">
        <v>0</v>
      </c>
      <c r="AB138" s="214">
        <v>0</v>
      </c>
    </row>
    <row r="139" spans="2:28" s="213" customFormat="1" ht="12.75">
      <c r="B139" s="282"/>
      <c r="C139" s="282"/>
      <c r="D139" s="282"/>
      <c r="E139" s="282"/>
      <c r="F139" s="282" t="s">
        <v>113</v>
      </c>
      <c r="G139" s="282"/>
      <c r="H139" s="282"/>
      <c r="I139" s="214"/>
      <c r="J139" s="290">
        <v>0</v>
      </c>
      <c r="K139" s="290">
        <v>0</v>
      </c>
      <c r="L139" s="290">
        <v>0</v>
      </c>
      <c r="M139" s="214"/>
      <c r="N139" s="290">
        <v>0</v>
      </c>
      <c r="O139" s="290">
        <v>0</v>
      </c>
      <c r="P139" s="290">
        <v>0</v>
      </c>
      <c r="Q139" s="214"/>
      <c r="R139" s="290">
        <v>0</v>
      </c>
      <c r="S139" s="290">
        <v>0</v>
      </c>
      <c r="T139" s="290">
        <v>0</v>
      </c>
      <c r="U139" s="214"/>
      <c r="V139" s="290">
        <v>0</v>
      </c>
      <c r="W139" s="290">
        <v>0</v>
      </c>
      <c r="X139" s="290">
        <v>0</v>
      </c>
      <c r="Y139" s="214"/>
      <c r="Z139" s="290">
        <v>0</v>
      </c>
      <c r="AA139" s="290">
        <v>0</v>
      </c>
      <c r="AB139" s="214">
        <v>0</v>
      </c>
    </row>
    <row r="140" spans="2:28" s="213" customFormat="1" ht="12.75">
      <c r="B140" s="282"/>
      <c r="C140" s="282"/>
      <c r="D140" s="282"/>
      <c r="E140" s="282"/>
      <c r="F140" s="282"/>
      <c r="G140" s="282" t="s">
        <v>502</v>
      </c>
      <c r="H140" s="282"/>
      <c r="I140" s="214"/>
      <c r="J140" s="290">
        <v>0</v>
      </c>
      <c r="K140" s="290">
        <v>0</v>
      </c>
      <c r="L140" s="290">
        <v>0</v>
      </c>
      <c r="M140" s="214"/>
      <c r="N140" s="290">
        <v>0</v>
      </c>
      <c r="O140" s="290">
        <v>0</v>
      </c>
      <c r="P140" s="290">
        <v>0</v>
      </c>
      <c r="Q140" s="214"/>
      <c r="R140" s="290">
        <v>0</v>
      </c>
      <c r="S140" s="290">
        <v>0</v>
      </c>
      <c r="T140" s="290">
        <v>0</v>
      </c>
      <c r="U140" s="214"/>
      <c r="V140" s="290">
        <v>0</v>
      </c>
      <c r="W140" s="290">
        <v>0</v>
      </c>
      <c r="X140" s="290">
        <v>0</v>
      </c>
      <c r="Y140" s="214"/>
      <c r="Z140" s="290">
        <v>0</v>
      </c>
      <c r="AA140" s="290">
        <v>0</v>
      </c>
      <c r="AB140" s="214">
        <v>0</v>
      </c>
    </row>
    <row r="141" spans="2:28" s="213" customFormat="1" ht="12.75">
      <c r="B141" s="282"/>
      <c r="C141" s="282"/>
      <c r="D141" s="282"/>
      <c r="E141" s="282"/>
      <c r="F141" s="282"/>
      <c r="G141" s="282" t="s">
        <v>504</v>
      </c>
      <c r="H141" s="282"/>
      <c r="I141" s="214"/>
      <c r="J141" s="290">
        <v>0</v>
      </c>
      <c r="K141" s="290">
        <v>0</v>
      </c>
      <c r="L141" s="290">
        <v>0</v>
      </c>
      <c r="M141" s="214"/>
      <c r="N141" s="290">
        <v>0</v>
      </c>
      <c r="O141" s="290">
        <v>0</v>
      </c>
      <c r="P141" s="290">
        <v>0</v>
      </c>
      <c r="Q141" s="214"/>
      <c r="R141" s="290">
        <v>0</v>
      </c>
      <c r="S141" s="290">
        <v>0</v>
      </c>
      <c r="T141" s="290">
        <v>0</v>
      </c>
      <c r="U141" s="214"/>
      <c r="V141" s="290">
        <v>0</v>
      </c>
      <c r="W141" s="290">
        <v>0</v>
      </c>
      <c r="X141" s="290">
        <v>0</v>
      </c>
      <c r="Y141" s="214"/>
      <c r="Z141" s="290">
        <v>0</v>
      </c>
      <c r="AA141" s="290">
        <v>0</v>
      </c>
      <c r="AB141" s="214">
        <v>0</v>
      </c>
    </row>
    <row r="142" spans="2:28" s="213" customFormat="1" ht="12.75">
      <c r="B142" s="282"/>
      <c r="C142" s="282"/>
      <c r="D142" s="282"/>
      <c r="E142" s="282"/>
      <c r="F142" s="282"/>
      <c r="G142" s="282"/>
      <c r="H142" s="282" t="s">
        <v>61</v>
      </c>
      <c r="I142" s="214"/>
      <c r="J142" s="290">
        <v>0</v>
      </c>
      <c r="K142" s="290">
        <v>0</v>
      </c>
      <c r="L142" s="290">
        <v>0</v>
      </c>
      <c r="M142" s="214"/>
      <c r="N142" s="290">
        <v>0</v>
      </c>
      <c r="O142" s="290">
        <v>0</v>
      </c>
      <c r="P142" s="290">
        <v>0</v>
      </c>
      <c r="Q142" s="214"/>
      <c r="R142" s="290">
        <v>0</v>
      </c>
      <c r="S142" s="290">
        <v>0</v>
      </c>
      <c r="T142" s="290">
        <v>0</v>
      </c>
      <c r="U142" s="214"/>
      <c r="V142" s="290">
        <v>0</v>
      </c>
      <c r="W142" s="290">
        <v>0</v>
      </c>
      <c r="X142" s="290">
        <v>0</v>
      </c>
      <c r="Y142" s="214"/>
      <c r="Z142" s="290">
        <v>0</v>
      </c>
      <c r="AA142" s="290">
        <v>0</v>
      </c>
      <c r="AB142" s="214">
        <v>0</v>
      </c>
    </row>
    <row r="143" spans="2:28" s="213" customFormat="1" ht="12.75">
      <c r="B143" s="282"/>
      <c r="C143" s="282"/>
      <c r="D143" s="282"/>
      <c r="E143" s="282"/>
      <c r="F143" s="282"/>
      <c r="G143" s="282"/>
      <c r="H143" s="282" t="s">
        <v>62</v>
      </c>
      <c r="I143" s="214"/>
      <c r="J143" s="290">
        <v>0</v>
      </c>
      <c r="K143" s="290">
        <v>0</v>
      </c>
      <c r="L143" s="290">
        <v>0</v>
      </c>
      <c r="M143" s="214"/>
      <c r="N143" s="290">
        <v>0</v>
      </c>
      <c r="O143" s="290">
        <v>0</v>
      </c>
      <c r="P143" s="290">
        <v>0</v>
      </c>
      <c r="Q143" s="214"/>
      <c r="R143" s="290">
        <v>0</v>
      </c>
      <c r="S143" s="290">
        <v>0</v>
      </c>
      <c r="T143" s="290">
        <v>0</v>
      </c>
      <c r="U143" s="214"/>
      <c r="V143" s="290">
        <v>0</v>
      </c>
      <c r="W143" s="290">
        <v>0</v>
      </c>
      <c r="X143" s="290">
        <v>0</v>
      </c>
      <c r="Y143" s="214"/>
      <c r="Z143" s="290">
        <v>0</v>
      </c>
      <c r="AA143" s="290">
        <v>0</v>
      </c>
      <c r="AB143" s="214">
        <v>0</v>
      </c>
    </row>
    <row r="144" spans="2:28" s="213" customFormat="1" ht="12.75">
      <c r="B144" s="282"/>
      <c r="C144" s="282"/>
      <c r="D144" s="282" t="s">
        <v>8</v>
      </c>
      <c r="E144" s="282"/>
      <c r="F144" s="282"/>
      <c r="G144" s="282"/>
      <c r="H144" s="282"/>
      <c r="I144" s="214"/>
      <c r="J144" s="290">
        <v>3316.0192410327786</v>
      </c>
      <c r="K144" s="290">
        <v>2626.5769393825085</v>
      </c>
      <c r="L144" s="290">
        <v>689.4423016502701</v>
      </c>
      <c r="M144" s="214"/>
      <c r="N144" s="290">
        <v>4701.11823067389</v>
      </c>
      <c r="O144" s="290">
        <v>2506.5953243029426</v>
      </c>
      <c r="P144" s="290">
        <v>2194.5229063709476</v>
      </c>
      <c r="Q144" s="214"/>
      <c r="R144" s="290">
        <v>3641.3643626240073</v>
      </c>
      <c r="S144" s="290">
        <v>3828.577086055114</v>
      </c>
      <c r="T144" s="290">
        <v>-187.2127234311065</v>
      </c>
      <c r="U144" s="214"/>
      <c r="V144" s="290">
        <v>4230.301121875809</v>
      </c>
      <c r="W144" s="290">
        <v>3431.5136438073605</v>
      </c>
      <c r="X144" s="290">
        <v>798.7874780684488</v>
      </c>
      <c r="Y144" s="214"/>
      <c r="Z144" s="290">
        <v>15888.802956206486</v>
      </c>
      <c r="AA144" s="290">
        <v>12393.262993547924</v>
      </c>
      <c r="AB144" s="214">
        <v>3495.539962658562</v>
      </c>
    </row>
    <row r="145" spans="2:28" s="213" customFormat="1" ht="12.75">
      <c r="B145" s="282"/>
      <c r="C145" s="282"/>
      <c r="D145" s="282"/>
      <c r="E145" s="282" t="s">
        <v>21</v>
      </c>
      <c r="F145" s="282"/>
      <c r="G145" s="282"/>
      <c r="H145" s="282"/>
      <c r="I145" s="214"/>
      <c r="J145" s="290">
        <v>367.65895895881965</v>
      </c>
      <c r="K145" s="290">
        <v>328.00274579862906</v>
      </c>
      <c r="L145" s="290">
        <v>39.65621316019059</v>
      </c>
      <c r="M145" s="214"/>
      <c r="N145" s="290">
        <v>761.8250209367205</v>
      </c>
      <c r="O145" s="290">
        <v>322.2425764459173</v>
      </c>
      <c r="P145" s="290">
        <v>439.58244449080325</v>
      </c>
      <c r="Q145" s="214"/>
      <c r="R145" s="290">
        <v>675.7329194790889</v>
      </c>
      <c r="S145" s="290">
        <v>201.59839221666786</v>
      </c>
      <c r="T145" s="290">
        <v>474.134527262421</v>
      </c>
      <c r="U145" s="214"/>
      <c r="V145" s="290">
        <v>573.7242496072499</v>
      </c>
      <c r="W145" s="290">
        <v>338.6496653070642</v>
      </c>
      <c r="X145" s="290">
        <v>235.07458430018573</v>
      </c>
      <c r="Y145" s="214"/>
      <c r="Z145" s="290">
        <v>2378.941148981879</v>
      </c>
      <c r="AA145" s="290">
        <v>1190.4933797682784</v>
      </c>
      <c r="AB145" s="214">
        <v>1188.4477692136006</v>
      </c>
    </row>
    <row r="146" spans="2:28" s="213" customFormat="1" ht="12.75">
      <c r="B146" s="282"/>
      <c r="C146" s="282"/>
      <c r="D146" s="282"/>
      <c r="E146" s="282"/>
      <c r="F146" s="282" t="s">
        <v>481</v>
      </c>
      <c r="G146" s="282"/>
      <c r="H146" s="282"/>
      <c r="I146" s="214"/>
      <c r="J146" s="290">
        <v>0</v>
      </c>
      <c r="K146" s="290">
        <v>39.361785895232494</v>
      </c>
      <c r="L146" s="290">
        <v>-39.361785895232494</v>
      </c>
      <c r="M146" s="214"/>
      <c r="N146" s="290">
        <v>0</v>
      </c>
      <c r="O146" s="290">
        <v>19.82653001233271</v>
      </c>
      <c r="P146" s="290">
        <v>-19.82653001233271</v>
      </c>
      <c r="Q146" s="214"/>
      <c r="R146" s="290">
        <v>0</v>
      </c>
      <c r="S146" s="290">
        <v>41.43679221666787</v>
      </c>
      <c r="T146" s="290">
        <v>-41.43679221666787</v>
      </c>
      <c r="U146" s="214"/>
      <c r="V146" s="290">
        <v>0</v>
      </c>
      <c r="W146" s="290">
        <v>0</v>
      </c>
      <c r="X146" s="290">
        <v>0</v>
      </c>
      <c r="Y146" s="214"/>
      <c r="Z146" s="290">
        <v>0</v>
      </c>
      <c r="AA146" s="290">
        <v>100.62510812423307</v>
      </c>
      <c r="AB146" s="214">
        <v>-100.62510812423307</v>
      </c>
    </row>
    <row r="147" spans="2:28" s="213" customFormat="1" ht="12.75">
      <c r="B147" s="282"/>
      <c r="C147" s="282"/>
      <c r="D147" s="282"/>
      <c r="E147" s="282"/>
      <c r="F147" s="282"/>
      <c r="G147" s="282" t="s">
        <v>502</v>
      </c>
      <c r="H147" s="282"/>
      <c r="I147" s="214"/>
      <c r="J147" s="290">
        <v>0</v>
      </c>
      <c r="K147" s="290">
        <v>39.361785895232494</v>
      </c>
      <c r="L147" s="290">
        <v>-39.361785895232494</v>
      </c>
      <c r="M147" s="214"/>
      <c r="N147" s="290">
        <v>0</v>
      </c>
      <c r="O147" s="290">
        <v>19.82653001233271</v>
      </c>
      <c r="P147" s="290">
        <v>-19.82653001233271</v>
      </c>
      <c r="Q147" s="214"/>
      <c r="R147" s="290">
        <v>0</v>
      </c>
      <c r="S147" s="290">
        <v>41.43679221666787</v>
      </c>
      <c r="T147" s="290">
        <v>-41.43679221666787</v>
      </c>
      <c r="U147" s="214"/>
      <c r="V147" s="290">
        <v>0</v>
      </c>
      <c r="W147" s="290">
        <v>0</v>
      </c>
      <c r="X147" s="290">
        <v>0</v>
      </c>
      <c r="Y147" s="214"/>
      <c r="Z147" s="290">
        <v>0</v>
      </c>
      <c r="AA147" s="290">
        <v>100.62510812423307</v>
      </c>
      <c r="AB147" s="214">
        <v>-100.62510812423307</v>
      </c>
    </row>
    <row r="148" spans="2:28" s="213" customFormat="1" ht="12.75">
      <c r="B148" s="282"/>
      <c r="C148" s="282"/>
      <c r="D148" s="282"/>
      <c r="E148" s="282"/>
      <c r="F148" s="282"/>
      <c r="G148" s="282" t="s">
        <v>504</v>
      </c>
      <c r="H148" s="282"/>
      <c r="I148" s="214"/>
      <c r="J148" s="290">
        <v>0</v>
      </c>
      <c r="K148" s="290">
        <v>0</v>
      </c>
      <c r="L148" s="290">
        <v>0</v>
      </c>
      <c r="M148" s="214"/>
      <c r="N148" s="290">
        <v>0</v>
      </c>
      <c r="O148" s="290">
        <v>0</v>
      </c>
      <c r="P148" s="290">
        <v>0</v>
      </c>
      <c r="Q148" s="214"/>
      <c r="R148" s="290">
        <v>0</v>
      </c>
      <c r="S148" s="290">
        <v>0</v>
      </c>
      <c r="T148" s="290">
        <v>0</v>
      </c>
      <c r="U148" s="214"/>
      <c r="V148" s="290">
        <v>0</v>
      </c>
      <c r="W148" s="290">
        <v>0</v>
      </c>
      <c r="X148" s="290">
        <v>0</v>
      </c>
      <c r="Y148" s="214"/>
      <c r="Z148" s="290">
        <v>0</v>
      </c>
      <c r="AA148" s="290">
        <v>0</v>
      </c>
      <c r="AB148" s="214">
        <v>0</v>
      </c>
    </row>
    <row r="149" spans="2:28" s="213" customFormat="1" ht="12.75">
      <c r="B149" s="282"/>
      <c r="C149" s="282"/>
      <c r="D149" s="282"/>
      <c r="E149" s="282"/>
      <c r="F149" s="282" t="s">
        <v>113</v>
      </c>
      <c r="G149" s="282"/>
      <c r="H149" s="282"/>
      <c r="I149" s="214"/>
      <c r="J149" s="290">
        <v>367.65895895881965</v>
      </c>
      <c r="K149" s="290">
        <v>288.64095990339655</v>
      </c>
      <c r="L149" s="290">
        <v>79.0179990554231</v>
      </c>
      <c r="M149" s="214"/>
      <c r="N149" s="290">
        <v>761.8250209367205</v>
      </c>
      <c r="O149" s="290">
        <v>302.4160464335846</v>
      </c>
      <c r="P149" s="290">
        <v>459.40897450313594</v>
      </c>
      <c r="Q149" s="214"/>
      <c r="R149" s="290">
        <v>675.7329194790889</v>
      </c>
      <c r="S149" s="290">
        <v>160.1616</v>
      </c>
      <c r="T149" s="290">
        <v>515.5713194790889</v>
      </c>
      <c r="U149" s="214"/>
      <c r="V149" s="290">
        <v>573.7242496072499</v>
      </c>
      <c r="W149" s="290">
        <v>338.6496653070642</v>
      </c>
      <c r="X149" s="290">
        <v>235.07458430018573</v>
      </c>
      <c r="Y149" s="214"/>
      <c r="Z149" s="290">
        <v>2378.941148981879</v>
      </c>
      <c r="AA149" s="290">
        <v>1089.8682716440453</v>
      </c>
      <c r="AB149" s="214">
        <v>1289.0728773378337</v>
      </c>
    </row>
    <row r="150" spans="2:28" s="213" customFormat="1" ht="12.75">
      <c r="B150" s="282"/>
      <c r="C150" s="282"/>
      <c r="D150" s="282"/>
      <c r="E150" s="282"/>
      <c r="F150" s="282"/>
      <c r="G150" s="282" t="s">
        <v>502</v>
      </c>
      <c r="H150" s="282"/>
      <c r="I150" s="214"/>
      <c r="J150" s="290">
        <v>1.4020000000000001</v>
      </c>
      <c r="K150" s="290">
        <v>52.763</v>
      </c>
      <c r="L150" s="290">
        <v>-51.361</v>
      </c>
      <c r="M150" s="214"/>
      <c r="N150" s="290">
        <v>2.776243791</v>
      </c>
      <c r="O150" s="290">
        <v>53.739000000000004</v>
      </c>
      <c r="P150" s="290">
        <v>-50.962756209000005</v>
      </c>
      <c r="Q150" s="214"/>
      <c r="R150" s="290">
        <v>9.081</v>
      </c>
      <c r="S150" s="290">
        <v>29.1616</v>
      </c>
      <c r="T150" s="290">
        <v>-20.0806</v>
      </c>
      <c r="U150" s="214"/>
      <c r="V150" s="290">
        <v>63.543173423</v>
      </c>
      <c r="W150" s="290">
        <v>75.771289</v>
      </c>
      <c r="X150" s="290">
        <v>-12.228115576999997</v>
      </c>
      <c r="Y150" s="214"/>
      <c r="Z150" s="290">
        <v>76.802417214</v>
      </c>
      <c r="AA150" s="290">
        <v>211.434889</v>
      </c>
      <c r="AB150" s="214">
        <v>-134.632471786</v>
      </c>
    </row>
    <row r="151" spans="2:28" s="213" customFormat="1" ht="12.75">
      <c r="B151" s="282"/>
      <c r="C151" s="282"/>
      <c r="D151" s="282"/>
      <c r="E151" s="282"/>
      <c r="F151" s="282"/>
      <c r="G151" s="282" t="s">
        <v>504</v>
      </c>
      <c r="H151" s="282"/>
      <c r="I151" s="214"/>
      <c r="J151" s="290">
        <v>366.25695895881967</v>
      </c>
      <c r="K151" s="290">
        <v>235.87795990339657</v>
      </c>
      <c r="L151" s="290">
        <v>130.3789990554231</v>
      </c>
      <c r="M151" s="214"/>
      <c r="N151" s="290">
        <v>759.0487771457206</v>
      </c>
      <c r="O151" s="290">
        <v>248.67704643358462</v>
      </c>
      <c r="P151" s="290">
        <v>510.37173071213596</v>
      </c>
      <c r="Q151" s="214"/>
      <c r="R151" s="290">
        <v>666.6519194790889</v>
      </c>
      <c r="S151" s="290">
        <v>131</v>
      </c>
      <c r="T151" s="290">
        <v>535.6519194790889</v>
      </c>
      <c r="U151" s="214"/>
      <c r="V151" s="290">
        <v>510.18107618424995</v>
      </c>
      <c r="W151" s="290">
        <v>262.87837630706423</v>
      </c>
      <c r="X151" s="290">
        <v>247.30269987718572</v>
      </c>
      <c r="Y151" s="214"/>
      <c r="Z151" s="290">
        <v>2302.138731767879</v>
      </c>
      <c r="AA151" s="290">
        <v>878.4333826440454</v>
      </c>
      <c r="AB151" s="214">
        <v>1423.7053491238337</v>
      </c>
    </row>
    <row r="152" spans="2:28" s="213" customFormat="1" ht="12.75">
      <c r="B152" s="282"/>
      <c r="C152" s="282"/>
      <c r="D152" s="282"/>
      <c r="E152" s="282"/>
      <c r="F152" s="282"/>
      <c r="G152" s="282"/>
      <c r="H152" s="282" t="s">
        <v>61</v>
      </c>
      <c r="I152" s="214"/>
      <c r="J152" s="290">
        <v>21.2</v>
      </c>
      <c r="K152" s="290">
        <v>14.1</v>
      </c>
      <c r="L152" s="290">
        <v>7.100000000000023</v>
      </c>
      <c r="M152" s="214"/>
      <c r="N152" s="290">
        <v>240.2</v>
      </c>
      <c r="O152" s="290">
        <v>22.9</v>
      </c>
      <c r="P152" s="290">
        <v>217.3</v>
      </c>
      <c r="Q152" s="214"/>
      <c r="R152" s="290">
        <v>109.4</v>
      </c>
      <c r="S152" s="290">
        <v>131</v>
      </c>
      <c r="T152" s="290">
        <v>-21.6</v>
      </c>
      <c r="U152" s="214"/>
      <c r="V152" s="290">
        <v>281.9</v>
      </c>
      <c r="W152" s="290">
        <v>238.6</v>
      </c>
      <c r="X152" s="290">
        <v>43.3</v>
      </c>
      <c r="Y152" s="214"/>
      <c r="Z152" s="290">
        <v>652.7</v>
      </c>
      <c r="AA152" s="290">
        <v>406.6</v>
      </c>
      <c r="AB152" s="214">
        <v>246.1</v>
      </c>
    </row>
    <row r="153" spans="2:28" s="213" customFormat="1" ht="12.75">
      <c r="B153" s="282"/>
      <c r="C153" s="282"/>
      <c r="D153" s="282"/>
      <c r="E153" s="282"/>
      <c r="F153" s="282"/>
      <c r="G153" s="282"/>
      <c r="H153" s="282" t="s">
        <v>62</v>
      </c>
      <c r="I153" s="214"/>
      <c r="J153" s="290">
        <v>345.0569589588196</v>
      </c>
      <c r="K153" s="290">
        <v>221.77795990339655</v>
      </c>
      <c r="L153" s="290">
        <v>123.27899905542307</v>
      </c>
      <c r="M153" s="214"/>
      <c r="N153" s="290">
        <v>518.8487771457205</v>
      </c>
      <c r="O153" s="290">
        <v>225.77704643358464</v>
      </c>
      <c r="P153" s="290">
        <v>293.0717307121359</v>
      </c>
      <c r="Q153" s="214"/>
      <c r="R153" s="290">
        <v>557.2519194790889</v>
      </c>
      <c r="S153" s="290">
        <v>0</v>
      </c>
      <c r="T153" s="290">
        <v>557.2519194790889</v>
      </c>
      <c r="U153" s="214"/>
      <c r="V153" s="290">
        <v>228.28107618425</v>
      </c>
      <c r="W153" s="290">
        <v>24.27837630706423</v>
      </c>
      <c r="X153" s="290">
        <v>204.00269987718576</v>
      </c>
      <c r="Y153" s="214"/>
      <c r="Z153" s="290">
        <v>1649.438731767879</v>
      </c>
      <c r="AA153" s="290">
        <v>471.8333826440454</v>
      </c>
      <c r="AB153" s="214">
        <v>1177.6053491238335</v>
      </c>
    </row>
    <row r="154" spans="2:28" s="213" customFormat="1" ht="12.75">
      <c r="B154" s="282"/>
      <c r="C154" s="282"/>
      <c r="D154" s="282"/>
      <c r="E154" s="282" t="s">
        <v>673</v>
      </c>
      <c r="F154" s="282"/>
      <c r="G154" s="282"/>
      <c r="H154" s="282"/>
      <c r="I154" s="214"/>
      <c r="J154" s="290">
        <v>2908.0441970193397</v>
      </c>
      <c r="K154" s="290">
        <v>2286.439391076162</v>
      </c>
      <c r="L154" s="290">
        <v>621.6048059431778</v>
      </c>
      <c r="M154" s="214"/>
      <c r="N154" s="290">
        <v>3785.9818653400002</v>
      </c>
      <c r="O154" s="290">
        <v>2164.5248013317296</v>
      </c>
      <c r="P154" s="290">
        <v>1621.4570640082707</v>
      </c>
      <c r="Q154" s="214"/>
      <c r="R154" s="290">
        <v>2953.7534499782832</v>
      </c>
      <c r="S154" s="290">
        <v>3466.4792530946243</v>
      </c>
      <c r="T154" s="290">
        <v>-512.725803116341</v>
      </c>
      <c r="U154" s="214"/>
      <c r="V154" s="290">
        <v>3644.3031154399996</v>
      </c>
      <c r="W154" s="290">
        <v>3091.337962259783</v>
      </c>
      <c r="X154" s="290">
        <v>552.9651531802165</v>
      </c>
      <c r="Y154" s="214"/>
      <c r="Z154" s="290">
        <v>13292.082627777623</v>
      </c>
      <c r="AA154" s="290">
        <v>11008.781407762297</v>
      </c>
      <c r="AB154" s="214">
        <v>2283.301220015326</v>
      </c>
    </row>
    <row r="155" spans="2:28" s="213" customFormat="1" ht="12.75">
      <c r="B155" s="282"/>
      <c r="C155" s="282"/>
      <c r="D155" s="282"/>
      <c r="E155" s="282"/>
      <c r="F155" s="282" t="s">
        <v>110</v>
      </c>
      <c r="G155" s="282"/>
      <c r="H155" s="282"/>
      <c r="I155" s="214"/>
      <c r="J155" s="290">
        <v>0</v>
      </c>
      <c r="K155" s="290">
        <v>0.161</v>
      </c>
      <c r="L155" s="290">
        <v>-0.161</v>
      </c>
      <c r="M155" s="214"/>
      <c r="N155" s="290">
        <v>0</v>
      </c>
      <c r="O155" s="290">
        <v>0</v>
      </c>
      <c r="P155" s="290">
        <v>0</v>
      </c>
      <c r="Q155" s="214"/>
      <c r="R155" s="290">
        <v>0</v>
      </c>
      <c r="S155" s="290">
        <v>0.161</v>
      </c>
      <c r="T155" s="290">
        <v>-0.161</v>
      </c>
      <c r="U155" s="214"/>
      <c r="V155" s="290">
        <v>0</v>
      </c>
      <c r="W155" s="290">
        <v>0.12</v>
      </c>
      <c r="X155" s="290">
        <v>-0.12</v>
      </c>
      <c r="Y155" s="214"/>
      <c r="Z155" s="290">
        <v>0</v>
      </c>
      <c r="AA155" s="290">
        <v>0.442</v>
      </c>
      <c r="AB155" s="214">
        <v>-0.442</v>
      </c>
    </row>
    <row r="156" spans="2:28" s="213" customFormat="1" ht="12.75">
      <c r="B156" s="282"/>
      <c r="C156" s="282"/>
      <c r="D156" s="282"/>
      <c r="E156" s="282"/>
      <c r="F156" s="282"/>
      <c r="G156" s="282" t="s">
        <v>105</v>
      </c>
      <c r="H156" s="282"/>
      <c r="I156" s="214"/>
      <c r="J156" s="290">
        <v>0</v>
      </c>
      <c r="K156" s="290">
        <v>0</v>
      </c>
      <c r="L156" s="290">
        <v>0</v>
      </c>
      <c r="M156" s="214"/>
      <c r="N156" s="290">
        <v>0</v>
      </c>
      <c r="O156" s="290">
        <v>0</v>
      </c>
      <c r="P156" s="290">
        <v>0</v>
      </c>
      <c r="Q156" s="214"/>
      <c r="R156" s="290">
        <v>0</v>
      </c>
      <c r="S156" s="290">
        <v>0</v>
      </c>
      <c r="T156" s="290">
        <v>0</v>
      </c>
      <c r="U156" s="214"/>
      <c r="V156" s="290">
        <v>0</v>
      </c>
      <c r="W156" s="290">
        <v>0</v>
      </c>
      <c r="X156" s="290">
        <v>0</v>
      </c>
      <c r="Y156" s="214"/>
      <c r="Z156" s="290">
        <v>0</v>
      </c>
      <c r="AA156" s="290">
        <v>0</v>
      </c>
      <c r="AB156" s="214">
        <v>0</v>
      </c>
    </row>
    <row r="157" spans="2:28" s="213" customFormat="1" ht="12.75">
      <c r="B157" s="282"/>
      <c r="C157" s="282"/>
      <c r="D157" s="282"/>
      <c r="E157" s="282"/>
      <c r="F157" s="282"/>
      <c r="G157" s="282"/>
      <c r="H157" s="282" t="s">
        <v>63</v>
      </c>
      <c r="I157" s="214"/>
      <c r="J157" s="290">
        <v>0</v>
      </c>
      <c r="K157" s="290">
        <v>0</v>
      </c>
      <c r="L157" s="290">
        <v>0</v>
      </c>
      <c r="M157" s="214"/>
      <c r="N157" s="290">
        <v>0</v>
      </c>
      <c r="O157" s="290">
        <v>0</v>
      </c>
      <c r="P157" s="290">
        <v>0</v>
      </c>
      <c r="Q157" s="214"/>
      <c r="R157" s="290">
        <v>0</v>
      </c>
      <c r="S157" s="290">
        <v>0</v>
      </c>
      <c r="T157" s="290">
        <v>0</v>
      </c>
      <c r="U157" s="214"/>
      <c r="V157" s="290">
        <v>0</v>
      </c>
      <c r="W157" s="290">
        <v>0</v>
      </c>
      <c r="X157" s="290">
        <v>0</v>
      </c>
      <c r="Y157" s="214"/>
      <c r="Z157" s="290">
        <v>0</v>
      </c>
      <c r="AA157" s="290">
        <v>0</v>
      </c>
      <c r="AB157" s="214">
        <v>0</v>
      </c>
    </row>
    <row r="158" spans="2:28" s="213" customFormat="1" ht="12.75">
      <c r="B158" s="282"/>
      <c r="C158" s="282"/>
      <c r="D158" s="282"/>
      <c r="E158" s="282"/>
      <c r="F158" s="282"/>
      <c r="G158" s="282" t="s">
        <v>106</v>
      </c>
      <c r="H158" s="282"/>
      <c r="I158" s="214"/>
      <c r="J158" s="290">
        <v>0</v>
      </c>
      <c r="K158" s="290">
        <v>0.161</v>
      </c>
      <c r="L158" s="290">
        <v>-0.161</v>
      </c>
      <c r="M158" s="214"/>
      <c r="N158" s="290">
        <v>0</v>
      </c>
      <c r="O158" s="290">
        <v>0</v>
      </c>
      <c r="P158" s="290">
        <v>0</v>
      </c>
      <c r="Q158" s="214"/>
      <c r="R158" s="290">
        <v>0</v>
      </c>
      <c r="S158" s="290">
        <v>0.161</v>
      </c>
      <c r="T158" s="290">
        <v>-0.161</v>
      </c>
      <c r="U158" s="214"/>
      <c r="V158" s="290">
        <v>0</v>
      </c>
      <c r="W158" s="290">
        <v>0.12</v>
      </c>
      <c r="X158" s="290">
        <v>-0.12</v>
      </c>
      <c r="Y158" s="214"/>
      <c r="Z158" s="290">
        <v>0</v>
      </c>
      <c r="AA158" s="290">
        <v>0.442</v>
      </c>
      <c r="AB158" s="214">
        <v>-0.442</v>
      </c>
    </row>
    <row r="159" spans="2:28" s="213" customFormat="1" ht="12.75">
      <c r="B159" s="282"/>
      <c r="C159" s="282"/>
      <c r="D159" s="282"/>
      <c r="E159" s="282"/>
      <c r="F159" s="282"/>
      <c r="G159" s="282" t="s">
        <v>504</v>
      </c>
      <c r="H159" s="282"/>
      <c r="I159" s="214"/>
      <c r="J159" s="290">
        <v>0</v>
      </c>
      <c r="K159" s="290">
        <v>0</v>
      </c>
      <c r="L159" s="290">
        <v>0</v>
      </c>
      <c r="M159" s="214"/>
      <c r="N159" s="290">
        <v>0</v>
      </c>
      <c r="O159" s="290">
        <v>0</v>
      </c>
      <c r="P159" s="290">
        <v>0</v>
      </c>
      <c r="Q159" s="214"/>
      <c r="R159" s="290">
        <v>0</v>
      </c>
      <c r="S159" s="290">
        <v>0</v>
      </c>
      <c r="T159" s="290">
        <v>0</v>
      </c>
      <c r="U159" s="214"/>
      <c r="V159" s="290">
        <v>0</v>
      </c>
      <c r="W159" s="290">
        <v>0</v>
      </c>
      <c r="X159" s="290">
        <v>0</v>
      </c>
      <c r="Y159" s="214"/>
      <c r="Z159" s="290">
        <v>0</v>
      </c>
      <c r="AA159" s="290">
        <v>0</v>
      </c>
      <c r="AB159" s="214">
        <v>0</v>
      </c>
    </row>
    <row r="160" spans="2:28" s="213" customFormat="1" ht="12.75">
      <c r="B160" s="282"/>
      <c r="C160" s="282"/>
      <c r="D160" s="282"/>
      <c r="E160" s="282"/>
      <c r="F160" s="282" t="s">
        <v>481</v>
      </c>
      <c r="G160" s="282"/>
      <c r="H160" s="282"/>
      <c r="I160" s="214"/>
      <c r="J160" s="290">
        <v>46.13679764933959</v>
      </c>
      <c r="K160" s="290">
        <v>12.959742656161875</v>
      </c>
      <c r="L160" s="290">
        <v>33.17705499317772</v>
      </c>
      <c r="M160" s="214"/>
      <c r="N160" s="290">
        <v>11.936</v>
      </c>
      <c r="O160" s="290">
        <v>32.76074339163184</v>
      </c>
      <c r="P160" s="290">
        <v>-20.82474339163184</v>
      </c>
      <c r="Q160" s="214"/>
      <c r="R160" s="290">
        <v>22.109483388283024</v>
      </c>
      <c r="S160" s="290">
        <v>9.191287392787908</v>
      </c>
      <c r="T160" s="290">
        <v>12.918195995495116</v>
      </c>
      <c r="U160" s="214"/>
      <c r="V160" s="290">
        <v>32.54688</v>
      </c>
      <c r="W160" s="290">
        <v>9.721897679783213</v>
      </c>
      <c r="X160" s="290">
        <v>22.82498232021679</v>
      </c>
      <c r="Y160" s="214"/>
      <c r="Z160" s="290">
        <v>112.72916103762262</v>
      </c>
      <c r="AA160" s="290">
        <v>64.63367112036484</v>
      </c>
      <c r="AB160" s="214">
        <v>48.09548991725778</v>
      </c>
    </row>
    <row r="161" spans="2:28" s="213" customFormat="1" ht="12.75">
      <c r="B161" s="282"/>
      <c r="C161" s="282"/>
      <c r="D161" s="282"/>
      <c r="E161" s="282"/>
      <c r="F161" s="282"/>
      <c r="G161" s="282" t="s">
        <v>502</v>
      </c>
      <c r="H161" s="282"/>
      <c r="I161" s="214"/>
      <c r="J161" s="290">
        <v>46.13679764933959</v>
      </c>
      <c r="K161" s="290">
        <v>12.959742656161875</v>
      </c>
      <c r="L161" s="290">
        <v>33.17705499317772</v>
      </c>
      <c r="M161" s="214"/>
      <c r="N161" s="290">
        <v>11.936</v>
      </c>
      <c r="O161" s="290">
        <v>32.76074339163184</v>
      </c>
      <c r="P161" s="290">
        <v>-20.82474339163184</v>
      </c>
      <c r="Q161" s="214"/>
      <c r="R161" s="290">
        <v>22.109483388283024</v>
      </c>
      <c r="S161" s="290">
        <v>9.191287392787908</v>
      </c>
      <c r="T161" s="290">
        <v>12.918195995495116</v>
      </c>
      <c r="U161" s="214"/>
      <c r="V161" s="290">
        <v>32.54688</v>
      </c>
      <c r="W161" s="290">
        <v>9.721897679783213</v>
      </c>
      <c r="X161" s="290">
        <v>22.82498232021679</v>
      </c>
      <c r="Y161" s="214"/>
      <c r="Z161" s="290">
        <v>112.72916103762262</v>
      </c>
      <c r="AA161" s="290">
        <v>64.63367112036484</v>
      </c>
      <c r="AB161" s="214">
        <v>48.09548991725778</v>
      </c>
    </row>
    <row r="162" spans="2:28" s="213" customFormat="1" ht="12.75">
      <c r="B162" s="282"/>
      <c r="C162" s="282"/>
      <c r="D162" s="282"/>
      <c r="E162" s="282"/>
      <c r="F162" s="282"/>
      <c r="G162" s="282" t="s">
        <v>504</v>
      </c>
      <c r="H162" s="282"/>
      <c r="I162" s="214"/>
      <c r="J162" s="290">
        <v>0</v>
      </c>
      <c r="K162" s="290">
        <v>0</v>
      </c>
      <c r="L162" s="290">
        <v>0</v>
      </c>
      <c r="M162" s="214"/>
      <c r="N162" s="290">
        <v>0</v>
      </c>
      <c r="O162" s="290">
        <v>0</v>
      </c>
      <c r="P162" s="290">
        <v>0</v>
      </c>
      <c r="Q162" s="214"/>
      <c r="R162" s="290">
        <v>0</v>
      </c>
      <c r="S162" s="290">
        <v>0</v>
      </c>
      <c r="T162" s="290">
        <v>0</v>
      </c>
      <c r="U162" s="214"/>
      <c r="V162" s="290">
        <v>0</v>
      </c>
      <c r="W162" s="290">
        <v>0</v>
      </c>
      <c r="X162" s="290">
        <v>0</v>
      </c>
      <c r="Y162" s="214"/>
      <c r="Z162" s="290">
        <v>0</v>
      </c>
      <c r="AA162" s="290">
        <v>0</v>
      </c>
      <c r="AB162" s="214">
        <v>0</v>
      </c>
    </row>
    <row r="163" spans="2:28" s="213" customFormat="1" ht="12.75">
      <c r="B163" s="282"/>
      <c r="C163" s="282"/>
      <c r="D163" s="282"/>
      <c r="E163" s="282"/>
      <c r="F163" s="282" t="s">
        <v>112</v>
      </c>
      <c r="G163" s="282"/>
      <c r="H163" s="282"/>
      <c r="I163" s="214"/>
      <c r="J163" s="290">
        <v>2316.507</v>
      </c>
      <c r="K163" s="290">
        <v>1576.19999995</v>
      </c>
      <c r="L163" s="290">
        <v>740.3070000500002</v>
      </c>
      <c r="M163" s="214"/>
      <c r="N163" s="290">
        <v>1270.60399949</v>
      </c>
      <c r="O163" s="290">
        <v>1521.7697229400974</v>
      </c>
      <c r="P163" s="290">
        <v>-251.1657234500974</v>
      </c>
      <c r="Q163" s="214"/>
      <c r="R163" s="290">
        <v>1557.81311188</v>
      </c>
      <c r="S163" s="290">
        <v>2867.0031386918363</v>
      </c>
      <c r="T163" s="290">
        <v>-1309.1900268118363</v>
      </c>
      <c r="U163" s="214"/>
      <c r="V163" s="290">
        <v>2406.13360501</v>
      </c>
      <c r="W163" s="290">
        <v>1714.7385435799997</v>
      </c>
      <c r="X163" s="290">
        <v>691.3950614300002</v>
      </c>
      <c r="Y163" s="214"/>
      <c r="Z163" s="290">
        <v>7551.05771638</v>
      </c>
      <c r="AA163" s="290">
        <v>7679.711405161933</v>
      </c>
      <c r="AB163" s="214">
        <v>-128.65368878193294</v>
      </c>
    </row>
    <row r="164" spans="2:28" s="213" customFormat="1" ht="12.75">
      <c r="B164" s="282"/>
      <c r="C164" s="282"/>
      <c r="D164" s="282"/>
      <c r="E164" s="282"/>
      <c r="F164" s="282"/>
      <c r="G164" s="282" t="s">
        <v>502</v>
      </c>
      <c r="H164" s="282"/>
      <c r="I164" s="214"/>
      <c r="J164" s="290">
        <v>2316.507</v>
      </c>
      <c r="K164" s="290">
        <v>1141.761</v>
      </c>
      <c r="L164" s="290">
        <v>1174.746</v>
      </c>
      <c r="M164" s="214"/>
      <c r="N164" s="290">
        <v>859.326</v>
      </c>
      <c r="O164" s="290">
        <v>887.3616453100974</v>
      </c>
      <c r="P164" s="290">
        <v>-28.03564531009738</v>
      </c>
      <c r="Q164" s="214"/>
      <c r="R164" s="290">
        <v>1319.083316</v>
      </c>
      <c r="S164" s="290">
        <v>2695.3661807718363</v>
      </c>
      <c r="T164" s="290">
        <v>-1376.2828647718363</v>
      </c>
      <c r="U164" s="214"/>
      <c r="V164" s="290">
        <v>1165.34163782</v>
      </c>
      <c r="W164" s="290">
        <v>1712.3465239999998</v>
      </c>
      <c r="X164" s="290">
        <v>-547.0048861799999</v>
      </c>
      <c r="Y164" s="214"/>
      <c r="Z164" s="290">
        <v>5660.25795382</v>
      </c>
      <c r="AA164" s="290">
        <v>6436.835350081933</v>
      </c>
      <c r="AB164" s="214">
        <v>-776.5773962619332</v>
      </c>
    </row>
    <row r="165" spans="2:28" s="213" customFormat="1" ht="12.75">
      <c r="B165" s="282"/>
      <c r="C165" s="282"/>
      <c r="D165" s="282"/>
      <c r="E165" s="282"/>
      <c r="F165" s="282"/>
      <c r="G165" s="282" t="s">
        <v>504</v>
      </c>
      <c r="H165" s="282"/>
      <c r="I165" s="214"/>
      <c r="J165" s="290">
        <v>0</v>
      </c>
      <c r="K165" s="290">
        <v>434.43899995</v>
      </c>
      <c r="L165" s="290">
        <v>-434.43899995</v>
      </c>
      <c r="M165" s="214"/>
      <c r="N165" s="290">
        <v>411.27799948999996</v>
      </c>
      <c r="O165" s="290">
        <v>634.40807763</v>
      </c>
      <c r="P165" s="290">
        <v>-223.13007814000002</v>
      </c>
      <c r="Q165" s="214"/>
      <c r="R165" s="290">
        <v>238.72979587999998</v>
      </c>
      <c r="S165" s="290">
        <v>171.63695792000001</v>
      </c>
      <c r="T165" s="290">
        <v>67.09283795999997</v>
      </c>
      <c r="U165" s="214"/>
      <c r="V165" s="290">
        <v>1240.79196719</v>
      </c>
      <c r="W165" s="290">
        <v>2.39201958</v>
      </c>
      <c r="X165" s="290">
        <v>1238.39994761</v>
      </c>
      <c r="Y165" s="214"/>
      <c r="Z165" s="290">
        <v>1890.7997625599999</v>
      </c>
      <c r="AA165" s="290">
        <v>1242.8760550799998</v>
      </c>
      <c r="AB165" s="214">
        <v>647.9237074800001</v>
      </c>
    </row>
    <row r="166" spans="2:28" s="213" customFormat="1" ht="12.75">
      <c r="B166" s="282"/>
      <c r="C166" s="282"/>
      <c r="D166" s="282"/>
      <c r="E166" s="282"/>
      <c r="F166" s="282" t="s">
        <v>113</v>
      </c>
      <c r="G166" s="282"/>
      <c r="H166" s="282"/>
      <c r="I166" s="214"/>
      <c r="J166" s="290">
        <v>545.4003993700001</v>
      </c>
      <c r="K166" s="290">
        <v>697.11864847</v>
      </c>
      <c r="L166" s="290">
        <v>-151.71824909999998</v>
      </c>
      <c r="M166" s="214"/>
      <c r="N166" s="290">
        <v>2503.4418658500003</v>
      </c>
      <c r="O166" s="290">
        <v>609.9943350000001</v>
      </c>
      <c r="P166" s="290">
        <v>1893.4475308500002</v>
      </c>
      <c r="Q166" s="214"/>
      <c r="R166" s="290">
        <v>1373.83085471</v>
      </c>
      <c r="S166" s="290">
        <v>590.1238270100002</v>
      </c>
      <c r="T166" s="290">
        <v>783.7070276999998</v>
      </c>
      <c r="U166" s="214"/>
      <c r="V166" s="290">
        <v>1205.6226304299998</v>
      </c>
      <c r="W166" s="290">
        <v>1366.757521</v>
      </c>
      <c r="X166" s="290">
        <v>-161.13489057000015</v>
      </c>
      <c r="Y166" s="214"/>
      <c r="Z166" s="290">
        <v>5628.295750360001</v>
      </c>
      <c r="AA166" s="290">
        <v>3263.9943314800003</v>
      </c>
      <c r="AB166" s="214">
        <v>2364.3014188800007</v>
      </c>
    </row>
    <row r="167" spans="2:28" s="213" customFormat="1" ht="12.75">
      <c r="B167" s="282"/>
      <c r="C167" s="282"/>
      <c r="D167" s="282"/>
      <c r="E167" s="282"/>
      <c r="F167" s="282"/>
      <c r="G167" s="282" t="s">
        <v>502</v>
      </c>
      <c r="H167" s="282"/>
      <c r="I167" s="214"/>
      <c r="J167" s="290">
        <v>537.624</v>
      </c>
      <c r="K167" s="290">
        <v>560.5780000000001</v>
      </c>
      <c r="L167" s="290">
        <v>-22.954000000000065</v>
      </c>
      <c r="M167" s="214"/>
      <c r="N167" s="290">
        <v>1776.926758</v>
      </c>
      <c r="O167" s="290">
        <v>605.1769160000001</v>
      </c>
      <c r="P167" s="290">
        <v>1171.749842</v>
      </c>
      <c r="Q167" s="214"/>
      <c r="R167" s="290">
        <v>1371.144125</v>
      </c>
      <c r="S167" s="290">
        <v>536.469067</v>
      </c>
      <c r="T167" s="290">
        <v>834.675058</v>
      </c>
      <c r="U167" s="214"/>
      <c r="V167" s="290">
        <v>1168.0489229999998</v>
      </c>
      <c r="W167" s="290">
        <v>860.4838960000001</v>
      </c>
      <c r="X167" s="290">
        <v>307.56502699999976</v>
      </c>
      <c r="Y167" s="214"/>
      <c r="Z167" s="290">
        <v>4853.743806</v>
      </c>
      <c r="AA167" s="290">
        <v>2562.707879</v>
      </c>
      <c r="AB167" s="214">
        <v>2291.0359270000004</v>
      </c>
    </row>
    <row r="168" spans="2:28" s="213" customFormat="1" ht="12.75">
      <c r="B168" s="282"/>
      <c r="C168" s="282"/>
      <c r="D168" s="282"/>
      <c r="E168" s="282"/>
      <c r="F168" s="282"/>
      <c r="G168" s="282"/>
      <c r="H168" s="282" t="s">
        <v>61</v>
      </c>
      <c r="I168" s="214"/>
      <c r="J168" s="290">
        <v>86.74</v>
      </c>
      <c r="K168" s="290">
        <v>5.527</v>
      </c>
      <c r="L168" s="290">
        <v>81.21300000000001</v>
      </c>
      <c r="M168" s="214"/>
      <c r="N168" s="290">
        <v>55.405</v>
      </c>
      <c r="O168" s="290">
        <v>10.873000000000001</v>
      </c>
      <c r="P168" s="290">
        <v>44.532</v>
      </c>
      <c r="Q168" s="214"/>
      <c r="R168" s="290">
        <v>27.444000000000003</v>
      </c>
      <c r="S168" s="290">
        <v>38.91</v>
      </c>
      <c r="T168" s="290">
        <v>-11.465999999999994</v>
      </c>
      <c r="U168" s="214"/>
      <c r="V168" s="290">
        <v>194.63199999999998</v>
      </c>
      <c r="W168" s="290">
        <v>326.093258</v>
      </c>
      <c r="X168" s="290">
        <v>-131.46125800000002</v>
      </c>
      <c r="Y168" s="214"/>
      <c r="Z168" s="290">
        <v>364.221</v>
      </c>
      <c r="AA168" s="290">
        <v>381.403258</v>
      </c>
      <c r="AB168" s="214">
        <v>-17.18225799999999</v>
      </c>
    </row>
    <row r="169" spans="2:28" s="213" customFormat="1" ht="12.75">
      <c r="B169" s="282"/>
      <c r="C169" s="282"/>
      <c r="D169" s="282"/>
      <c r="E169" s="282"/>
      <c r="F169" s="282"/>
      <c r="G169" s="282"/>
      <c r="H169" s="282" t="s">
        <v>62</v>
      </c>
      <c r="I169" s="214"/>
      <c r="J169" s="290">
        <v>450.884</v>
      </c>
      <c r="K169" s="290">
        <v>555.051</v>
      </c>
      <c r="L169" s="290">
        <v>-104.16700000000003</v>
      </c>
      <c r="M169" s="214"/>
      <c r="N169" s="290">
        <v>1721.521758</v>
      </c>
      <c r="O169" s="290">
        <v>594.3039160000001</v>
      </c>
      <c r="P169" s="290">
        <v>1127.217842</v>
      </c>
      <c r="Q169" s="214"/>
      <c r="R169" s="290">
        <v>1343.700125</v>
      </c>
      <c r="S169" s="290">
        <v>497.559067</v>
      </c>
      <c r="T169" s="290">
        <v>846.141058</v>
      </c>
      <c r="U169" s="214"/>
      <c r="V169" s="290">
        <v>973.4169229999999</v>
      </c>
      <c r="W169" s="290">
        <v>534.3906380000001</v>
      </c>
      <c r="X169" s="290">
        <v>439.0262849999998</v>
      </c>
      <c r="Y169" s="214"/>
      <c r="Z169" s="290">
        <v>4489.522806</v>
      </c>
      <c r="AA169" s="290">
        <v>2181.304621</v>
      </c>
      <c r="AB169" s="214">
        <v>2308.2181849999997</v>
      </c>
    </row>
    <row r="170" spans="2:28" s="213" customFormat="1" ht="12.75">
      <c r="B170" s="282"/>
      <c r="C170" s="282"/>
      <c r="D170" s="282"/>
      <c r="E170" s="282"/>
      <c r="F170" s="282"/>
      <c r="G170" s="282" t="s">
        <v>504</v>
      </c>
      <c r="H170" s="282"/>
      <c r="I170" s="214"/>
      <c r="J170" s="290">
        <v>7.7763993700000045</v>
      </c>
      <c r="K170" s="290">
        <v>136.54064846999995</v>
      </c>
      <c r="L170" s="290">
        <v>-128.76424909999994</v>
      </c>
      <c r="M170" s="214"/>
      <c r="N170" s="290">
        <v>726.5151078500002</v>
      </c>
      <c r="O170" s="290">
        <v>4.817419</v>
      </c>
      <c r="P170" s="290">
        <v>721.6976888500002</v>
      </c>
      <c r="Q170" s="214"/>
      <c r="R170" s="290">
        <v>2.686729710000038</v>
      </c>
      <c r="S170" s="290">
        <v>53.65476001000023</v>
      </c>
      <c r="T170" s="290">
        <v>-50.968030300000194</v>
      </c>
      <c r="U170" s="214"/>
      <c r="V170" s="290">
        <v>37.57370743000007</v>
      </c>
      <c r="W170" s="290">
        <v>506.273625</v>
      </c>
      <c r="X170" s="290">
        <v>-468.6999175699999</v>
      </c>
      <c r="Y170" s="214"/>
      <c r="Z170" s="290">
        <v>774.5519443600003</v>
      </c>
      <c r="AA170" s="290">
        <v>701.2864524800002</v>
      </c>
      <c r="AB170" s="214">
        <v>73.26549188000013</v>
      </c>
    </row>
    <row r="171" spans="2:28" s="213" customFormat="1" ht="12.75">
      <c r="B171" s="282"/>
      <c r="C171" s="282"/>
      <c r="D171" s="282"/>
      <c r="E171" s="282"/>
      <c r="F171" s="282"/>
      <c r="G171" s="282"/>
      <c r="H171" s="282" t="s">
        <v>61</v>
      </c>
      <c r="I171" s="214"/>
      <c r="J171" s="290">
        <v>0</v>
      </c>
      <c r="K171" s="290">
        <v>0</v>
      </c>
      <c r="L171" s="290">
        <v>0</v>
      </c>
      <c r="M171" s="214"/>
      <c r="N171" s="290">
        <v>0</v>
      </c>
      <c r="O171" s="290">
        <v>0</v>
      </c>
      <c r="P171" s="290">
        <v>0</v>
      </c>
      <c r="Q171" s="214"/>
      <c r="R171" s="290">
        <v>0</v>
      </c>
      <c r="S171" s="290">
        <v>0</v>
      </c>
      <c r="T171" s="290">
        <v>0</v>
      </c>
      <c r="U171" s="214"/>
      <c r="V171" s="290">
        <v>0</v>
      </c>
      <c r="W171" s="290">
        <v>0</v>
      </c>
      <c r="X171" s="290">
        <v>0</v>
      </c>
      <c r="Y171" s="214"/>
      <c r="Z171" s="290">
        <v>0</v>
      </c>
      <c r="AA171" s="290">
        <v>0</v>
      </c>
      <c r="AB171" s="214">
        <v>0</v>
      </c>
    </row>
    <row r="172" spans="2:28" s="213" customFormat="1" ht="12.75">
      <c r="B172" s="282"/>
      <c r="C172" s="282"/>
      <c r="D172" s="282"/>
      <c r="E172" s="282"/>
      <c r="F172" s="282"/>
      <c r="G172" s="282"/>
      <c r="H172" s="282" t="s">
        <v>62</v>
      </c>
      <c r="I172" s="214"/>
      <c r="J172" s="290">
        <v>7.7763993700000045</v>
      </c>
      <c r="K172" s="290">
        <v>136.54064846999995</v>
      </c>
      <c r="L172" s="290">
        <v>-128.76424909999994</v>
      </c>
      <c r="M172" s="214"/>
      <c r="N172" s="290">
        <v>726.5151078500002</v>
      </c>
      <c r="O172" s="290">
        <v>4.817419</v>
      </c>
      <c r="P172" s="290">
        <v>721.6976888500002</v>
      </c>
      <c r="Q172" s="214"/>
      <c r="R172" s="290">
        <v>2.686729710000038</v>
      </c>
      <c r="S172" s="290">
        <v>53.65476001000023</v>
      </c>
      <c r="T172" s="290">
        <v>-50.968030300000194</v>
      </c>
      <c r="U172" s="214"/>
      <c r="V172" s="290">
        <v>37.57370743000007</v>
      </c>
      <c r="W172" s="290">
        <v>506.273625</v>
      </c>
      <c r="X172" s="290">
        <v>-468.6999175699999</v>
      </c>
      <c r="Y172" s="214"/>
      <c r="Z172" s="290">
        <v>774.5519443600003</v>
      </c>
      <c r="AA172" s="290">
        <v>701.2864524800002</v>
      </c>
      <c r="AB172" s="214">
        <v>73.26549188000013</v>
      </c>
    </row>
    <row r="173" s="282" customFormat="1" ht="12" customHeight="1"/>
    <row r="174" spans="3:6" s="282" customFormat="1" ht="12" customHeight="1">
      <c r="C174" s="287" t="s">
        <v>672</v>
      </c>
      <c r="D174" s="287"/>
      <c r="E174" s="287"/>
      <c r="F174" s="287"/>
    </row>
    <row r="175" spans="2:28" s="281" customFormat="1" ht="12" customHeight="1">
      <c r="B175" s="283"/>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row>
    <row r="176" spans="2:28" s="281" customFormat="1" ht="12" customHeight="1">
      <c r="B176" s="284"/>
      <c r="C176" s="94"/>
      <c r="D176" s="284"/>
      <c r="E176" s="284"/>
      <c r="F176" s="284"/>
      <c r="G176" s="284"/>
      <c r="H176" s="284"/>
      <c r="I176" s="284"/>
      <c r="J176" s="276" t="s">
        <v>452</v>
      </c>
      <c r="K176" s="276"/>
      <c r="L176" s="276"/>
      <c r="M176" s="276"/>
      <c r="N176" s="277"/>
      <c r="O176" s="277"/>
      <c r="P176" s="277"/>
      <c r="Q176" s="277"/>
      <c r="R176" s="277"/>
      <c r="S176" s="277"/>
      <c r="T176" s="277"/>
      <c r="U176" s="277"/>
      <c r="V176" s="277"/>
      <c r="W176" s="277"/>
      <c r="X176" s="277"/>
      <c r="Y176" s="206"/>
      <c r="Z176" s="276" t="s">
        <v>447</v>
      </c>
      <c r="AA176" s="277"/>
      <c r="AB176" s="277"/>
    </row>
    <row r="177" spans="2:28" s="281" customFormat="1" ht="12" customHeight="1">
      <c r="B177" s="282"/>
      <c r="C177" s="94" t="s">
        <v>1</v>
      </c>
      <c r="D177" s="282"/>
      <c r="E177" s="282"/>
      <c r="F177" s="282"/>
      <c r="G177" s="282"/>
      <c r="H177" s="284"/>
      <c r="I177" s="284"/>
      <c r="J177" s="278" t="s">
        <v>448</v>
      </c>
      <c r="K177" s="278"/>
      <c r="L177" s="278"/>
      <c r="M177" s="208"/>
      <c r="N177" s="278" t="s">
        <v>348</v>
      </c>
      <c r="O177" s="278"/>
      <c r="P177" s="278"/>
      <c r="Q177" s="208"/>
      <c r="R177" s="278" t="s">
        <v>453</v>
      </c>
      <c r="S177" s="278"/>
      <c r="T177" s="278"/>
      <c r="U177" s="208"/>
      <c r="V177" s="278" t="s">
        <v>454</v>
      </c>
      <c r="W177" s="278"/>
      <c r="X177" s="278"/>
      <c r="Y177" s="208"/>
      <c r="Z177" s="279" t="s">
        <v>336</v>
      </c>
      <c r="AA177" s="279" t="s">
        <v>337</v>
      </c>
      <c r="AB177" s="279" t="s">
        <v>116</v>
      </c>
    </row>
    <row r="178" spans="2:28" s="281" customFormat="1" ht="12" customHeight="1">
      <c r="B178" s="284"/>
      <c r="C178" s="284"/>
      <c r="D178" s="284"/>
      <c r="E178" s="284"/>
      <c r="F178" s="284"/>
      <c r="G178" s="284"/>
      <c r="H178" s="284"/>
      <c r="I178" s="284"/>
      <c r="J178" s="280" t="s">
        <v>336</v>
      </c>
      <c r="K178" s="280" t="s">
        <v>337</v>
      </c>
      <c r="L178" s="280" t="s">
        <v>116</v>
      </c>
      <c r="M178" s="200"/>
      <c r="N178" s="280" t="s">
        <v>336</v>
      </c>
      <c r="O178" s="280" t="s">
        <v>337</v>
      </c>
      <c r="P178" s="280" t="s">
        <v>116</v>
      </c>
      <c r="Q178" s="200"/>
      <c r="R178" s="280" t="s">
        <v>336</v>
      </c>
      <c r="S178" s="280" t="s">
        <v>337</v>
      </c>
      <c r="T178" s="280" t="s">
        <v>116</v>
      </c>
      <c r="U178" s="200"/>
      <c r="V178" s="280" t="s">
        <v>336</v>
      </c>
      <c r="W178" s="280" t="s">
        <v>337</v>
      </c>
      <c r="X178" s="280" t="s">
        <v>116</v>
      </c>
      <c r="Y178" s="200"/>
      <c r="Z178" s="256"/>
      <c r="AA178" s="256"/>
      <c r="AB178" s="256"/>
    </row>
    <row r="179" spans="2:28" s="281" customFormat="1" ht="12" customHeight="1">
      <c r="B179" s="285"/>
      <c r="C179" s="285"/>
      <c r="D179" s="285"/>
      <c r="E179" s="285"/>
      <c r="F179" s="285"/>
      <c r="G179" s="285"/>
      <c r="H179" s="285"/>
      <c r="I179" s="285"/>
      <c r="J179" s="291"/>
      <c r="K179" s="291"/>
      <c r="L179" s="291"/>
      <c r="M179" s="212"/>
      <c r="N179" s="291"/>
      <c r="O179" s="291"/>
      <c r="P179" s="291"/>
      <c r="Q179" s="212"/>
      <c r="R179" s="291"/>
      <c r="S179" s="291"/>
      <c r="T179" s="291"/>
      <c r="U179" s="212"/>
      <c r="V179" s="291"/>
      <c r="W179" s="291"/>
      <c r="X179" s="291"/>
      <c r="Y179" s="212"/>
      <c r="Z179" s="292"/>
      <c r="AA179" s="292"/>
      <c r="AB179" s="292"/>
    </row>
    <row r="180" s="282" customFormat="1" ht="12" customHeight="1"/>
    <row r="181" spans="2:28" s="213" customFormat="1" ht="12.75">
      <c r="B181" s="282"/>
      <c r="C181" s="282"/>
      <c r="D181" s="282"/>
      <c r="E181" s="282" t="s">
        <v>23</v>
      </c>
      <c r="F181" s="282"/>
      <c r="G181" s="282"/>
      <c r="H181" s="282"/>
      <c r="I181" s="214"/>
      <c r="J181" s="290">
        <v>33.71608505461915</v>
      </c>
      <c r="K181" s="290">
        <v>3.734802507717518</v>
      </c>
      <c r="L181" s="290">
        <v>29.98128254690163</v>
      </c>
      <c r="N181" s="290">
        <v>148.31134439716953</v>
      </c>
      <c r="O181" s="290">
        <v>5.427946525295667</v>
      </c>
      <c r="P181" s="290">
        <v>142.88339787187385</v>
      </c>
      <c r="R181" s="290">
        <v>3.077993166634954</v>
      </c>
      <c r="S181" s="290">
        <v>148.9994407438215</v>
      </c>
      <c r="T181" s="290">
        <v>-145.92144757718654</v>
      </c>
      <c r="V181" s="290">
        <v>1.273756828559243</v>
      </c>
      <c r="W181" s="290">
        <v>1.5260162405128597</v>
      </c>
      <c r="X181" s="290">
        <v>-0.25225941195361656</v>
      </c>
      <c r="Z181" s="290">
        <v>186.37917944698287</v>
      </c>
      <c r="AA181" s="290">
        <v>159.68820601734754</v>
      </c>
      <c r="AB181" s="214">
        <v>26.690973429635335</v>
      </c>
    </row>
    <row r="182" spans="2:28" s="213" customFormat="1" ht="12.75">
      <c r="B182" s="282"/>
      <c r="C182" s="282"/>
      <c r="D182" s="282"/>
      <c r="E182" s="282"/>
      <c r="F182" s="282" t="s">
        <v>110</v>
      </c>
      <c r="G182" s="282"/>
      <c r="H182" s="282"/>
      <c r="I182" s="214"/>
      <c r="J182" s="290">
        <v>0</v>
      </c>
      <c r="K182" s="290">
        <v>0</v>
      </c>
      <c r="L182" s="290">
        <v>0</v>
      </c>
      <c r="N182" s="290">
        <v>0</v>
      </c>
      <c r="O182" s="290">
        <v>0</v>
      </c>
      <c r="P182" s="290">
        <v>0</v>
      </c>
      <c r="R182" s="290">
        <v>0</v>
      </c>
      <c r="S182" s="290">
        <v>0</v>
      </c>
      <c r="T182" s="290">
        <v>0</v>
      </c>
      <c r="V182" s="290">
        <v>0</v>
      </c>
      <c r="W182" s="290">
        <v>0</v>
      </c>
      <c r="X182" s="290">
        <v>0</v>
      </c>
      <c r="Z182" s="290">
        <v>0</v>
      </c>
      <c r="AA182" s="290">
        <v>0</v>
      </c>
      <c r="AB182" s="214">
        <v>0</v>
      </c>
    </row>
    <row r="183" spans="2:28" s="213" customFormat="1" ht="12.75">
      <c r="B183" s="282"/>
      <c r="C183" s="282"/>
      <c r="D183" s="282"/>
      <c r="E183" s="282"/>
      <c r="F183" s="282" t="s">
        <v>112</v>
      </c>
      <c r="G183" s="282"/>
      <c r="H183" s="282"/>
      <c r="I183" s="214"/>
      <c r="J183" s="290">
        <v>33.71608505461915</v>
      </c>
      <c r="K183" s="290">
        <v>3.734802507717518</v>
      </c>
      <c r="L183" s="290">
        <v>29.98128254690163</v>
      </c>
      <c r="N183" s="290">
        <v>148.31134439716953</v>
      </c>
      <c r="O183" s="290">
        <v>5.427946525295667</v>
      </c>
      <c r="P183" s="290">
        <v>142.88339787187385</v>
      </c>
      <c r="R183" s="290">
        <v>3.077993166634954</v>
      </c>
      <c r="S183" s="290">
        <v>148.9994407438215</v>
      </c>
      <c r="T183" s="290">
        <v>-145.92144757718654</v>
      </c>
      <c r="V183" s="290">
        <v>1.273756828559243</v>
      </c>
      <c r="W183" s="290">
        <v>1.5260162405128597</v>
      </c>
      <c r="X183" s="290">
        <v>-0.25225941195361656</v>
      </c>
      <c r="Z183" s="290">
        <v>186.37917944698287</v>
      </c>
      <c r="AA183" s="290">
        <v>159.68820601734754</v>
      </c>
      <c r="AB183" s="214">
        <v>26.690973429635335</v>
      </c>
    </row>
    <row r="184" spans="2:28" s="213" customFormat="1" ht="12.75">
      <c r="B184" s="282"/>
      <c r="C184" s="282"/>
      <c r="D184" s="282"/>
      <c r="E184" s="282" t="s">
        <v>25</v>
      </c>
      <c r="F184" s="282"/>
      <c r="G184" s="282"/>
      <c r="H184" s="282"/>
      <c r="I184" s="214"/>
      <c r="J184" s="290">
        <v>6.6</v>
      </c>
      <c r="K184" s="290">
        <v>8.4</v>
      </c>
      <c r="L184" s="290">
        <v>-1.8</v>
      </c>
      <c r="N184" s="290">
        <v>5</v>
      </c>
      <c r="O184" s="290">
        <v>14.4</v>
      </c>
      <c r="P184" s="290">
        <v>-9.4</v>
      </c>
      <c r="R184" s="290">
        <v>8.8</v>
      </c>
      <c r="S184" s="290">
        <v>11.5</v>
      </c>
      <c r="T184" s="290">
        <v>-2.7</v>
      </c>
      <c r="V184" s="290">
        <v>11</v>
      </c>
      <c r="W184" s="290">
        <v>0</v>
      </c>
      <c r="X184" s="290">
        <v>11</v>
      </c>
      <c r="Z184" s="290">
        <v>31.4</v>
      </c>
      <c r="AA184" s="290">
        <v>34.3</v>
      </c>
      <c r="AB184" s="214">
        <v>-2.9</v>
      </c>
    </row>
    <row r="185" spans="2:28" s="213" customFormat="1" ht="12.75">
      <c r="B185" s="282"/>
      <c r="C185" s="282"/>
      <c r="D185" s="282"/>
      <c r="E185" s="282"/>
      <c r="F185" s="282" t="s">
        <v>110</v>
      </c>
      <c r="G185" s="282"/>
      <c r="H185" s="282"/>
      <c r="I185" s="214"/>
      <c r="J185" s="290">
        <v>6.6</v>
      </c>
      <c r="K185" s="290">
        <v>8.4</v>
      </c>
      <c r="L185" s="290">
        <v>-1.8</v>
      </c>
      <c r="N185" s="290">
        <v>5</v>
      </c>
      <c r="O185" s="290">
        <v>14.4</v>
      </c>
      <c r="P185" s="290">
        <v>-9.4</v>
      </c>
      <c r="R185" s="290">
        <v>8.8</v>
      </c>
      <c r="S185" s="290">
        <v>11.5</v>
      </c>
      <c r="T185" s="290">
        <v>-2.7</v>
      </c>
      <c r="V185" s="290">
        <v>11</v>
      </c>
      <c r="W185" s="290">
        <v>0</v>
      </c>
      <c r="X185" s="290">
        <v>11</v>
      </c>
      <c r="Z185" s="290">
        <v>31.4</v>
      </c>
      <c r="AA185" s="290">
        <v>34.3</v>
      </c>
      <c r="AB185" s="214">
        <v>-2.9</v>
      </c>
    </row>
    <row r="186" spans="2:28" s="213" customFormat="1" ht="12.75">
      <c r="B186" s="282"/>
      <c r="C186" s="282"/>
      <c r="D186" s="282"/>
      <c r="E186" s="282"/>
      <c r="F186" s="282"/>
      <c r="G186" s="282" t="s">
        <v>502</v>
      </c>
      <c r="H186" s="282"/>
      <c r="I186" s="214"/>
      <c r="J186" s="290">
        <v>0</v>
      </c>
      <c r="K186" s="290">
        <v>0</v>
      </c>
      <c r="L186" s="290">
        <v>0</v>
      </c>
      <c r="N186" s="290">
        <v>0</v>
      </c>
      <c r="O186" s="290">
        <v>0</v>
      </c>
      <c r="P186" s="290">
        <v>0</v>
      </c>
      <c r="R186" s="290">
        <v>0</v>
      </c>
      <c r="S186" s="290">
        <v>0</v>
      </c>
      <c r="T186" s="290">
        <v>0</v>
      </c>
      <c r="V186" s="290">
        <v>0</v>
      </c>
      <c r="W186" s="290">
        <v>0</v>
      </c>
      <c r="X186" s="290">
        <v>0</v>
      </c>
      <c r="Z186" s="290">
        <v>0</v>
      </c>
      <c r="AA186" s="290">
        <v>0</v>
      </c>
      <c r="AB186" s="214">
        <v>0</v>
      </c>
    </row>
    <row r="187" spans="2:28" s="213" customFormat="1" ht="12.75">
      <c r="B187" s="282"/>
      <c r="C187" s="282"/>
      <c r="D187" s="282"/>
      <c r="E187" s="282"/>
      <c r="F187" s="282"/>
      <c r="G187" s="282" t="s">
        <v>504</v>
      </c>
      <c r="H187" s="282"/>
      <c r="I187" s="214"/>
      <c r="J187" s="290">
        <v>6.6</v>
      </c>
      <c r="K187" s="290">
        <v>8.4</v>
      </c>
      <c r="L187" s="290">
        <v>-1.8</v>
      </c>
      <c r="N187" s="290">
        <v>5</v>
      </c>
      <c r="O187" s="290">
        <v>14.4</v>
      </c>
      <c r="P187" s="290">
        <v>-9.4</v>
      </c>
      <c r="R187" s="290">
        <v>8.8</v>
      </c>
      <c r="S187" s="290">
        <v>11.5</v>
      </c>
      <c r="T187" s="290">
        <v>-2.7</v>
      </c>
      <c r="V187" s="290">
        <v>11</v>
      </c>
      <c r="W187" s="290">
        <v>0</v>
      </c>
      <c r="X187" s="290">
        <v>11</v>
      </c>
      <c r="Z187" s="290">
        <v>31.4</v>
      </c>
      <c r="AA187" s="290">
        <v>34.3</v>
      </c>
      <c r="AB187" s="214">
        <v>-2.9</v>
      </c>
    </row>
    <row r="188" spans="2:28" s="213" customFormat="1" ht="12.75">
      <c r="B188" s="282"/>
      <c r="C188" s="282"/>
      <c r="D188" s="282"/>
      <c r="E188" s="282"/>
      <c r="F188" s="282" t="s">
        <v>481</v>
      </c>
      <c r="G188" s="282"/>
      <c r="H188" s="282"/>
      <c r="I188" s="214"/>
      <c r="J188" s="290">
        <v>0</v>
      </c>
      <c r="K188" s="290">
        <v>0</v>
      </c>
      <c r="L188" s="290">
        <v>0</v>
      </c>
      <c r="N188" s="290">
        <v>0</v>
      </c>
      <c r="O188" s="290">
        <v>0</v>
      </c>
      <c r="P188" s="290">
        <v>0</v>
      </c>
      <c r="R188" s="290">
        <v>0</v>
      </c>
      <c r="S188" s="290">
        <v>0</v>
      </c>
      <c r="T188" s="290">
        <v>0</v>
      </c>
      <c r="V188" s="290">
        <v>0</v>
      </c>
      <c r="W188" s="290">
        <v>0</v>
      </c>
      <c r="X188" s="290">
        <v>0</v>
      </c>
      <c r="Z188" s="290">
        <v>0</v>
      </c>
      <c r="AA188" s="290">
        <v>0</v>
      </c>
      <c r="AB188" s="214">
        <v>0</v>
      </c>
    </row>
    <row r="189" spans="2:28" s="213" customFormat="1" ht="12.75">
      <c r="B189" s="282"/>
      <c r="C189" s="282"/>
      <c r="D189" s="282"/>
      <c r="E189" s="282"/>
      <c r="F189" s="282"/>
      <c r="G189" s="282" t="s">
        <v>502</v>
      </c>
      <c r="H189" s="282"/>
      <c r="I189" s="214"/>
      <c r="J189" s="290">
        <v>0</v>
      </c>
      <c r="K189" s="290">
        <v>0</v>
      </c>
      <c r="L189" s="290">
        <v>0</v>
      </c>
      <c r="N189" s="290">
        <v>0</v>
      </c>
      <c r="O189" s="290">
        <v>0</v>
      </c>
      <c r="P189" s="290">
        <v>0</v>
      </c>
      <c r="R189" s="290">
        <v>0</v>
      </c>
      <c r="S189" s="290">
        <v>0</v>
      </c>
      <c r="T189" s="290">
        <v>0</v>
      </c>
      <c r="V189" s="290">
        <v>0</v>
      </c>
      <c r="W189" s="290">
        <v>0</v>
      </c>
      <c r="X189" s="290">
        <v>0</v>
      </c>
      <c r="Z189" s="290">
        <v>0</v>
      </c>
      <c r="AA189" s="290">
        <v>0</v>
      </c>
      <c r="AB189" s="214">
        <v>0</v>
      </c>
    </row>
    <row r="190" spans="2:28" s="213" customFormat="1" ht="12.75">
      <c r="B190" s="282"/>
      <c r="C190" s="282"/>
      <c r="D190" s="282"/>
      <c r="E190" s="282"/>
      <c r="F190" s="282"/>
      <c r="G190" s="282" t="s">
        <v>504</v>
      </c>
      <c r="H190" s="282"/>
      <c r="I190" s="214"/>
      <c r="J190" s="290">
        <v>0</v>
      </c>
      <c r="K190" s="290">
        <v>0</v>
      </c>
      <c r="L190" s="290">
        <v>0</v>
      </c>
      <c r="N190" s="290">
        <v>0</v>
      </c>
      <c r="O190" s="290">
        <v>0</v>
      </c>
      <c r="P190" s="290">
        <v>0</v>
      </c>
      <c r="R190" s="290">
        <v>0</v>
      </c>
      <c r="S190" s="290">
        <v>0</v>
      </c>
      <c r="T190" s="290">
        <v>0</v>
      </c>
      <c r="V190" s="290">
        <v>0</v>
      </c>
      <c r="W190" s="290">
        <v>0</v>
      </c>
      <c r="X190" s="290">
        <v>0</v>
      </c>
      <c r="Z190" s="290">
        <v>0</v>
      </c>
      <c r="AA190" s="290">
        <v>0</v>
      </c>
      <c r="AB190" s="214">
        <v>0</v>
      </c>
    </row>
    <row r="191" spans="2:28" s="213" customFormat="1" ht="12.75">
      <c r="B191" s="282"/>
      <c r="C191" s="282"/>
      <c r="D191" s="282"/>
      <c r="E191" s="282"/>
      <c r="F191" s="282" t="s">
        <v>112</v>
      </c>
      <c r="G191" s="282"/>
      <c r="H191" s="282"/>
      <c r="I191" s="214"/>
      <c r="J191" s="290">
        <v>0</v>
      </c>
      <c r="K191" s="290">
        <v>0</v>
      </c>
      <c r="L191" s="290">
        <v>0</v>
      </c>
      <c r="N191" s="290">
        <v>0</v>
      </c>
      <c r="O191" s="290">
        <v>0</v>
      </c>
      <c r="P191" s="290">
        <v>0</v>
      </c>
      <c r="R191" s="290">
        <v>0</v>
      </c>
      <c r="S191" s="290">
        <v>0</v>
      </c>
      <c r="T191" s="290">
        <v>0</v>
      </c>
      <c r="V191" s="290">
        <v>0</v>
      </c>
      <c r="W191" s="290">
        <v>0</v>
      </c>
      <c r="X191" s="290">
        <v>0</v>
      </c>
      <c r="Z191" s="290">
        <v>0</v>
      </c>
      <c r="AA191" s="290">
        <v>0</v>
      </c>
      <c r="AB191" s="214">
        <v>0</v>
      </c>
    </row>
    <row r="192" spans="2:28" s="213" customFormat="1" ht="12.75">
      <c r="B192" s="282"/>
      <c r="C192" s="282"/>
      <c r="D192" s="282"/>
      <c r="E192" s="282"/>
      <c r="F192" s="282"/>
      <c r="G192" s="282" t="s">
        <v>502</v>
      </c>
      <c r="H192" s="282"/>
      <c r="I192" s="214"/>
      <c r="J192" s="290">
        <v>0</v>
      </c>
      <c r="K192" s="290">
        <v>0</v>
      </c>
      <c r="L192" s="290">
        <v>0</v>
      </c>
      <c r="N192" s="290">
        <v>0</v>
      </c>
      <c r="O192" s="290">
        <v>0</v>
      </c>
      <c r="P192" s="290">
        <v>0</v>
      </c>
      <c r="R192" s="290">
        <v>0</v>
      </c>
      <c r="S192" s="290">
        <v>0</v>
      </c>
      <c r="T192" s="290">
        <v>0</v>
      </c>
      <c r="V192" s="290">
        <v>0</v>
      </c>
      <c r="W192" s="290">
        <v>0</v>
      </c>
      <c r="X192" s="290">
        <v>0</v>
      </c>
      <c r="Z192" s="290">
        <v>0</v>
      </c>
      <c r="AA192" s="290">
        <v>0</v>
      </c>
      <c r="AB192" s="214">
        <v>0</v>
      </c>
    </row>
    <row r="193" spans="2:28" s="213" customFormat="1" ht="12.75">
      <c r="B193" s="282"/>
      <c r="C193" s="282"/>
      <c r="D193" s="282"/>
      <c r="E193" s="282"/>
      <c r="F193" s="282"/>
      <c r="G193" s="282" t="s">
        <v>504</v>
      </c>
      <c r="H193" s="282"/>
      <c r="I193" s="214"/>
      <c r="J193" s="290">
        <v>0</v>
      </c>
      <c r="K193" s="290">
        <v>0</v>
      </c>
      <c r="L193" s="290">
        <v>0</v>
      </c>
      <c r="N193" s="290">
        <v>0</v>
      </c>
      <c r="O193" s="290">
        <v>0</v>
      </c>
      <c r="P193" s="290">
        <v>0</v>
      </c>
      <c r="R193" s="290">
        <v>0</v>
      </c>
      <c r="S193" s="290">
        <v>0</v>
      </c>
      <c r="T193" s="290">
        <v>0</v>
      </c>
      <c r="V193" s="290">
        <v>0</v>
      </c>
      <c r="W193" s="290">
        <v>0</v>
      </c>
      <c r="X193" s="290">
        <v>0</v>
      </c>
      <c r="Z193" s="290">
        <v>0</v>
      </c>
      <c r="AA193" s="290">
        <v>0</v>
      </c>
      <c r="AB193" s="214">
        <v>0</v>
      </c>
    </row>
    <row r="194" spans="2:28" s="213" customFormat="1" ht="12.75">
      <c r="B194" s="282"/>
      <c r="C194" s="282"/>
      <c r="D194" s="282"/>
      <c r="E194" s="282"/>
      <c r="F194" s="282" t="s">
        <v>113</v>
      </c>
      <c r="G194" s="282"/>
      <c r="H194" s="282"/>
      <c r="I194" s="214"/>
      <c r="J194" s="290">
        <v>0</v>
      </c>
      <c r="K194" s="290">
        <v>0</v>
      </c>
      <c r="L194" s="290">
        <v>0</v>
      </c>
      <c r="N194" s="290">
        <v>0</v>
      </c>
      <c r="O194" s="290">
        <v>0</v>
      </c>
      <c r="P194" s="290">
        <v>0</v>
      </c>
      <c r="R194" s="290">
        <v>0</v>
      </c>
      <c r="S194" s="290">
        <v>0</v>
      </c>
      <c r="T194" s="290">
        <v>0</v>
      </c>
      <c r="V194" s="290">
        <v>0</v>
      </c>
      <c r="W194" s="290">
        <v>0</v>
      </c>
      <c r="X194" s="290">
        <v>0</v>
      </c>
      <c r="Z194" s="290">
        <v>0</v>
      </c>
      <c r="AA194" s="290">
        <v>0</v>
      </c>
      <c r="AB194" s="214">
        <v>0</v>
      </c>
    </row>
    <row r="195" spans="2:28" s="213" customFormat="1" ht="12.75">
      <c r="B195" s="282"/>
      <c r="C195" s="282"/>
      <c r="D195" s="282"/>
      <c r="E195" s="282"/>
      <c r="F195" s="282"/>
      <c r="G195" s="282" t="s">
        <v>502</v>
      </c>
      <c r="H195" s="282"/>
      <c r="I195" s="214"/>
      <c r="J195" s="290">
        <v>0</v>
      </c>
      <c r="K195" s="290">
        <v>0</v>
      </c>
      <c r="L195" s="290">
        <v>0</v>
      </c>
      <c r="N195" s="290">
        <v>0</v>
      </c>
      <c r="O195" s="290">
        <v>0</v>
      </c>
      <c r="P195" s="290">
        <v>0</v>
      </c>
      <c r="R195" s="290">
        <v>0</v>
      </c>
      <c r="S195" s="290">
        <v>0</v>
      </c>
      <c r="T195" s="290">
        <v>0</v>
      </c>
      <c r="V195" s="290">
        <v>0</v>
      </c>
      <c r="W195" s="290">
        <v>0</v>
      </c>
      <c r="X195" s="290">
        <v>0</v>
      </c>
      <c r="Z195" s="290">
        <v>0</v>
      </c>
      <c r="AA195" s="290">
        <v>0</v>
      </c>
      <c r="AB195" s="214">
        <v>0</v>
      </c>
    </row>
    <row r="196" spans="2:28" s="213" customFormat="1" ht="12.75">
      <c r="B196" s="282"/>
      <c r="C196" s="282"/>
      <c r="D196" s="282"/>
      <c r="E196" s="282"/>
      <c r="F196" s="282"/>
      <c r="G196" s="282" t="s">
        <v>504</v>
      </c>
      <c r="H196" s="282"/>
      <c r="I196" s="214"/>
      <c r="J196" s="290">
        <v>0</v>
      </c>
      <c r="K196" s="290">
        <v>0</v>
      </c>
      <c r="L196" s="290">
        <v>0</v>
      </c>
      <c r="N196" s="290">
        <v>0</v>
      </c>
      <c r="O196" s="290">
        <v>0</v>
      </c>
      <c r="P196" s="290">
        <v>0</v>
      </c>
      <c r="R196" s="290">
        <v>0</v>
      </c>
      <c r="S196" s="290">
        <v>0</v>
      </c>
      <c r="T196" s="290">
        <v>0</v>
      </c>
      <c r="V196" s="290">
        <v>0</v>
      </c>
      <c r="W196" s="290">
        <v>0</v>
      </c>
      <c r="X196" s="290">
        <v>0</v>
      </c>
      <c r="Z196" s="290">
        <v>0</v>
      </c>
      <c r="AA196" s="290">
        <v>0</v>
      </c>
      <c r="AB196" s="214">
        <v>0</v>
      </c>
    </row>
    <row r="197" s="282" customFormat="1" ht="12" customHeight="1"/>
    <row r="198" spans="2:28" s="213" customFormat="1" ht="12.75">
      <c r="B198" s="286"/>
      <c r="C198" s="286" t="s">
        <v>64</v>
      </c>
      <c r="D198" s="286" t="s">
        <v>65</v>
      </c>
      <c r="E198" s="286"/>
      <c r="F198" s="286"/>
      <c r="G198" s="286"/>
      <c r="H198" s="286"/>
      <c r="I198" s="214"/>
      <c r="J198" s="293">
        <v>1986.3</v>
      </c>
      <c r="K198" s="293">
        <v>915.2</v>
      </c>
      <c r="L198" s="293">
        <v>1071.1</v>
      </c>
      <c r="M198" s="223"/>
      <c r="N198" s="293">
        <v>772.7</v>
      </c>
      <c r="O198" s="293">
        <v>2193.4</v>
      </c>
      <c r="P198" s="293">
        <v>-1420.7</v>
      </c>
      <c r="Q198" s="223"/>
      <c r="R198" s="293">
        <v>1380.8</v>
      </c>
      <c r="S198" s="293">
        <v>1305.85</v>
      </c>
      <c r="T198" s="293">
        <v>74.94999999999959</v>
      </c>
      <c r="U198" s="223"/>
      <c r="V198" s="293">
        <v>1119.15</v>
      </c>
      <c r="W198" s="293">
        <v>2841.9499292526516</v>
      </c>
      <c r="X198" s="293">
        <v>-1722.7999292526517</v>
      </c>
      <c r="Y198" s="223"/>
      <c r="Z198" s="293">
        <v>5258.95</v>
      </c>
      <c r="AA198" s="293">
        <v>7256.3999292526505</v>
      </c>
      <c r="AB198" s="223">
        <v>-1997.4499292526507</v>
      </c>
    </row>
    <row r="199" spans="2:28" s="213" customFormat="1" ht="12.75">
      <c r="B199" s="282"/>
      <c r="C199" s="282"/>
      <c r="D199" s="282"/>
      <c r="E199" s="284" t="s">
        <v>66</v>
      </c>
      <c r="F199" s="282"/>
      <c r="G199" s="282"/>
      <c r="H199" s="282"/>
      <c r="I199" s="214"/>
      <c r="J199" s="290">
        <v>0</v>
      </c>
      <c r="K199" s="290">
        <v>0</v>
      </c>
      <c r="L199" s="290">
        <v>0</v>
      </c>
      <c r="M199" s="214"/>
      <c r="N199" s="290">
        <v>0</v>
      </c>
      <c r="O199" s="290">
        <v>0</v>
      </c>
      <c r="P199" s="290">
        <v>0</v>
      </c>
      <c r="Q199" s="214"/>
      <c r="R199" s="290">
        <v>0</v>
      </c>
      <c r="S199" s="290">
        <v>0</v>
      </c>
      <c r="T199" s="290">
        <v>0</v>
      </c>
      <c r="U199" s="214"/>
      <c r="V199" s="290">
        <v>0</v>
      </c>
      <c r="W199" s="290">
        <v>0</v>
      </c>
      <c r="X199" s="290">
        <v>0</v>
      </c>
      <c r="Y199" s="214"/>
      <c r="Z199" s="290">
        <v>0</v>
      </c>
      <c r="AA199" s="290">
        <v>0</v>
      </c>
      <c r="AB199" s="214">
        <v>0</v>
      </c>
    </row>
    <row r="200" spans="2:28" s="213" customFormat="1" ht="12.75">
      <c r="B200" s="282"/>
      <c r="C200" s="282"/>
      <c r="D200" s="282"/>
      <c r="E200" s="284" t="s">
        <v>67</v>
      </c>
      <c r="F200" s="282"/>
      <c r="G200" s="282"/>
      <c r="H200" s="282"/>
      <c r="I200" s="214"/>
      <c r="J200" s="290">
        <v>0</v>
      </c>
      <c r="K200" s="290">
        <v>0.4</v>
      </c>
      <c r="L200" s="290">
        <v>-0.4</v>
      </c>
      <c r="M200" s="214"/>
      <c r="N200" s="290">
        <v>0.6</v>
      </c>
      <c r="O200" s="290">
        <v>0.4</v>
      </c>
      <c r="P200" s="290">
        <v>0.2</v>
      </c>
      <c r="Q200" s="214"/>
      <c r="R200" s="290">
        <v>0.8</v>
      </c>
      <c r="S200" s="290">
        <v>0.35</v>
      </c>
      <c r="T200" s="290">
        <v>0.45</v>
      </c>
      <c r="U200" s="214"/>
      <c r="V200" s="290">
        <v>0.8</v>
      </c>
      <c r="W200" s="290">
        <v>0.3863357970175912</v>
      </c>
      <c r="X200" s="290">
        <v>0.41366420298240886</v>
      </c>
      <c r="Y200" s="214"/>
      <c r="Z200" s="290">
        <v>2.2</v>
      </c>
      <c r="AA200" s="290">
        <v>1.536335797017591</v>
      </c>
      <c r="AB200" s="214">
        <v>0.6636642029824091</v>
      </c>
    </row>
    <row r="201" spans="2:28" s="213" customFormat="1" ht="12.75">
      <c r="B201" s="282"/>
      <c r="C201" s="282"/>
      <c r="D201" s="282"/>
      <c r="E201" s="284" t="s">
        <v>68</v>
      </c>
      <c r="F201" s="282"/>
      <c r="G201" s="282"/>
      <c r="H201" s="282"/>
      <c r="I201" s="214"/>
      <c r="J201" s="290">
        <v>51.2</v>
      </c>
      <c r="K201" s="290">
        <v>0.3</v>
      </c>
      <c r="L201" s="290">
        <v>50.9</v>
      </c>
      <c r="M201" s="214"/>
      <c r="N201" s="290">
        <v>0.5</v>
      </c>
      <c r="O201" s="290">
        <v>4.9</v>
      </c>
      <c r="P201" s="290">
        <v>-4.4</v>
      </c>
      <c r="Q201" s="214"/>
      <c r="R201" s="290">
        <v>0.5</v>
      </c>
      <c r="S201" s="290">
        <v>0.55</v>
      </c>
      <c r="T201" s="290">
        <v>-0.05</v>
      </c>
      <c r="U201" s="214"/>
      <c r="V201" s="290">
        <v>36.82</v>
      </c>
      <c r="W201" s="290">
        <v>0.1713064254845449</v>
      </c>
      <c r="X201" s="290">
        <v>36.648693574515455</v>
      </c>
      <c r="Y201" s="214"/>
      <c r="Z201" s="290">
        <v>89.02</v>
      </c>
      <c r="AA201" s="290">
        <v>5.921306425484545</v>
      </c>
      <c r="AB201" s="214">
        <v>83.09869357451547</v>
      </c>
    </row>
    <row r="202" spans="2:28" s="213" customFormat="1" ht="12.75">
      <c r="B202" s="282"/>
      <c r="C202" s="282"/>
      <c r="D202" s="282"/>
      <c r="E202" s="284" t="s">
        <v>69</v>
      </c>
      <c r="F202" s="282"/>
      <c r="G202" s="282"/>
      <c r="H202" s="282"/>
      <c r="I202" s="214"/>
      <c r="J202" s="290">
        <v>1920.4</v>
      </c>
      <c r="K202" s="290">
        <v>902.7</v>
      </c>
      <c r="L202" s="290">
        <v>1017.7</v>
      </c>
      <c r="M202" s="214"/>
      <c r="N202" s="290">
        <v>751</v>
      </c>
      <c r="O202" s="290">
        <v>2182.8</v>
      </c>
      <c r="P202" s="290">
        <v>-1431.8</v>
      </c>
      <c r="Q202" s="214"/>
      <c r="R202" s="290">
        <v>1365.4</v>
      </c>
      <c r="S202" s="290">
        <v>1286.75</v>
      </c>
      <c r="T202" s="290">
        <v>78.64999999999986</v>
      </c>
      <c r="U202" s="214"/>
      <c r="V202" s="290">
        <v>1081.53</v>
      </c>
      <c r="W202" s="290">
        <v>2825.0859276701494</v>
      </c>
      <c r="X202" s="290">
        <v>-1743.5559276701495</v>
      </c>
      <c r="Y202" s="214"/>
      <c r="Z202" s="290">
        <v>5118.33</v>
      </c>
      <c r="AA202" s="290">
        <v>7197.3359276701485</v>
      </c>
      <c r="AB202" s="214">
        <v>-2079.0059276701486</v>
      </c>
    </row>
    <row r="203" spans="2:28" s="213" customFormat="1" ht="12.75">
      <c r="B203" s="282"/>
      <c r="C203" s="282"/>
      <c r="D203" s="282"/>
      <c r="E203" s="282"/>
      <c r="F203" s="284" t="s">
        <v>70</v>
      </c>
      <c r="G203" s="282"/>
      <c r="H203" s="282"/>
      <c r="I203" s="214"/>
      <c r="J203" s="290">
        <v>1559.8</v>
      </c>
      <c r="K203" s="290">
        <v>545.5</v>
      </c>
      <c r="L203" s="290">
        <v>1014.3</v>
      </c>
      <c r="M203" s="214"/>
      <c r="N203" s="290">
        <v>551.5</v>
      </c>
      <c r="O203" s="290">
        <v>2115.2</v>
      </c>
      <c r="P203" s="290">
        <v>-1563.7</v>
      </c>
      <c r="Q203" s="214"/>
      <c r="R203" s="290">
        <v>1154.8</v>
      </c>
      <c r="S203" s="290">
        <v>845.4</v>
      </c>
      <c r="T203" s="290">
        <v>309.4</v>
      </c>
      <c r="U203" s="214"/>
      <c r="V203" s="290">
        <v>229.13</v>
      </c>
      <c r="W203" s="290">
        <v>1815.2667489476448</v>
      </c>
      <c r="X203" s="290">
        <v>-1586.1367489476447</v>
      </c>
      <c r="Y203" s="214"/>
      <c r="Z203" s="290">
        <v>3495.23</v>
      </c>
      <c r="AA203" s="290">
        <v>5321.366748947645</v>
      </c>
      <c r="AB203" s="214">
        <v>-1826.1367489476443</v>
      </c>
    </row>
    <row r="204" spans="2:28" s="213" customFormat="1" ht="12.75">
      <c r="B204" s="282"/>
      <c r="C204" s="282"/>
      <c r="D204" s="282"/>
      <c r="E204" s="282"/>
      <c r="F204" s="284" t="s">
        <v>71</v>
      </c>
      <c r="G204" s="282"/>
      <c r="H204" s="282"/>
      <c r="I204" s="214"/>
      <c r="J204" s="290">
        <v>360.6</v>
      </c>
      <c r="K204" s="290">
        <v>357.2</v>
      </c>
      <c r="L204" s="290">
        <v>3.400000000000034</v>
      </c>
      <c r="M204" s="214"/>
      <c r="N204" s="290">
        <v>199.5</v>
      </c>
      <c r="O204" s="290">
        <v>67.6</v>
      </c>
      <c r="P204" s="290">
        <v>131.9</v>
      </c>
      <c r="Q204" s="214"/>
      <c r="R204" s="290">
        <v>210.6</v>
      </c>
      <c r="S204" s="290">
        <v>441.35</v>
      </c>
      <c r="T204" s="290">
        <v>-230.75</v>
      </c>
      <c r="U204" s="214"/>
      <c r="V204" s="290">
        <v>852.4</v>
      </c>
      <c r="W204" s="290">
        <v>1009.8191787225044</v>
      </c>
      <c r="X204" s="290">
        <v>-157.4191787225044</v>
      </c>
      <c r="Y204" s="214"/>
      <c r="Z204" s="290">
        <v>1623.1</v>
      </c>
      <c r="AA204" s="290">
        <v>1875.9691787225042</v>
      </c>
      <c r="AB204" s="214">
        <v>-252.86917872250433</v>
      </c>
    </row>
    <row r="205" spans="2:28" s="213" customFormat="1" ht="12.75">
      <c r="B205" s="282"/>
      <c r="C205" s="282"/>
      <c r="D205" s="282"/>
      <c r="E205" s="284" t="s">
        <v>72</v>
      </c>
      <c r="F205" s="282"/>
      <c r="G205" s="282"/>
      <c r="H205" s="282"/>
      <c r="I205" s="214"/>
      <c r="J205" s="290">
        <v>14.7</v>
      </c>
      <c r="K205" s="290">
        <v>11.8</v>
      </c>
      <c r="L205" s="290">
        <v>2.9</v>
      </c>
      <c r="M205" s="214"/>
      <c r="N205" s="290">
        <v>20.6</v>
      </c>
      <c r="O205" s="290">
        <v>5.3</v>
      </c>
      <c r="P205" s="290">
        <v>15.3</v>
      </c>
      <c r="Q205" s="214"/>
      <c r="R205" s="290">
        <v>14.1</v>
      </c>
      <c r="S205" s="290">
        <v>18.2</v>
      </c>
      <c r="T205" s="290">
        <v>-4.1</v>
      </c>
      <c r="U205" s="214"/>
      <c r="V205" s="290">
        <v>0</v>
      </c>
      <c r="W205" s="290">
        <v>16.30635935999994</v>
      </c>
      <c r="X205" s="290">
        <v>-16.30635935999994</v>
      </c>
      <c r="Y205" s="214"/>
      <c r="Z205" s="290">
        <v>49.4</v>
      </c>
      <c r="AA205" s="290">
        <v>51.60635935999994</v>
      </c>
      <c r="AB205" s="214">
        <v>-2.2063593599999436</v>
      </c>
    </row>
    <row r="206" spans="1:28" s="213" customFormat="1" ht="12.75">
      <c r="A206" s="282"/>
      <c r="B206" s="282"/>
      <c r="C206" s="282"/>
      <c r="D206" s="282"/>
      <c r="E206" s="282"/>
      <c r="F206" s="282"/>
      <c r="G206" s="282"/>
      <c r="H206" s="282"/>
      <c r="I206" s="282"/>
      <c r="J206" s="282"/>
      <c r="K206" s="282"/>
      <c r="L206" s="282"/>
      <c r="M206" s="282"/>
      <c r="N206" s="282"/>
      <c r="O206" s="282"/>
      <c r="P206" s="282"/>
      <c r="Q206" s="282"/>
      <c r="R206" s="282"/>
      <c r="S206" s="282"/>
      <c r="T206" s="282"/>
      <c r="U206" s="282"/>
      <c r="V206" s="282"/>
      <c r="W206" s="282"/>
      <c r="X206" s="282"/>
      <c r="Y206" s="282"/>
      <c r="Z206" s="282"/>
      <c r="AA206" s="282"/>
      <c r="AB206" s="282"/>
    </row>
    <row r="207" s="282" customFormat="1" ht="12" customHeight="1"/>
    <row r="208" s="282" customFormat="1" ht="12" customHeight="1">
      <c r="B208" s="282" t="s">
        <v>674</v>
      </c>
    </row>
    <row r="209" s="282" customFormat="1" ht="12" customHeight="1"/>
    <row r="210" spans="2:28" s="281" customFormat="1" ht="12" customHeight="1">
      <c r="B210" s="283"/>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row>
    <row r="211" spans="2:28" s="281" customFormat="1" ht="12" customHeight="1">
      <c r="B211" s="284"/>
      <c r="C211" s="94"/>
      <c r="D211" s="284"/>
      <c r="E211" s="284"/>
      <c r="F211" s="284"/>
      <c r="G211" s="284"/>
      <c r="H211" s="284"/>
      <c r="I211" s="284"/>
      <c r="J211" s="276" t="s">
        <v>452</v>
      </c>
      <c r="K211" s="276"/>
      <c r="L211" s="276"/>
      <c r="M211" s="276"/>
      <c r="N211" s="277"/>
      <c r="O211" s="277"/>
      <c r="P211" s="277"/>
      <c r="Q211" s="277"/>
      <c r="R211" s="277"/>
      <c r="S211" s="277"/>
      <c r="T211" s="277"/>
      <c r="U211" s="277"/>
      <c r="V211" s="277"/>
      <c r="W211" s="277"/>
      <c r="X211" s="277"/>
      <c r="Y211" s="206"/>
      <c r="Z211" s="276" t="s">
        <v>447</v>
      </c>
      <c r="AA211" s="277"/>
      <c r="AB211" s="277"/>
    </row>
    <row r="212" spans="2:28" s="281" customFormat="1" ht="12" customHeight="1">
      <c r="B212" s="282" t="s">
        <v>1</v>
      </c>
      <c r="C212" s="94"/>
      <c r="D212" s="282"/>
      <c r="E212" s="282"/>
      <c r="F212" s="282"/>
      <c r="G212" s="282"/>
      <c r="H212" s="284"/>
      <c r="I212" s="284"/>
      <c r="J212" s="278" t="s">
        <v>448</v>
      </c>
      <c r="K212" s="278"/>
      <c r="L212" s="278"/>
      <c r="M212" s="208"/>
      <c r="N212" s="278" t="s">
        <v>348</v>
      </c>
      <c r="O212" s="278"/>
      <c r="P212" s="278"/>
      <c r="Q212" s="208"/>
      <c r="R212" s="278" t="s">
        <v>453</v>
      </c>
      <c r="S212" s="278"/>
      <c r="T212" s="278"/>
      <c r="U212" s="208"/>
      <c r="V212" s="278" t="s">
        <v>454</v>
      </c>
      <c r="W212" s="278"/>
      <c r="X212" s="278"/>
      <c r="Y212" s="208"/>
      <c r="Z212" s="279" t="s">
        <v>336</v>
      </c>
      <c r="AA212" s="279" t="s">
        <v>337</v>
      </c>
      <c r="AB212" s="279" t="s">
        <v>116</v>
      </c>
    </row>
    <row r="213" spans="2:28" s="281" customFormat="1" ht="12" customHeight="1">
      <c r="B213" s="284"/>
      <c r="C213" s="284"/>
      <c r="D213" s="284"/>
      <c r="E213" s="284"/>
      <c r="F213" s="284"/>
      <c r="G213" s="284"/>
      <c r="H213" s="284"/>
      <c r="I213" s="284"/>
      <c r="J213" s="280" t="s">
        <v>336</v>
      </c>
      <c r="K213" s="280" t="s">
        <v>337</v>
      </c>
      <c r="L213" s="280" t="s">
        <v>116</v>
      </c>
      <c r="M213" s="200"/>
      <c r="N213" s="280" t="s">
        <v>336</v>
      </c>
      <c r="O213" s="280" t="s">
        <v>337</v>
      </c>
      <c r="P213" s="280" t="s">
        <v>116</v>
      </c>
      <c r="Q213" s="200"/>
      <c r="R213" s="280" t="s">
        <v>336</v>
      </c>
      <c r="S213" s="280" t="s">
        <v>337</v>
      </c>
      <c r="T213" s="280" t="s">
        <v>116</v>
      </c>
      <c r="U213" s="200"/>
      <c r="V213" s="280" t="s">
        <v>336</v>
      </c>
      <c r="W213" s="280" t="s">
        <v>337</v>
      </c>
      <c r="X213" s="280" t="s">
        <v>116</v>
      </c>
      <c r="Y213" s="200"/>
      <c r="Z213" s="256"/>
      <c r="AA213" s="256"/>
      <c r="AB213" s="256"/>
    </row>
    <row r="214" spans="2:28" s="281" customFormat="1" ht="12" customHeight="1">
      <c r="B214" s="285"/>
      <c r="C214" s="285"/>
      <c r="D214" s="285"/>
      <c r="E214" s="285"/>
      <c r="F214" s="285"/>
      <c r="G214" s="285"/>
      <c r="H214" s="285"/>
      <c r="I214" s="285"/>
      <c r="J214" s="291"/>
      <c r="K214" s="291"/>
      <c r="L214" s="291"/>
      <c r="M214" s="212"/>
      <c r="N214" s="291"/>
      <c r="O214" s="291"/>
      <c r="P214" s="291"/>
      <c r="Q214" s="212"/>
      <c r="R214" s="291"/>
      <c r="S214" s="291"/>
      <c r="T214" s="291"/>
      <c r="U214" s="212"/>
      <c r="V214" s="291"/>
      <c r="W214" s="291"/>
      <c r="X214" s="291"/>
      <c r="Y214" s="212"/>
      <c r="Z214" s="292"/>
      <c r="AA214" s="292"/>
      <c r="AB214" s="292"/>
    </row>
    <row r="215" s="282" customFormat="1" ht="12" customHeight="1"/>
    <row r="216" spans="3:28" s="213" customFormat="1" ht="12.75">
      <c r="C216" s="282"/>
      <c r="D216" s="282"/>
      <c r="E216" s="282"/>
      <c r="F216" s="282"/>
      <c r="G216" s="282"/>
      <c r="H216" s="282"/>
      <c r="I216" s="282"/>
      <c r="J216" s="290"/>
      <c r="K216" s="290"/>
      <c r="L216" s="290"/>
      <c r="N216" s="290"/>
      <c r="O216" s="290"/>
      <c r="P216" s="290"/>
      <c r="R216" s="290"/>
      <c r="S216" s="290"/>
      <c r="T216" s="290"/>
      <c r="V216" s="290"/>
      <c r="W216" s="290"/>
      <c r="X216" s="290"/>
      <c r="Z216" s="290"/>
      <c r="AA216" s="290"/>
      <c r="AB216" s="290"/>
    </row>
    <row r="217" spans="2:28" s="213" customFormat="1" ht="12.75">
      <c r="B217" s="282"/>
      <c r="C217" s="282" t="s">
        <v>393</v>
      </c>
      <c r="D217" s="282" t="s">
        <v>107</v>
      </c>
      <c r="E217" s="282"/>
      <c r="F217" s="282"/>
      <c r="G217" s="282"/>
      <c r="H217" s="282"/>
      <c r="I217" s="214"/>
      <c r="J217" s="290">
        <v>0</v>
      </c>
      <c r="K217" s="290">
        <v>31.55</v>
      </c>
      <c r="L217" s="290">
        <v>-31.55</v>
      </c>
      <c r="M217" s="214"/>
      <c r="N217" s="290">
        <v>814</v>
      </c>
      <c r="O217" s="290">
        <v>67.983</v>
      </c>
      <c r="P217" s="290">
        <v>746.017</v>
      </c>
      <c r="Q217" s="214"/>
      <c r="R217" s="290">
        <v>273.25</v>
      </c>
      <c r="S217" s="290">
        <v>39.05</v>
      </c>
      <c r="T217" s="290">
        <v>234.2</v>
      </c>
      <c r="U217" s="214"/>
      <c r="V217" s="290">
        <v>0</v>
      </c>
      <c r="W217" s="290">
        <v>44.088</v>
      </c>
      <c r="X217" s="290">
        <v>-44.088</v>
      </c>
      <c r="Y217" s="214"/>
      <c r="Z217" s="290">
        <v>1087.25</v>
      </c>
      <c r="AA217" s="290">
        <v>182.671</v>
      </c>
      <c r="AB217" s="214">
        <v>904.579</v>
      </c>
    </row>
    <row r="218" spans="2:28" s="213" customFormat="1" ht="12.75">
      <c r="B218" s="282"/>
      <c r="C218" s="282"/>
      <c r="D218" s="282" t="s">
        <v>108</v>
      </c>
      <c r="E218" s="282"/>
      <c r="F218" s="282"/>
      <c r="G218" s="282"/>
      <c r="H218" s="282"/>
      <c r="I218" s="214"/>
      <c r="J218" s="290"/>
      <c r="K218" s="290"/>
      <c r="L218" s="290"/>
      <c r="M218" s="214"/>
      <c r="N218" s="290"/>
      <c r="O218" s="290"/>
      <c r="P218" s="290"/>
      <c r="Q218" s="214"/>
      <c r="R218" s="290"/>
      <c r="S218" s="290"/>
      <c r="T218" s="290"/>
      <c r="U218" s="214"/>
      <c r="V218" s="290"/>
      <c r="W218" s="290"/>
      <c r="X218" s="290"/>
      <c r="Y218" s="214"/>
      <c r="Z218" s="290"/>
      <c r="AA218" s="290"/>
      <c r="AB218" s="290"/>
    </row>
    <row r="219" spans="2:28" s="213" customFormat="1" ht="12.75">
      <c r="B219" s="282"/>
      <c r="C219" s="282"/>
      <c r="D219" s="282"/>
      <c r="E219" s="282"/>
      <c r="F219" s="282"/>
      <c r="G219" s="282"/>
      <c r="H219" s="282"/>
      <c r="I219" s="214"/>
      <c r="J219" s="290"/>
      <c r="K219" s="290"/>
      <c r="L219" s="290"/>
      <c r="M219" s="214"/>
      <c r="N219" s="290"/>
      <c r="O219" s="290"/>
      <c r="P219" s="290"/>
      <c r="Q219" s="214"/>
      <c r="R219" s="290"/>
      <c r="S219" s="290"/>
      <c r="T219" s="290"/>
      <c r="U219" s="214"/>
      <c r="V219" s="290"/>
      <c r="W219" s="290"/>
      <c r="X219" s="290"/>
      <c r="Y219" s="214"/>
      <c r="Z219" s="290"/>
      <c r="AA219" s="290"/>
      <c r="AB219" s="290"/>
    </row>
    <row r="220" spans="2:28" s="213" customFormat="1" ht="12.75">
      <c r="B220" s="282"/>
      <c r="C220" s="282" t="s">
        <v>668</v>
      </c>
      <c r="D220" s="282" t="s">
        <v>109</v>
      </c>
      <c r="E220" s="282"/>
      <c r="F220" s="282"/>
      <c r="G220" s="282"/>
      <c r="H220" s="282"/>
      <c r="I220" s="214"/>
      <c r="J220" s="290"/>
      <c r="K220" s="290">
        <v>95.813819647</v>
      </c>
      <c r="L220" s="290">
        <v>-95.813819647</v>
      </c>
      <c r="M220" s="214"/>
      <c r="N220" s="290"/>
      <c r="O220" s="290">
        <v>782.95231477</v>
      </c>
      <c r="P220" s="290">
        <v>-782.95231477</v>
      </c>
      <c r="Q220" s="214"/>
      <c r="R220" s="290"/>
      <c r="S220" s="290">
        <v>1632.446806676</v>
      </c>
      <c r="T220" s="290">
        <v>-1632.446806676</v>
      </c>
      <c r="U220" s="214"/>
      <c r="V220" s="290"/>
      <c r="W220" s="290">
        <v>804.309072144</v>
      </c>
      <c r="X220" s="290">
        <v>-804.309072144</v>
      </c>
      <c r="Y220" s="214"/>
      <c r="Z220" s="290"/>
      <c r="AA220" s="290">
        <v>3315.522013237</v>
      </c>
      <c r="AB220" s="214">
        <v>-3315.522013237</v>
      </c>
    </row>
    <row r="221" spans="2:28" s="213" customFormat="1" ht="12.75">
      <c r="B221" s="282"/>
      <c r="C221" s="282"/>
      <c r="D221" s="282"/>
      <c r="E221" s="282" t="s">
        <v>110</v>
      </c>
      <c r="F221" s="282"/>
      <c r="G221" s="282"/>
      <c r="H221" s="282"/>
      <c r="I221" s="214"/>
      <c r="J221" s="290"/>
      <c r="K221" s="290">
        <v>0</v>
      </c>
      <c r="L221" s="290">
        <v>0</v>
      </c>
      <c r="M221" s="214"/>
      <c r="N221" s="290"/>
      <c r="O221" s="290">
        <v>0</v>
      </c>
      <c r="P221" s="290">
        <v>0</v>
      </c>
      <c r="Q221" s="214"/>
      <c r="R221" s="290"/>
      <c r="S221" s="290">
        <v>0</v>
      </c>
      <c r="T221" s="290">
        <v>0</v>
      </c>
      <c r="U221" s="214"/>
      <c r="V221" s="290"/>
      <c r="W221" s="290">
        <v>0</v>
      </c>
      <c r="X221" s="290">
        <v>0</v>
      </c>
      <c r="Y221" s="214"/>
      <c r="Z221" s="290"/>
      <c r="AA221" s="290">
        <v>0</v>
      </c>
      <c r="AB221" s="214">
        <v>0</v>
      </c>
    </row>
    <row r="222" spans="2:28" s="213" customFormat="1" ht="12.75">
      <c r="B222" s="282"/>
      <c r="C222" s="282"/>
      <c r="D222" s="282"/>
      <c r="E222" s="282" t="s">
        <v>481</v>
      </c>
      <c r="F222" s="282"/>
      <c r="G222" s="282"/>
      <c r="H222" s="282"/>
      <c r="I222" s="214"/>
      <c r="J222" s="290"/>
      <c r="K222" s="290">
        <v>0</v>
      </c>
      <c r="L222" s="290">
        <v>0</v>
      </c>
      <c r="M222" s="214"/>
      <c r="N222" s="290"/>
      <c r="O222" s="290">
        <v>26</v>
      </c>
      <c r="P222" s="290">
        <v>-26</v>
      </c>
      <c r="Q222" s="214"/>
      <c r="R222" s="290"/>
      <c r="S222" s="290">
        <v>63</v>
      </c>
      <c r="T222" s="290">
        <v>-63</v>
      </c>
      <c r="U222" s="214"/>
      <c r="V222" s="290"/>
      <c r="W222" s="290">
        <v>3.711975</v>
      </c>
      <c r="X222" s="290">
        <v>-3.711975</v>
      </c>
      <c r="Y222" s="214"/>
      <c r="Z222" s="290"/>
      <c r="AA222" s="290">
        <v>92.711975</v>
      </c>
      <c r="AB222" s="214">
        <v>-92.711975</v>
      </c>
    </row>
    <row r="223" spans="2:28" s="213" customFormat="1" ht="12.75">
      <c r="B223" s="282"/>
      <c r="C223" s="282"/>
      <c r="D223" s="282"/>
      <c r="E223" s="282" t="s">
        <v>112</v>
      </c>
      <c r="F223" s="282"/>
      <c r="G223" s="282"/>
      <c r="H223" s="282"/>
      <c r="I223" s="214"/>
      <c r="J223" s="290"/>
      <c r="K223" s="290">
        <v>30</v>
      </c>
      <c r="L223" s="290">
        <v>-30</v>
      </c>
      <c r="M223" s="214"/>
      <c r="N223" s="290"/>
      <c r="O223" s="290">
        <v>1.6</v>
      </c>
      <c r="P223" s="290">
        <v>-1.6</v>
      </c>
      <c r="Q223" s="214"/>
      <c r="R223" s="290"/>
      <c r="S223" s="290">
        <v>1274.156797036</v>
      </c>
      <c r="T223" s="290">
        <v>-1274.156797036</v>
      </c>
      <c r="U223" s="214"/>
      <c r="V223" s="290"/>
      <c r="W223" s="290">
        <v>442.44444452</v>
      </c>
      <c r="X223" s="290">
        <v>-442.44444452</v>
      </c>
      <c r="Y223" s="214"/>
      <c r="Z223" s="290"/>
      <c r="AA223" s="290">
        <v>1748.2012415559998</v>
      </c>
      <c r="AB223" s="214">
        <v>-1748.2012415559998</v>
      </c>
    </row>
    <row r="224" spans="2:28" s="213" customFormat="1" ht="12.75">
      <c r="B224" s="282"/>
      <c r="C224" s="282"/>
      <c r="D224" s="282"/>
      <c r="E224" s="282" t="s">
        <v>113</v>
      </c>
      <c r="F224" s="282"/>
      <c r="G224" s="282"/>
      <c r="H224" s="282"/>
      <c r="I224" s="214"/>
      <c r="J224" s="290"/>
      <c r="K224" s="290">
        <v>65.813819647</v>
      </c>
      <c r="L224" s="290">
        <v>-65.813819647</v>
      </c>
      <c r="M224" s="214"/>
      <c r="N224" s="290"/>
      <c r="O224" s="290">
        <v>755.35231477</v>
      </c>
      <c r="P224" s="290">
        <v>-755.35231477</v>
      </c>
      <c r="Q224" s="214"/>
      <c r="R224" s="290"/>
      <c r="S224" s="290">
        <v>295.29000964</v>
      </c>
      <c r="T224" s="290">
        <v>-295.29000964</v>
      </c>
      <c r="U224" s="214"/>
      <c r="V224" s="290"/>
      <c r="W224" s="290">
        <v>358.152652624</v>
      </c>
      <c r="X224" s="290">
        <v>-358.152652624</v>
      </c>
      <c r="Y224" s="214"/>
      <c r="Z224" s="290"/>
      <c r="AA224" s="290">
        <v>1474.6087966810003</v>
      </c>
      <c r="AB224" s="214">
        <v>-1474.6087966810003</v>
      </c>
    </row>
    <row r="225" spans="2:28" s="213" customFormat="1" ht="12.75">
      <c r="B225" s="282"/>
      <c r="C225" s="282"/>
      <c r="D225" s="282"/>
      <c r="E225" s="282"/>
      <c r="F225" s="282" t="s">
        <v>61</v>
      </c>
      <c r="G225" s="282"/>
      <c r="H225" s="282"/>
      <c r="I225" s="214"/>
      <c r="J225" s="290"/>
      <c r="K225" s="290">
        <v>0</v>
      </c>
      <c r="L225" s="290">
        <v>0</v>
      </c>
      <c r="M225" s="214"/>
      <c r="N225" s="290"/>
      <c r="O225" s="290">
        <v>0</v>
      </c>
      <c r="P225" s="290">
        <v>0</v>
      </c>
      <c r="Q225" s="214"/>
      <c r="R225" s="290"/>
      <c r="S225" s="290">
        <v>0</v>
      </c>
      <c r="T225" s="290">
        <v>0</v>
      </c>
      <c r="U225" s="214"/>
      <c r="V225" s="290"/>
      <c r="W225" s="290">
        <v>48.611</v>
      </c>
      <c r="X225" s="290">
        <v>-48.611</v>
      </c>
      <c r="Y225" s="214"/>
      <c r="Z225" s="290"/>
      <c r="AA225" s="290">
        <v>48.611</v>
      </c>
      <c r="AB225" s="214">
        <v>-48.611</v>
      </c>
    </row>
    <row r="226" spans="2:28" s="213" customFormat="1" ht="12.75">
      <c r="B226" s="282"/>
      <c r="C226" s="282"/>
      <c r="D226" s="282"/>
      <c r="E226" s="282"/>
      <c r="F226" s="282" t="s">
        <v>62</v>
      </c>
      <c r="G226" s="282"/>
      <c r="H226" s="282"/>
      <c r="I226" s="214"/>
      <c r="J226" s="290"/>
      <c r="K226" s="290">
        <v>65.813819647</v>
      </c>
      <c r="L226" s="290">
        <v>-65.813819647</v>
      </c>
      <c r="M226" s="214"/>
      <c r="N226" s="290"/>
      <c r="O226" s="290">
        <v>755.35231477</v>
      </c>
      <c r="P226" s="290">
        <v>-755.35231477</v>
      </c>
      <c r="Q226" s="214"/>
      <c r="R226" s="290"/>
      <c r="S226" s="290">
        <v>295.29000964</v>
      </c>
      <c r="T226" s="290">
        <v>-295.29000964</v>
      </c>
      <c r="U226" s="214"/>
      <c r="V226" s="290"/>
      <c r="W226" s="290">
        <v>309.541652624</v>
      </c>
      <c r="X226" s="290">
        <v>-309.541652624</v>
      </c>
      <c r="Y226" s="214"/>
      <c r="Z226" s="290"/>
      <c r="AA226" s="290">
        <v>1425.9977966810002</v>
      </c>
      <c r="AB226" s="214">
        <v>-1425.9977966810002</v>
      </c>
    </row>
    <row r="227" spans="1:28" s="213" customFormat="1" ht="12.75">
      <c r="A227" s="288"/>
      <c r="B227" s="289"/>
      <c r="C227" s="289"/>
      <c r="D227" s="289"/>
      <c r="E227" s="289"/>
      <c r="F227" s="289"/>
      <c r="G227" s="289"/>
      <c r="H227" s="289"/>
      <c r="I227" s="289"/>
      <c r="J227" s="288"/>
      <c r="K227" s="288"/>
      <c r="L227" s="288"/>
      <c r="M227" s="288"/>
      <c r="N227" s="288"/>
      <c r="O227" s="288"/>
      <c r="P227" s="288"/>
      <c r="Q227" s="288"/>
      <c r="R227" s="288"/>
      <c r="S227" s="288"/>
      <c r="T227" s="288"/>
      <c r="U227" s="288"/>
      <c r="V227" s="288"/>
      <c r="W227" s="288"/>
      <c r="X227" s="288"/>
      <c r="Y227" s="288"/>
      <c r="Z227" s="288"/>
      <c r="AA227" s="288"/>
      <c r="AB227" s="288"/>
    </row>
    <row r="228" spans="3:28" s="213" customFormat="1" ht="12.75">
      <c r="C228" s="290"/>
      <c r="D228" s="290"/>
      <c r="E228" s="290"/>
      <c r="F228" s="290"/>
      <c r="G228" s="290"/>
      <c r="H228" s="290"/>
      <c r="I228" s="290"/>
      <c r="J228" s="214"/>
      <c r="K228" s="214"/>
      <c r="L228" s="214"/>
      <c r="N228" s="214"/>
      <c r="O228" s="214"/>
      <c r="P228" s="214"/>
      <c r="R228" s="214"/>
      <c r="S228" s="214"/>
      <c r="T228" s="214"/>
      <c r="V228" s="214"/>
      <c r="W228" s="214"/>
      <c r="X228" s="214"/>
      <c r="Z228" s="214"/>
      <c r="AA228" s="214"/>
      <c r="AB228" s="214"/>
    </row>
  </sheetData>
  <printOptions horizontalCentered="1"/>
  <pageMargins left="0.1968503937007874" right="0.15748031496062992" top="0.25" bottom="1" header="0" footer="0"/>
  <pageSetup fitToHeight="0" fitToWidth="0" horizontalDpi="300" verticalDpi="300" orientation="landscape" scale="63" r:id="rId1"/>
  <rowBreaks count="3" manualBreakCount="3">
    <brk id="67" max="255" man="1"/>
    <brk id="121" max="255" man="1"/>
    <brk id="173"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2:K57"/>
  <sheetViews>
    <sheetView zoomScale="75" zoomScaleNormal="75" zoomScaleSheetLayoutView="75" workbookViewId="0" topLeftCell="A1">
      <selection activeCell="A1" sqref="A1"/>
    </sheetView>
  </sheetViews>
  <sheetFormatPr defaultColWidth="11.421875" defaultRowHeight="12.75"/>
  <cols>
    <col min="1" max="1" width="3.421875" style="179" customWidth="1"/>
    <col min="2" max="2" width="2.28125" style="179" customWidth="1"/>
    <col min="3" max="3" width="3.28125" style="179" customWidth="1"/>
    <col min="4" max="4" width="22.28125" style="179" customWidth="1"/>
    <col min="5" max="16384" width="11.421875" style="179" customWidth="1"/>
  </cols>
  <sheetData>
    <row r="2" spans="2:10" s="296" customFormat="1" ht="12" customHeight="1">
      <c r="B2" s="426" t="s">
        <v>467</v>
      </c>
      <c r="C2" s="426"/>
      <c r="D2" s="426"/>
      <c r="E2" s="426"/>
      <c r="F2" s="426"/>
      <c r="G2" s="426"/>
      <c r="H2" s="426"/>
      <c r="I2" s="426"/>
      <c r="J2" s="426"/>
    </row>
    <row r="3" spans="1:10" s="296" customFormat="1" ht="12" customHeight="1">
      <c r="A3" s="303"/>
      <c r="B3" s="294" t="s">
        <v>461</v>
      </c>
      <c r="C3" s="294"/>
      <c r="D3" s="294"/>
      <c r="E3" s="294"/>
      <c r="F3" s="294"/>
      <c r="G3" s="294"/>
      <c r="H3" s="294"/>
      <c r="I3" s="294"/>
      <c r="J3" s="294"/>
    </row>
    <row r="4" spans="2:10" s="296" customFormat="1" ht="12" customHeight="1">
      <c r="B4" s="424" t="s">
        <v>0</v>
      </c>
      <c r="C4" s="424"/>
      <c r="D4" s="424"/>
      <c r="E4" s="424"/>
      <c r="F4" s="424"/>
      <c r="G4" s="424"/>
      <c r="H4" s="424"/>
      <c r="I4" s="424"/>
      <c r="J4" s="424"/>
    </row>
    <row r="5" s="296" customFormat="1" ht="12" customHeight="1"/>
    <row r="6" spans="2:9" s="296" customFormat="1" ht="12" customHeight="1">
      <c r="B6" s="295"/>
      <c r="C6" s="295"/>
      <c r="D6" s="295"/>
      <c r="E6" s="295"/>
      <c r="F6" s="295"/>
      <c r="G6" s="295"/>
      <c r="H6" s="295"/>
      <c r="I6" s="295"/>
    </row>
    <row r="7" spans="6:9" s="296" customFormat="1" ht="12" customHeight="1">
      <c r="F7" s="425" t="s">
        <v>452</v>
      </c>
      <c r="G7" s="425"/>
      <c r="H7" s="425"/>
      <c r="I7" s="425"/>
    </row>
    <row r="8" spans="2:10" s="296" customFormat="1" ht="12" customHeight="1">
      <c r="B8" s="41" t="s">
        <v>1</v>
      </c>
      <c r="C8" s="41"/>
      <c r="D8" s="298"/>
      <c r="E8" s="298"/>
      <c r="F8" s="299" t="s">
        <v>347</v>
      </c>
      <c r="G8" s="299" t="s">
        <v>348</v>
      </c>
      <c r="H8" s="299" t="s">
        <v>349</v>
      </c>
      <c r="I8" s="299" t="s">
        <v>350</v>
      </c>
      <c r="J8" s="298"/>
    </row>
    <row r="9" spans="2:10" s="296" customFormat="1" ht="12" customHeight="1">
      <c r="B9" s="231"/>
      <c r="C9" s="300"/>
      <c r="D9" s="300"/>
      <c r="E9" s="300"/>
      <c r="F9" s="297"/>
      <c r="G9" s="297"/>
      <c r="H9" s="297"/>
      <c r="I9" s="297"/>
      <c r="J9" s="298"/>
    </row>
    <row r="10" spans="1:9" ht="12.75">
      <c r="A10" s="296"/>
      <c r="B10" s="296"/>
      <c r="C10" s="296"/>
      <c r="D10" s="296"/>
      <c r="E10" s="300"/>
      <c r="F10" s="297"/>
      <c r="G10" s="297"/>
      <c r="H10" s="297"/>
      <c r="I10" s="297"/>
    </row>
    <row r="11" spans="2:9" ht="12.75">
      <c r="B11" s="305" t="s">
        <v>351</v>
      </c>
      <c r="C11" s="305"/>
      <c r="D11" s="305"/>
      <c r="E11" s="208"/>
      <c r="F11" s="208">
        <v>15971.3</v>
      </c>
      <c r="G11" s="208">
        <v>17570.1</v>
      </c>
      <c r="H11" s="208">
        <v>17546.7</v>
      </c>
      <c r="I11" s="208">
        <v>19428.94456314</v>
      </c>
    </row>
    <row r="12" spans="2:9" ht="12.75">
      <c r="B12" s="296"/>
      <c r="C12" s="296"/>
      <c r="D12" s="296"/>
      <c r="E12" s="200"/>
      <c r="F12" s="200"/>
      <c r="G12" s="200"/>
      <c r="H12" s="200"/>
      <c r="I12" s="200"/>
    </row>
    <row r="13" spans="2:9" ht="12.75">
      <c r="B13" s="296"/>
      <c r="C13" s="296"/>
      <c r="D13" s="296"/>
      <c r="E13" s="200"/>
      <c r="F13" s="200"/>
      <c r="G13" s="200"/>
      <c r="H13" s="200"/>
      <c r="I13" s="200"/>
    </row>
    <row r="14" spans="2:9" ht="12.75">
      <c r="B14" s="305"/>
      <c r="C14" s="306" t="s">
        <v>352</v>
      </c>
      <c r="D14" s="305"/>
      <c r="E14" s="200"/>
      <c r="F14" s="200">
        <v>3.8</v>
      </c>
      <c r="G14" s="200">
        <v>4.4</v>
      </c>
      <c r="H14" s="200">
        <v>4.4</v>
      </c>
      <c r="I14" s="200">
        <v>4.31958546</v>
      </c>
    </row>
    <row r="15" spans="2:9" ht="12.75">
      <c r="B15" s="305"/>
      <c r="C15" s="306"/>
      <c r="D15" s="305"/>
      <c r="E15" s="200"/>
      <c r="F15" s="200"/>
      <c r="G15" s="200"/>
      <c r="H15" s="200"/>
      <c r="I15" s="200"/>
    </row>
    <row r="16" spans="2:9" ht="12.75">
      <c r="B16" s="305"/>
      <c r="C16" s="306" t="s">
        <v>67</v>
      </c>
      <c r="D16" s="305"/>
      <c r="E16" s="200"/>
      <c r="F16" s="200">
        <v>53.5</v>
      </c>
      <c r="G16" s="200">
        <v>54.6</v>
      </c>
      <c r="H16" s="200">
        <v>54.1</v>
      </c>
      <c r="I16" s="200">
        <v>54.61213816</v>
      </c>
    </row>
    <row r="17" spans="2:9" ht="12.75">
      <c r="B17" s="305"/>
      <c r="C17" s="306"/>
      <c r="D17" s="305"/>
      <c r="E17" s="200"/>
      <c r="F17" s="200"/>
      <c r="G17" s="200"/>
      <c r="H17" s="200"/>
      <c r="I17" s="200"/>
    </row>
    <row r="18" spans="2:9" ht="12.75">
      <c r="B18" s="305"/>
      <c r="C18" s="306" t="s">
        <v>353</v>
      </c>
      <c r="D18" s="305"/>
      <c r="E18" s="200"/>
      <c r="F18" s="200">
        <v>139.5</v>
      </c>
      <c r="G18" s="200">
        <v>147.7</v>
      </c>
      <c r="H18" s="200">
        <v>147.4</v>
      </c>
      <c r="I18" s="200">
        <v>113.21265280000009</v>
      </c>
    </row>
    <row r="19" spans="2:9" ht="12.75">
      <c r="B19" s="305"/>
      <c r="C19" s="306"/>
      <c r="D19" s="305"/>
      <c r="E19" s="200"/>
      <c r="F19" s="200"/>
      <c r="G19" s="200"/>
      <c r="H19" s="200"/>
      <c r="I19" s="200"/>
    </row>
    <row r="20" spans="2:9" ht="12.75">
      <c r="B20" s="305"/>
      <c r="C20" s="306" t="s">
        <v>69</v>
      </c>
      <c r="D20" s="305"/>
      <c r="E20" s="200"/>
      <c r="F20" s="200">
        <v>15747.8</v>
      </c>
      <c r="G20" s="200">
        <v>17351.9</v>
      </c>
      <c r="H20" s="200">
        <v>17325.2</v>
      </c>
      <c r="I20" s="200">
        <v>19224.92798858</v>
      </c>
    </row>
    <row r="21" spans="2:9" ht="12.75">
      <c r="B21" s="296"/>
      <c r="C21" s="296"/>
      <c r="D21" s="298" t="s">
        <v>354</v>
      </c>
      <c r="E21" s="200"/>
      <c r="F21" s="200">
        <v>7897</v>
      </c>
      <c r="G21" s="200">
        <v>9498.3</v>
      </c>
      <c r="H21" s="200">
        <v>9177.6</v>
      </c>
      <c r="I21" s="200">
        <v>10772.163818289999</v>
      </c>
    </row>
    <row r="22" spans="2:9" ht="12.75">
      <c r="B22" s="296"/>
      <c r="C22" s="296"/>
      <c r="D22" s="298" t="s">
        <v>71</v>
      </c>
      <c r="E22" s="200"/>
      <c r="F22" s="200">
        <v>7850.8</v>
      </c>
      <c r="G22" s="200">
        <v>7853.6</v>
      </c>
      <c r="H22" s="200">
        <v>8147.6</v>
      </c>
      <c r="I22" s="200">
        <v>8452.76417029</v>
      </c>
    </row>
    <row r="23" spans="2:9" ht="12.75">
      <c r="B23" s="296"/>
      <c r="C23" s="296"/>
      <c r="D23" s="298"/>
      <c r="E23" s="200"/>
      <c r="F23" s="200"/>
      <c r="G23" s="200"/>
      <c r="H23" s="200"/>
      <c r="I23" s="200"/>
    </row>
    <row r="24" spans="2:9" ht="12.75">
      <c r="B24" s="305"/>
      <c r="C24" s="306" t="s">
        <v>355</v>
      </c>
      <c r="D24" s="305"/>
      <c r="E24" s="200"/>
      <c r="F24" s="200">
        <v>26.7</v>
      </c>
      <c r="G24" s="200">
        <v>11.5</v>
      </c>
      <c r="H24" s="200">
        <v>15.6</v>
      </c>
      <c r="I24" s="200">
        <v>31.87219814</v>
      </c>
    </row>
    <row r="25" spans="5:9" ht="12.75">
      <c r="E25" s="200"/>
      <c r="F25" s="200"/>
      <c r="G25" s="200"/>
      <c r="H25" s="200"/>
      <c r="I25" s="200"/>
    </row>
    <row r="26" spans="2:11" ht="12.75">
      <c r="B26" s="300"/>
      <c r="C26" s="300"/>
      <c r="D26" s="300"/>
      <c r="E26" s="212"/>
      <c r="F26" s="212"/>
      <c r="G26" s="212"/>
      <c r="H26" s="212"/>
      <c r="I26" s="212"/>
      <c r="J26" s="200"/>
      <c r="K26" s="200"/>
    </row>
    <row r="27" spans="2:9" ht="12.75">
      <c r="B27" s="296"/>
      <c r="C27" s="296"/>
      <c r="D27" s="296"/>
      <c r="E27" s="296"/>
      <c r="F27" s="296"/>
      <c r="G27" s="296"/>
      <c r="H27" s="296"/>
      <c r="I27" s="296"/>
    </row>
    <row r="28" spans="2:10" s="296" customFormat="1" ht="12" customHeight="1">
      <c r="B28" s="426" t="s">
        <v>468</v>
      </c>
      <c r="C28" s="426"/>
      <c r="D28" s="426"/>
      <c r="E28" s="426"/>
      <c r="F28" s="426"/>
      <c r="G28" s="426"/>
      <c r="H28" s="426"/>
      <c r="I28" s="426"/>
      <c r="J28" s="426"/>
    </row>
    <row r="29" spans="2:10" s="296" customFormat="1" ht="12" customHeight="1">
      <c r="B29" s="424" t="s">
        <v>0</v>
      </c>
      <c r="C29" s="424"/>
      <c r="D29" s="424"/>
      <c r="E29" s="424"/>
      <c r="F29" s="424"/>
      <c r="G29" s="424"/>
      <c r="H29" s="424"/>
      <c r="I29" s="424"/>
      <c r="J29" s="424"/>
    </row>
    <row r="30" s="296" customFormat="1" ht="12" customHeight="1"/>
    <row r="31" spans="2:10" s="296" customFormat="1" ht="12" customHeight="1">
      <c r="B31" s="295"/>
      <c r="C31" s="295"/>
      <c r="D31" s="295"/>
      <c r="E31" s="295"/>
      <c r="F31" s="295"/>
      <c r="G31" s="295"/>
      <c r="H31" s="295"/>
      <c r="I31" s="295"/>
      <c r="J31" s="295"/>
    </row>
    <row r="32" spans="6:10" s="296" customFormat="1" ht="12" customHeight="1">
      <c r="F32" s="425" t="s">
        <v>452</v>
      </c>
      <c r="G32" s="425"/>
      <c r="H32" s="425"/>
      <c r="I32" s="425"/>
      <c r="J32" s="301" t="s">
        <v>42</v>
      </c>
    </row>
    <row r="33" spans="2:10" s="296" customFormat="1" ht="12" customHeight="1">
      <c r="B33" s="41" t="s">
        <v>1</v>
      </c>
      <c r="C33" s="41"/>
      <c r="D33" s="298"/>
      <c r="E33" s="298"/>
      <c r="F33" s="299" t="s">
        <v>347</v>
      </c>
      <c r="G33" s="299" t="s">
        <v>348</v>
      </c>
      <c r="H33" s="299" t="s">
        <v>349</v>
      </c>
      <c r="I33" s="299" t="s">
        <v>350</v>
      </c>
      <c r="J33" s="302"/>
    </row>
    <row r="34" spans="2:10" s="296" customFormat="1" ht="12" customHeight="1">
      <c r="B34" s="300"/>
      <c r="C34" s="300"/>
      <c r="D34" s="300"/>
      <c r="E34" s="300"/>
      <c r="F34" s="297"/>
      <c r="G34" s="297"/>
      <c r="H34" s="297"/>
      <c r="I34" s="297"/>
      <c r="J34" s="304"/>
    </row>
    <row r="35" spans="6:10" s="296" customFormat="1" ht="12" customHeight="1">
      <c r="F35" s="298"/>
      <c r="G35" s="298"/>
      <c r="H35" s="298"/>
      <c r="I35" s="298"/>
      <c r="J35" s="298"/>
    </row>
    <row r="37" spans="2:10" ht="12.75">
      <c r="B37" s="305" t="s">
        <v>351</v>
      </c>
      <c r="C37" s="305"/>
      <c r="D37" s="305"/>
      <c r="E37" s="305"/>
      <c r="F37" s="208">
        <v>1071.1</v>
      </c>
      <c r="G37" s="208">
        <v>-1420.7</v>
      </c>
      <c r="H37" s="208">
        <v>74.95</v>
      </c>
      <c r="I37" s="208">
        <v>-1722.7999292526513</v>
      </c>
      <c r="J37" s="208">
        <v>-1997.4499292526507</v>
      </c>
    </row>
    <row r="38" spans="2:10" ht="12.75">
      <c r="B38" s="296"/>
      <c r="C38" s="296"/>
      <c r="D38" s="296"/>
      <c r="E38" s="296"/>
      <c r="F38" s="200"/>
      <c r="G38" s="200"/>
      <c r="H38" s="200"/>
      <c r="I38" s="200"/>
      <c r="J38" s="200"/>
    </row>
    <row r="39" spans="2:10" ht="12.75">
      <c r="B39" s="296"/>
      <c r="C39" s="296"/>
      <c r="D39" s="296"/>
      <c r="E39" s="296"/>
      <c r="F39" s="200"/>
      <c r="G39" s="200"/>
      <c r="H39" s="200"/>
      <c r="I39" s="200"/>
      <c r="J39" s="200"/>
    </row>
    <row r="40" spans="2:10" ht="12.75">
      <c r="B40" s="305"/>
      <c r="C40" s="306" t="s">
        <v>352</v>
      </c>
      <c r="D40" s="305"/>
      <c r="E40" s="305"/>
      <c r="F40" s="200">
        <v>0</v>
      </c>
      <c r="G40" s="200">
        <v>0</v>
      </c>
      <c r="H40" s="200">
        <v>0</v>
      </c>
      <c r="I40" s="200">
        <v>0</v>
      </c>
      <c r="J40" s="200">
        <v>0</v>
      </c>
    </row>
    <row r="41" spans="2:10" ht="12.75">
      <c r="B41" s="305"/>
      <c r="C41" s="306"/>
      <c r="D41" s="305"/>
      <c r="E41" s="305"/>
      <c r="F41" s="200"/>
      <c r="G41" s="200"/>
      <c r="H41" s="200"/>
      <c r="I41" s="200"/>
      <c r="J41" s="200"/>
    </row>
    <row r="42" spans="2:10" ht="12.75">
      <c r="B42" s="305"/>
      <c r="C42" s="306" t="s">
        <v>67</v>
      </c>
      <c r="D42" s="305"/>
      <c r="E42" s="305"/>
      <c r="F42" s="200">
        <v>-0.4</v>
      </c>
      <c r="G42" s="200">
        <v>0.2</v>
      </c>
      <c r="H42" s="200">
        <v>0.45</v>
      </c>
      <c r="I42" s="200">
        <v>0.41366420298240886</v>
      </c>
      <c r="J42" s="200">
        <v>0.6636642029824089</v>
      </c>
    </row>
    <row r="43" spans="2:10" ht="12.75">
      <c r="B43" s="305"/>
      <c r="C43" s="306"/>
      <c r="D43" s="305"/>
      <c r="E43" s="305"/>
      <c r="F43" s="200"/>
      <c r="G43" s="200"/>
      <c r="H43" s="200"/>
      <c r="I43" s="200"/>
      <c r="J43" s="200"/>
    </row>
    <row r="44" spans="2:10" ht="12.75">
      <c r="B44" s="305"/>
      <c r="C44" s="306" t="s">
        <v>353</v>
      </c>
      <c r="D44" s="305"/>
      <c r="E44" s="305"/>
      <c r="F44" s="200">
        <v>50.9</v>
      </c>
      <c r="G44" s="200">
        <v>-4.4</v>
      </c>
      <c r="H44" s="200">
        <v>-0.05</v>
      </c>
      <c r="I44" s="200">
        <v>36.648693574515455</v>
      </c>
      <c r="J44" s="200">
        <v>83.09869357451547</v>
      </c>
    </row>
    <row r="45" spans="2:10" ht="12.75">
      <c r="B45" s="305"/>
      <c r="C45" s="306"/>
      <c r="D45" s="305"/>
      <c r="E45" s="305"/>
      <c r="F45" s="200"/>
      <c r="G45" s="200"/>
      <c r="H45" s="200"/>
      <c r="I45" s="200"/>
      <c r="J45" s="200"/>
    </row>
    <row r="46" spans="2:10" ht="12.75">
      <c r="B46" s="305"/>
      <c r="C46" s="306" t="s">
        <v>69</v>
      </c>
      <c r="D46" s="305"/>
      <c r="E46" s="305"/>
      <c r="F46" s="200">
        <v>1017.7</v>
      </c>
      <c r="G46" s="200">
        <v>-1431.8</v>
      </c>
      <c r="H46" s="200">
        <v>78.64999999999995</v>
      </c>
      <c r="I46" s="200">
        <v>-1743.5559276701492</v>
      </c>
      <c r="J46" s="200">
        <v>-2079.0059276701486</v>
      </c>
    </row>
    <row r="47" spans="2:10" ht="12.75">
      <c r="B47" s="296"/>
      <c r="C47" s="296"/>
      <c r="D47" s="298" t="s">
        <v>354</v>
      </c>
      <c r="E47" s="298"/>
      <c r="F47" s="200">
        <v>1014.3</v>
      </c>
      <c r="G47" s="200">
        <v>-1563.7</v>
      </c>
      <c r="H47" s="200">
        <v>309.4</v>
      </c>
      <c r="I47" s="200">
        <v>-1586.1367489476447</v>
      </c>
      <c r="J47" s="200">
        <v>-1826.1367489476443</v>
      </c>
    </row>
    <row r="48" spans="2:10" ht="12.75">
      <c r="B48" s="296"/>
      <c r="C48" s="296"/>
      <c r="D48" s="298" t="s">
        <v>71</v>
      </c>
      <c r="E48" s="298"/>
      <c r="F48" s="200">
        <v>3.400000000000034</v>
      </c>
      <c r="G48" s="200">
        <v>131.9</v>
      </c>
      <c r="H48" s="200">
        <v>-230.75</v>
      </c>
      <c r="I48" s="200">
        <v>-157.4191787225044</v>
      </c>
      <c r="J48" s="200">
        <v>-252.8691787225044</v>
      </c>
    </row>
    <row r="49" spans="2:10" ht="12.75">
      <c r="B49" s="296"/>
      <c r="C49" s="296"/>
      <c r="D49" s="298"/>
      <c r="E49" s="298"/>
      <c r="F49" s="200"/>
      <c r="G49" s="200"/>
      <c r="H49" s="200"/>
      <c r="I49" s="200"/>
      <c r="J49" s="200"/>
    </row>
    <row r="50" spans="2:10" ht="12.75">
      <c r="B50" s="305"/>
      <c r="C50" s="306" t="s">
        <v>356</v>
      </c>
      <c r="D50" s="305"/>
      <c r="E50" s="305"/>
      <c r="F50" s="200">
        <v>2.9</v>
      </c>
      <c r="G50" s="200">
        <v>15.3</v>
      </c>
      <c r="H50" s="200">
        <v>-4.1</v>
      </c>
      <c r="I50" s="200">
        <v>-16.30635935999994</v>
      </c>
      <c r="J50" s="200">
        <v>-2.206359359999942</v>
      </c>
    </row>
    <row r="51" spans="6:11" ht="12.75">
      <c r="F51" s="206"/>
      <c r="G51" s="206"/>
      <c r="H51" s="206"/>
      <c r="I51" s="206"/>
      <c r="J51" s="206"/>
      <c r="K51" s="200"/>
    </row>
    <row r="52" spans="5:10" ht="12.75">
      <c r="E52" s="193"/>
      <c r="F52" s="193"/>
      <c r="G52" s="193"/>
      <c r="H52" s="193"/>
      <c r="I52" s="193"/>
      <c r="J52" s="193"/>
    </row>
    <row r="53" spans="3:4" ht="12.75">
      <c r="C53" s="190"/>
      <c r="D53" s="190"/>
    </row>
    <row r="54" spans="1:9" ht="12.75">
      <c r="A54" s="296"/>
      <c r="B54" s="296"/>
      <c r="C54" s="296" t="s">
        <v>357</v>
      </c>
      <c r="D54" s="296"/>
      <c r="E54" s="296"/>
      <c r="G54" s="296"/>
      <c r="H54" s="296"/>
      <c r="I54" s="296"/>
    </row>
    <row r="55" spans="1:9" ht="12.75">
      <c r="A55" s="296"/>
      <c r="B55" s="296"/>
      <c r="C55" s="296" t="s">
        <v>358</v>
      </c>
      <c r="D55" s="296"/>
      <c r="E55" s="296"/>
      <c r="G55" s="296"/>
      <c r="H55" s="296"/>
      <c r="I55" s="296"/>
    </row>
    <row r="56" spans="1:9" ht="12.75">
      <c r="A56" s="296"/>
      <c r="B56" s="296"/>
      <c r="C56" s="296" t="s">
        <v>359</v>
      </c>
      <c r="D56" s="296"/>
      <c r="E56" s="296"/>
      <c r="G56" s="296"/>
      <c r="H56" s="296"/>
      <c r="I56" s="296"/>
    </row>
    <row r="57" spans="1:9" ht="12.75">
      <c r="A57" s="296"/>
      <c r="B57" s="296"/>
      <c r="C57" s="296"/>
      <c r="D57" s="296"/>
      <c r="E57" s="296"/>
      <c r="G57" s="296"/>
      <c r="H57" s="296"/>
      <c r="I57" s="296"/>
    </row>
  </sheetData>
  <mergeCells count="6">
    <mergeCell ref="B29:J29"/>
    <mergeCell ref="F32:I32"/>
    <mergeCell ref="B2:J2"/>
    <mergeCell ref="B4:J4"/>
    <mergeCell ref="F7:I7"/>
    <mergeCell ref="B28:J28"/>
  </mergeCells>
  <printOptions horizontalCentered="1"/>
  <pageMargins left="0.75" right="0.75" top="0.48" bottom="1" header="1.1811023622047245" footer="0"/>
  <pageSetup fitToHeight="0" fitToWidth="1" horizontalDpi="300" verticalDpi="300" orientation="portrait" scale="90" r:id="rId1"/>
</worksheet>
</file>

<file path=xl/worksheets/sheet14.xml><?xml version="1.0" encoding="utf-8"?>
<worksheet xmlns="http://schemas.openxmlformats.org/spreadsheetml/2006/main" xmlns:r="http://schemas.openxmlformats.org/officeDocument/2006/relationships">
  <sheetPr codeName="Hoja21112"/>
  <dimension ref="A1:O198"/>
  <sheetViews>
    <sheetView zoomScale="75" zoomScaleNormal="75" workbookViewId="0" topLeftCell="A1">
      <selection activeCell="A1" sqref="A1"/>
    </sheetView>
  </sheetViews>
  <sheetFormatPr defaultColWidth="11.421875" defaultRowHeight="12.75"/>
  <cols>
    <col min="1" max="4" width="3.7109375" style="213" customWidth="1"/>
    <col min="5" max="5" width="6.7109375" style="213" customWidth="1"/>
    <col min="6" max="6" width="7.140625" style="213" customWidth="1"/>
    <col min="7" max="7" width="8.8515625" style="213" customWidth="1"/>
    <col min="8" max="8" width="12.140625" style="213" customWidth="1"/>
    <col min="9" max="9" width="1.7109375" style="213" customWidth="1"/>
    <col min="10" max="10" width="12.7109375" style="265" customWidth="1"/>
    <col min="11" max="14" width="12.7109375" style="313" customWidth="1"/>
    <col min="15" max="15" width="12.7109375" style="265" customWidth="1"/>
    <col min="16" max="16384" width="11.421875" style="213" customWidth="1"/>
  </cols>
  <sheetData>
    <row r="1" spans="1:9" ht="12.75">
      <c r="A1" s="312"/>
      <c r="B1" s="308"/>
      <c r="C1" s="333"/>
      <c r="D1" s="333"/>
      <c r="E1" s="333"/>
      <c r="F1" s="333"/>
      <c r="G1" s="333"/>
      <c r="H1" s="333"/>
      <c r="I1" s="333"/>
    </row>
    <row r="2" spans="1:15" s="307" customFormat="1" ht="12.75" customHeight="1">
      <c r="A2" s="312"/>
      <c r="B2" s="175" t="s">
        <v>675</v>
      </c>
      <c r="H2" s="319"/>
      <c r="I2" s="312"/>
      <c r="J2" s="314"/>
      <c r="K2" s="309"/>
      <c r="L2" s="310"/>
      <c r="M2" s="310"/>
      <c r="N2" s="310"/>
      <c r="O2" s="311"/>
    </row>
    <row r="3" spans="1:15" ht="12" customHeight="1">
      <c r="A3" s="312"/>
      <c r="B3" s="186" t="s">
        <v>0</v>
      </c>
      <c r="C3" s="307"/>
      <c r="D3" s="307"/>
      <c r="E3" s="307"/>
      <c r="F3" s="307"/>
      <c r="G3" s="307"/>
      <c r="H3" s="319"/>
      <c r="I3" s="312"/>
      <c r="J3" s="311"/>
      <c r="O3" s="311"/>
    </row>
    <row r="4" spans="1:15" s="307" customFormat="1" ht="12.75" customHeight="1">
      <c r="A4" s="313"/>
      <c r="B4" s="213"/>
      <c r="C4" s="308"/>
      <c r="D4" s="308"/>
      <c r="E4" s="308"/>
      <c r="F4" s="308"/>
      <c r="G4" s="308"/>
      <c r="H4" s="308"/>
      <c r="I4" s="308"/>
      <c r="J4" s="314"/>
      <c r="K4" s="312"/>
      <c r="L4" s="312"/>
      <c r="M4" s="312"/>
      <c r="N4" s="312"/>
      <c r="O4" s="314"/>
    </row>
    <row r="5" spans="1:15" s="307" customFormat="1" ht="12.75" customHeight="1">
      <c r="A5" s="313"/>
      <c r="B5" s="330"/>
      <c r="C5" s="316"/>
      <c r="D5" s="316"/>
      <c r="E5" s="316"/>
      <c r="F5" s="316"/>
      <c r="G5" s="316"/>
      <c r="H5" s="316"/>
      <c r="I5" s="316"/>
      <c r="J5" s="316"/>
      <c r="K5" s="316" t="s">
        <v>567</v>
      </c>
      <c r="L5" s="316"/>
      <c r="M5" s="316"/>
      <c r="N5" s="316"/>
      <c r="O5" s="317"/>
    </row>
    <row r="6" spans="1:15" ht="12" customHeight="1">
      <c r="A6" s="313"/>
      <c r="B6" s="313"/>
      <c r="C6" s="313"/>
      <c r="D6" s="313"/>
      <c r="E6" s="313"/>
      <c r="F6" s="265"/>
      <c r="G6" s="265"/>
      <c r="H6" s="265"/>
      <c r="I6" s="265"/>
      <c r="J6" s="381"/>
      <c r="K6" s="382" t="s">
        <v>595</v>
      </c>
      <c r="L6" s="382"/>
      <c r="M6" s="382"/>
      <c r="N6" s="382"/>
      <c r="O6" s="383"/>
    </row>
    <row r="7" spans="1:15" ht="18" customHeight="1">
      <c r="A7" s="313"/>
      <c r="B7" s="312" t="s">
        <v>1</v>
      </c>
      <c r="F7" s="214"/>
      <c r="G7" s="214"/>
      <c r="H7" s="214"/>
      <c r="I7" s="214"/>
      <c r="J7" s="384"/>
      <c r="K7" s="384"/>
      <c r="L7" s="384"/>
      <c r="M7" s="384"/>
      <c r="N7" s="384"/>
      <c r="O7" s="384"/>
    </row>
    <row r="8" spans="1:15" s="307" customFormat="1" ht="18" customHeight="1">
      <c r="A8" s="312"/>
      <c r="B8" s="312"/>
      <c r="C8" s="312"/>
      <c r="D8" s="312"/>
      <c r="E8" s="312"/>
      <c r="F8" s="314"/>
      <c r="G8" s="314"/>
      <c r="H8" s="314"/>
      <c r="I8" s="347"/>
      <c r="J8" s="385">
        <v>2005</v>
      </c>
      <c r="K8" s="385" t="s">
        <v>568</v>
      </c>
      <c r="L8" s="386" t="s">
        <v>569</v>
      </c>
      <c r="M8" s="387" t="s">
        <v>570</v>
      </c>
      <c r="N8" s="387" t="s">
        <v>469</v>
      </c>
      <c r="O8" s="396" t="s">
        <v>685</v>
      </c>
    </row>
    <row r="9" spans="1:15" ht="9.75" customHeight="1">
      <c r="A9" s="313"/>
      <c r="B9" s="288"/>
      <c r="C9" s="288"/>
      <c r="D9" s="288"/>
      <c r="E9" s="288"/>
      <c r="F9" s="266"/>
      <c r="G9" s="266"/>
      <c r="H9" s="266"/>
      <c r="I9" s="266"/>
      <c r="J9" s="266"/>
      <c r="K9" s="266"/>
      <c r="L9" s="266"/>
      <c r="M9" s="266"/>
      <c r="N9" s="266"/>
      <c r="O9" s="266"/>
    </row>
    <row r="10" spans="6:14" ht="10.5" customHeight="1">
      <c r="F10" s="214"/>
      <c r="G10" s="214"/>
      <c r="H10" s="214"/>
      <c r="I10" s="265"/>
      <c r="K10" s="265"/>
      <c r="L10" s="265"/>
      <c r="M10" s="265"/>
      <c r="N10" s="265"/>
    </row>
    <row r="11" spans="2:15" ht="12" customHeight="1">
      <c r="B11" s="307" t="s">
        <v>146</v>
      </c>
      <c r="C11" s="319"/>
      <c r="D11" s="307"/>
      <c r="E11" s="307"/>
      <c r="F11" s="320"/>
      <c r="G11" s="320"/>
      <c r="H11" s="320"/>
      <c r="I11" s="314"/>
      <c r="J11" s="314">
        <v>-32024.188989268063</v>
      </c>
      <c r="K11" s="314">
        <v>3569.033516243623</v>
      </c>
      <c r="L11" s="314">
        <v>1402.9396831479394</v>
      </c>
      <c r="M11" s="314">
        <v>4728.593321016462</v>
      </c>
      <c r="N11" s="314">
        <v>123.91398470825041</v>
      </c>
      <c r="O11" s="314">
        <v>-22199.70848415178</v>
      </c>
    </row>
    <row r="12" spans="2:15" ht="12" customHeight="1">
      <c r="B12" s="307"/>
      <c r="C12" s="307"/>
      <c r="D12" s="307"/>
      <c r="E12" s="307"/>
      <c r="F12" s="320"/>
      <c r="G12" s="320"/>
      <c r="H12" s="320"/>
      <c r="I12" s="314"/>
      <c r="J12" s="314"/>
      <c r="K12" s="314"/>
      <c r="L12" s="314"/>
      <c r="M12" s="314"/>
      <c r="N12" s="314"/>
      <c r="O12" s="314"/>
    </row>
    <row r="13" spans="2:15" s="214" customFormat="1" ht="12" customHeight="1">
      <c r="B13" s="320" t="s">
        <v>370</v>
      </c>
      <c r="C13" s="320" t="s">
        <v>434</v>
      </c>
      <c r="D13" s="320"/>
      <c r="E13" s="321"/>
      <c r="F13" s="320"/>
      <c r="G13" s="320"/>
      <c r="H13" s="320"/>
      <c r="I13" s="314"/>
      <c r="J13" s="314">
        <v>91640.3858945498</v>
      </c>
      <c r="K13" s="314">
        <v>10284.50436272524</v>
      </c>
      <c r="L13" s="314">
        <v>1898.7522119878106</v>
      </c>
      <c r="M13" s="314">
        <v>1814.7910688476456</v>
      </c>
      <c r="N13" s="314">
        <v>-101.11461883324728</v>
      </c>
      <c r="O13" s="314">
        <v>105537.31891927726</v>
      </c>
    </row>
    <row r="14" spans="2:15" s="214" customFormat="1" ht="12" customHeight="1">
      <c r="B14" s="320"/>
      <c r="C14" s="320"/>
      <c r="D14" s="320"/>
      <c r="E14" s="320"/>
      <c r="F14" s="320"/>
      <c r="G14" s="320"/>
      <c r="H14" s="320"/>
      <c r="I14" s="314"/>
      <c r="J14" s="314">
        <v>0</v>
      </c>
      <c r="K14" s="314"/>
      <c r="L14" s="314"/>
      <c r="M14" s="314"/>
      <c r="N14" s="314"/>
      <c r="O14" s="314"/>
    </row>
    <row r="15" spans="2:15" s="223" customFormat="1" ht="12" customHeight="1">
      <c r="B15" s="334"/>
      <c r="C15" s="334" t="s">
        <v>372</v>
      </c>
      <c r="D15" s="334" t="s">
        <v>141</v>
      </c>
      <c r="E15" s="334"/>
      <c r="F15" s="334"/>
      <c r="G15" s="334"/>
      <c r="H15" s="334"/>
      <c r="I15" s="351"/>
      <c r="J15" s="351">
        <v>21385.170525647365</v>
      </c>
      <c r="K15" s="351">
        <v>1443.8168706259235</v>
      </c>
      <c r="L15" s="351">
        <v>1442.2211899999998</v>
      </c>
      <c r="M15" s="351">
        <v>127.765199999998</v>
      </c>
      <c r="N15" s="351">
        <v>4.6629367034256575E-15</v>
      </c>
      <c r="O15" s="351">
        <v>24398.973786273287</v>
      </c>
    </row>
    <row r="16" spans="2:15" s="214" customFormat="1" ht="12" customHeight="1">
      <c r="B16" s="320"/>
      <c r="C16" s="320"/>
      <c r="D16" s="320" t="s">
        <v>150</v>
      </c>
      <c r="E16" s="320" t="s">
        <v>470</v>
      </c>
      <c r="F16" s="320"/>
      <c r="G16" s="320"/>
      <c r="H16" s="320"/>
      <c r="I16" s="314"/>
      <c r="J16" s="314">
        <v>18789.042840997365</v>
      </c>
      <c r="K16" s="314">
        <v>659.3587971511097</v>
      </c>
      <c r="L16" s="314">
        <v>1442.2211899999998</v>
      </c>
      <c r="M16" s="314">
        <v>127.765199999998</v>
      </c>
      <c r="N16" s="314">
        <v>4.6629367034256575E-15</v>
      </c>
      <c r="O16" s="314">
        <v>21018.388028148474</v>
      </c>
    </row>
    <row r="17" spans="2:15" s="214" customFormat="1" ht="12" customHeight="1">
      <c r="B17" s="320"/>
      <c r="C17" s="320"/>
      <c r="D17" s="320"/>
      <c r="E17" s="320" t="s">
        <v>151</v>
      </c>
      <c r="F17" s="320"/>
      <c r="G17" s="320"/>
      <c r="H17" s="320"/>
      <c r="I17" s="314"/>
      <c r="J17" s="314"/>
      <c r="K17" s="314"/>
      <c r="L17" s="314"/>
      <c r="M17" s="314"/>
      <c r="N17" s="314"/>
      <c r="O17" s="314"/>
    </row>
    <row r="18" spans="2:15" s="214" customFormat="1" ht="12" customHeight="1">
      <c r="B18" s="320"/>
      <c r="C18" s="320"/>
      <c r="D18" s="320"/>
      <c r="E18" s="320" t="s">
        <v>471</v>
      </c>
      <c r="F18" s="320" t="s">
        <v>472</v>
      </c>
      <c r="G18" s="320"/>
      <c r="H18" s="320"/>
      <c r="I18" s="314"/>
      <c r="J18" s="314">
        <v>18789.042840997365</v>
      </c>
      <c r="K18" s="314">
        <v>659.3587971511097</v>
      </c>
      <c r="L18" s="314">
        <v>1442.2211899999998</v>
      </c>
      <c r="M18" s="314">
        <v>127.765199999998</v>
      </c>
      <c r="N18" s="314">
        <v>4.6629367034256575E-15</v>
      </c>
      <c r="O18" s="314">
        <v>21018.388028148474</v>
      </c>
    </row>
    <row r="19" spans="2:15" s="214" customFormat="1" ht="12" customHeight="1">
      <c r="B19" s="320"/>
      <c r="C19" s="320"/>
      <c r="D19" s="320"/>
      <c r="E19" s="320" t="s">
        <v>473</v>
      </c>
      <c r="F19" s="320" t="s">
        <v>474</v>
      </c>
      <c r="G19" s="320"/>
      <c r="H19" s="320"/>
      <c r="I19" s="314"/>
      <c r="J19" s="314"/>
      <c r="K19" s="314"/>
      <c r="L19" s="314"/>
      <c r="M19" s="314"/>
      <c r="N19" s="314"/>
      <c r="O19" s="314"/>
    </row>
    <row r="20" spans="2:15" s="214" customFormat="1" ht="12" customHeight="1">
      <c r="B20" s="320"/>
      <c r="C20" s="320"/>
      <c r="D20" s="320" t="s">
        <v>154</v>
      </c>
      <c r="E20" s="320" t="s">
        <v>17</v>
      </c>
      <c r="F20" s="320"/>
      <c r="G20" s="320"/>
      <c r="H20" s="320"/>
      <c r="I20" s="314"/>
      <c r="J20" s="314">
        <v>2596.1276846499995</v>
      </c>
      <c r="K20" s="314">
        <v>784.4580734748139</v>
      </c>
      <c r="L20" s="314">
        <v>0</v>
      </c>
      <c r="M20" s="314">
        <v>0</v>
      </c>
      <c r="N20" s="314">
        <v>0</v>
      </c>
      <c r="O20" s="314">
        <v>3380.5857581248133</v>
      </c>
    </row>
    <row r="21" spans="2:15" s="214" customFormat="1" ht="12" customHeight="1">
      <c r="B21" s="320"/>
      <c r="C21" s="320"/>
      <c r="D21" s="320"/>
      <c r="E21" s="320" t="s">
        <v>475</v>
      </c>
      <c r="F21" s="320" t="s">
        <v>472</v>
      </c>
      <c r="G21" s="320"/>
      <c r="H21" s="320"/>
      <c r="I21" s="314"/>
      <c r="J21" s="314">
        <v>2596.1276846499995</v>
      </c>
      <c r="K21" s="314">
        <v>784.4580734748139</v>
      </c>
      <c r="L21" s="314">
        <v>0</v>
      </c>
      <c r="M21" s="314">
        <v>0</v>
      </c>
      <c r="N21" s="314">
        <v>0</v>
      </c>
      <c r="O21" s="314">
        <v>3380.5857581248133</v>
      </c>
    </row>
    <row r="22" spans="2:15" s="214" customFormat="1" ht="12" customHeight="1">
      <c r="B22" s="320"/>
      <c r="C22" s="320"/>
      <c r="D22" s="320"/>
      <c r="E22" s="320" t="s">
        <v>476</v>
      </c>
      <c r="F22" s="320" t="s">
        <v>474</v>
      </c>
      <c r="G22" s="320"/>
      <c r="H22" s="320"/>
      <c r="I22" s="314"/>
      <c r="J22" s="314"/>
      <c r="K22" s="314"/>
      <c r="L22" s="314"/>
      <c r="M22" s="314"/>
      <c r="N22" s="314"/>
      <c r="O22" s="314"/>
    </row>
    <row r="23" spans="2:15" s="223" customFormat="1" ht="12" customHeight="1">
      <c r="B23" s="334"/>
      <c r="C23" s="334" t="s">
        <v>376</v>
      </c>
      <c r="D23" s="334" t="s">
        <v>74</v>
      </c>
      <c r="E23" s="334"/>
      <c r="F23" s="334"/>
      <c r="G23" s="334"/>
      <c r="H23" s="334"/>
      <c r="I23" s="351"/>
      <c r="J23" s="351">
        <v>37032.35302509653</v>
      </c>
      <c r="K23" s="351">
        <v>4601.521859987375</v>
      </c>
      <c r="L23" s="351">
        <v>476.98712919881393</v>
      </c>
      <c r="M23" s="351">
        <v>799.6540038749188</v>
      </c>
      <c r="N23" s="351">
        <v>54.31186710350562</v>
      </c>
      <c r="O23" s="351">
        <v>42964.82788526115</v>
      </c>
    </row>
    <row r="24" spans="2:15" s="214" customFormat="1" ht="12" customHeight="1">
      <c r="B24" s="320"/>
      <c r="C24" s="320"/>
      <c r="D24" s="320" t="s">
        <v>477</v>
      </c>
      <c r="E24" s="320" t="s">
        <v>478</v>
      </c>
      <c r="F24" s="320"/>
      <c r="G24" s="320"/>
      <c r="H24" s="320"/>
      <c r="I24" s="314"/>
      <c r="J24" s="314">
        <v>32732.152233520534</v>
      </c>
      <c r="K24" s="314">
        <v>1766.983637101806</v>
      </c>
      <c r="L24" s="314">
        <v>534.6355213107353</v>
      </c>
      <c r="M24" s="314">
        <v>787.9156626074562</v>
      </c>
      <c r="N24" s="314">
        <v>28.615398258002415</v>
      </c>
      <c r="O24" s="314">
        <v>35850.30245279854</v>
      </c>
    </row>
    <row r="25" spans="2:15" s="214" customFormat="1" ht="12" customHeight="1">
      <c r="B25" s="320"/>
      <c r="C25" s="320"/>
      <c r="D25" s="320"/>
      <c r="E25" s="320" t="s">
        <v>479</v>
      </c>
      <c r="F25" s="320" t="s">
        <v>110</v>
      </c>
      <c r="G25" s="320"/>
      <c r="H25" s="320"/>
      <c r="I25" s="314"/>
      <c r="J25" s="314">
        <v>0</v>
      </c>
      <c r="K25" s="314">
        <v>0</v>
      </c>
      <c r="L25" s="314">
        <v>0</v>
      </c>
      <c r="M25" s="314">
        <v>0</v>
      </c>
      <c r="N25" s="314">
        <v>0</v>
      </c>
      <c r="O25" s="314">
        <v>0</v>
      </c>
    </row>
    <row r="26" spans="2:15" s="214" customFormat="1" ht="12" customHeight="1">
      <c r="B26" s="320"/>
      <c r="C26" s="320"/>
      <c r="D26" s="320"/>
      <c r="E26" s="320" t="s">
        <v>480</v>
      </c>
      <c r="F26" s="320" t="s">
        <v>481</v>
      </c>
      <c r="G26" s="320"/>
      <c r="H26" s="320"/>
      <c r="I26" s="314"/>
      <c r="J26" s="314">
        <v>0</v>
      </c>
      <c r="K26" s="314">
        <v>0</v>
      </c>
      <c r="L26" s="314">
        <v>0</v>
      </c>
      <c r="M26" s="314">
        <v>0</v>
      </c>
      <c r="N26" s="314">
        <v>0</v>
      </c>
      <c r="O26" s="314">
        <v>0</v>
      </c>
    </row>
    <row r="27" spans="2:15" s="214" customFormat="1" ht="12" customHeight="1">
      <c r="B27" s="320"/>
      <c r="C27" s="320"/>
      <c r="D27" s="320"/>
      <c r="E27" s="320" t="s">
        <v>482</v>
      </c>
      <c r="F27" s="320" t="s">
        <v>112</v>
      </c>
      <c r="G27" s="320"/>
      <c r="H27" s="320"/>
      <c r="I27" s="314"/>
      <c r="J27" s="314">
        <v>17.597439</v>
      </c>
      <c r="K27" s="314">
        <v>0.5253769999999999</v>
      </c>
      <c r="L27" s="314">
        <v>-0.763607</v>
      </c>
      <c r="M27" s="314">
        <v>0</v>
      </c>
      <c r="N27" s="314">
        <v>-1.4432899320127035E-15</v>
      </c>
      <c r="O27" s="314">
        <v>17.359209</v>
      </c>
    </row>
    <row r="28" spans="2:15" s="214" customFormat="1" ht="12" customHeight="1">
      <c r="B28" s="320"/>
      <c r="C28" s="320"/>
      <c r="D28" s="320"/>
      <c r="E28" s="320" t="s">
        <v>483</v>
      </c>
      <c r="F28" s="320" t="s">
        <v>113</v>
      </c>
      <c r="G28" s="320"/>
      <c r="H28" s="320"/>
      <c r="I28" s="314"/>
      <c r="J28" s="314">
        <v>32714.554794520533</v>
      </c>
      <c r="K28" s="314">
        <v>1766.458260101806</v>
      </c>
      <c r="L28" s="314">
        <v>535.3991283107353</v>
      </c>
      <c r="M28" s="314">
        <v>787.9156626074562</v>
      </c>
      <c r="N28" s="314">
        <v>28.615398258002415</v>
      </c>
      <c r="O28" s="314">
        <v>35832.94324379854</v>
      </c>
    </row>
    <row r="29" spans="2:15" s="214" customFormat="1" ht="12" customHeight="1">
      <c r="B29" s="320"/>
      <c r="C29" s="320"/>
      <c r="D29" s="320" t="s">
        <v>484</v>
      </c>
      <c r="E29" s="320" t="s">
        <v>165</v>
      </c>
      <c r="F29" s="320"/>
      <c r="G29" s="320"/>
      <c r="H29" s="320"/>
      <c r="I29" s="314"/>
      <c r="J29" s="314">
        <v>4300.200791575993</v>
      </c>
      <c r="K29" s="314">
        <v>2834.538222885569</v>
      </c>
      <c r="L29" s="314">
        <v>-57.64839211192137</v>
      </c>
      <c r="M29" s="314">
        <v>11.738341267462644</v>
      </c>
      <c r="N29" s="314">
        <v>25.696468845503205</v>
      </c>
      <c r="O29" s="314">
        <v>7114.525432462608</v>
      </c>
    </row>
    <row r="30" spans="2:15" s="214" customFormat="1" ht="12" customHeight="1">
      <c r="B30" s="320"/>
      <c r="C30" s="320"/>
      <c r="D30" s="320"/>
      <c r="E30" s="320" t="s">
        <v>485</v>
      </c>
      <c r="F30" s="320" t="s">
        <v>486</v>
      </c>
      <c r="G30" s="320"/>
      <c r="H30" s="320"/>
      <c r="I30" s="314"/>
      <c r="J30" s="314">
        <v>3039.0962806980433</v>
      </c>
      <c r="K30" s="314">
        <v>140.06390683649104</v>
      </c>
      <c r="L30" s="314">
        <v>-76.102126918807</v>
      </c>
      <c r="M30" s="314">
        <v>6.709759117960285</v>
      </c>
      <c r="N30" s="314">
        <v>-245.2486760940222</v>
      </c>
      <c r="O30" s="314">
        <v>2864.519143639666</v>
      </c>
    </row>
    <row r="31" spans="2:15" s="214" customFormat="1" ht="12" customHeight="1">
      <c r="B31" s="320"/>
      <c r="C31" s="320"/>
      <c r="D31" s="320"/>
      <c r="E31" s="320"/>
      <c r="F31" s="320" t="s">
        <v>487</v>
      </c>
      <c r="G31" s="320" t="s">
        <v>110</v>
      </c>
      <c r="H31" s="320"/>
      <c r="I31" s="314"/>
      <c r="J31" s="314">
        <v>0</v>
      </c>
      <c r="K31" s="314">
        <v>0</v>
      </c>
      <c r="L31" s="314">
        <v>0</v>
      </c>
      <c r="M31" s="314">
        <v>0</v>
      </c>
      <c r="N31" s="314">
        <v>0</v>
      </c>
      <c r="O31" s="314">
        <v>0</v>
      </c>
    </row>
    <row r="32" spans="2:15" s="214" customFormat="1" ht="12" customHeight="1">
      <c r="B32" s="320"/>
      <c r="C32" s="320"/>
      <c r="D32" s="320"/>
      <c r="E32" s="320"/>
      <c r="F32" s="320" t="s">
        <v>488</v>
      </c>
      <c r="G32" s="320" t="s">
        <v>481</v>
      </c>
      <c r="H32" s="320"/>
      <c r="I32" s="314"/>
      <c r="J32" s="314">
        <v>0</v>
      </c>
      <c r="K32" s="314">
        <v>0</v>
      </c>
      <c r="L32" s="314">
        <v>0</v>
      </c>
      <c r="M32" s="314">
        <v>0</v>
      </c>
      <c r="N32" s="314">
        <v>0</v>
      </c>
      <c r="O32" s="314">
        <v>0</v>
      </c>
    </row>
    <row r="33" spans="2:15" s="214" customFormat="1" ht="12" customHeight="1">
      <c r="B33" s="320"/>
      <c r="C33" s="320"/>
      <c r="D33" s="320"/>
      <c r="E33" s="320"/>
      <c r="F33" s="320" t="s">
        <v>489</v>
      </c>
      <c r="G33" s="320" t="s">
        <v>112</v>
      </c>
      <c r="H33" s="320"/>
      <c r="I33" s="314"/>
      <c r="J33" s="314">
        <v>304.575</v>
      </c>
      <c r="K33" s="314">
        <v>-176.489344</v>
      </c>
      <c r="L33" s="314">
        <v>-4.222422</v>
      </c>
      <c r="M33" s="314">
        <v>0</v>
      </c>
      <c r="N33" s="314">
        <v>24.491355</v>
      </c>
      <c r="O33" s="314">
        <v>148.354589</v>
      </c>
    </row>
    <row r="34" spans="2:15" s="214" customFormat="1" ht="12" customHeight="1">
      <c r="B34" s="320"/>
      <c r="C34" s="320"/>
      <c r="D34" s="320"/>
      <c r="E34" s="320"/>
      <c r="F34" s="320" t="s">
        <v>490</v>
      </c>
      <c r="G34" s="320" t="s">
        <v>113</v>
      </c>
      <c r="H34" s="320"/>
      <c r="I34" s="314"/>
      <c r="J34" s="314">
        <v>2734.5212806980435</v>
      </c>
      <c r="K34" s="314">
        <v>316.55325083649103</v>
      </c>
      <c r="L34" s="314">
        <v>-71.87970491880701</v>
      </c>
      <c r="M34" s="314">
        <v>6.709759117960285</v>
      </c>
      <c r="N34" s="314">
        <v>-269.7400310940222</v>
      </c>
      <c r="O34" s="352">
        <v>2716.1645546396658</v>
      </c>
    </row>
    <row r="35" spans="2:15" s="214" customFormat="1" ht="12" customHeight="1">
      <c r="B35" s="320"/>
      <c r="C35" s="320"/>
      <c r="D35" s="320"/>
      <c r="E35" s="320" t="s">
        <v>171</v>
      </c>
      <c r="F35" s="320"/>
      <c r="G35" s="320"/>
      <c r="H35" s="320"/>
      <c r="I35" s="314"/>
      <c r="J35" s="314">
        <v>1261.10451087795</v>
      </c>
      <c r="K35" s="314">
        <v>2694.474316049078</v>
      </c>
      <c r="L35" s="314">
        <v>18.453734806885638</v>
      </c>
      <c r="M35" s="314">
        <v>5.02858214950236</v>
      </c>
      <c r="N35" s="314">
        <v>270.9451449395254</v>
      </c>
      <c r="O35" s="314">
        <v>4250.006288822941</v>
      </c>
    </row>
    <row r="36" spans="2:15" s="214" customFormat="1" ht="12" customHeight="1">
      <c r="B36" s="320"/>
      <c r="C36" s="320"/>
      <c r="D36" s="320"/>
      <c r="E36" s="320"/>
      <c r="F36" s="320" t="s">
        <v>491</v>
      </c>
      <c r="G36" s="320" t="s">
        <v>110</v>
      </c>
      <c r="H36" s="320"/>
      <c r="I36" s="314"/>
      <c r="J36" s="314">
        <v>0</v>
      </c>
      <c r="K36" s="314">
        <v>0</v>
      </c>
      <c r="L36" s="314">
        <v>0</v>
      </c>
      <c r="M36" s="314">
        <v>0</v>
      </c>
      <c r="N36" s="314">
        <v>0</v>
      </c>
      <c r="O36" s="314">
        <v>0</v>
      </c>
    </row>
    <row r="37" spans="2:15" s="214" customFormat="1" ht="12" customHeight="1">
      <c r="B37" s="320"/>
      <c r="C37" s="320"/>
      <c r="D37" s="320"/>
      <c r="E37" s="320"/>
      <c r="F37" s="320" t="s">
        <v>492</v>
      </c>
      <c r="G37" s="320" t="s">
        <v>481</v>
      </c>
      <c r="H37" s="320"/>
      <c r="I37" s="314"/>
      <c r="J37" s="314">
        <v>0</v>
      </c>
      <c r="K37" s="314">
        <v>2907.2488989729704</v>
      </c>
      <c r="L37" s="314">
        <v>0</v>
      </c>
      <c r="M37" s="314">
        <v>0</v>
      </c>
      <c r="N37" s="314">
        <v>0</v>
      </c>
      <c r="O37" s="314">
        <v>2907.2488989729704</v>
      </c>
    </row>
    <row r="38" spans="2:15" s="214" customFormat="1" ht="12" customHeight="1">
      <c r="B38" s="320"/>
      <c r="C38" s="320"/>
      <c r="D38" s="320"/>
      <c r="E38" s="320"/>
      <c r="F38" s="320" t="s">
        <v>493</v>
      </c>
      <c r="G38" s="320" t="s">
        <v>112</v>
      </c>
      <c r="H38" s="320"/>
      <c r="I38" s="314"/>
      <c r="J38" s="314">
        <v>3.327</v>
      </c>
      <c r="K38" s="314">
        <v>-1.3516600000000003</v>
      </c>
      <c r="L38" s="314">
        <v>-0.0842</v>
      </c>
      <c r="M38" s="314">
        <v>0</v>
      </c>
      <c r="N38" s="314">
        <v>0.0953520000000001</v>
      </c>
      <c r="O38" s="314">
        <v>1.986492</v>
      </c>
    </row>
    <row r="39" spans="2:15" s="214" customFormat="1" ht="12" customHeight="1">
      <c r="B39" s="320"/>
      <c r="C39" s="320"/>
      <c r="D39" s="320"/>
      <c r="E39" s="320"/>
      <c r="F39" s="320" t="s">
        <v>494</v>
      </c>
      <c r="G39" s="320" t="s">
        <v>113</v>
      </c>
      <c r="H39" s="320"/>
      <c r="I39" s="314"/>
      <c r="J39" s="314">
        <v>1257.77751087795</v>
      </c>
      <c r="K39" s="314">
        <v>-211.4229229238925</v>
      </c>
      <c r="L39" s="314">
        <v>18.537934806885637</v>
      </c>
      <c r="M39" s="314">
        <v>5.02858214950236</v>
      </c>
      <c r="N39" s="314">
        <v>270.8497929395254</v>
      </c>
      <c r="O39" s="314">
        <v>1340.7708978499707</v>
      </c>
    </row>
    <row r="40" spans="2:15" s="223" customFormat="1" ht="12" customHeight="1">
      <c r="B40" s="334"/>
      <c r="C40" s="334" t="s">
        <v>433</v>
      </c>
      <c r="D40" s="334" t="s">
        <v>387</v>
      </c>
      <c r="E40" s="334"/>
      <c r="F40" s="334"/>
      <c r="G40" s="334"/>
      <c r="H40" s="334"/>
      <c r="I40" s="351"/>
      <c r="J40" s="351">
        <v>1023.2267079500001</v>
      </c>
      <c r="K40" s="351">
        <v>-912.6647828608482</v>
      </c>
      <c r="L40" s="351">
        <v>68.74389278899696</v>
      </c>
      <c r="M40" s="351">
        <v>605.1551443418513</v>
      </c>
      <c r="N40" s="351">
        <v>32.08695378</v>
      </c>
      <c r="O40" s="351">
        <v>816.5479160000001</v>
      </c>
    </row>
    <row r="41" spans="2:15" s="214" customFormat="1" ht="12" customHeight="1">
      <c r="B41" s="320"/>
      <c r="C41" s="320"/>
      <c r="D41" s="320" t="s">
        <v>495</v>
      </c>
      <c r="E41" s="320" t="s">
        <v>110</v>
      </c>
      <c r="F41" s="320"/>
      <c r="G41" s="320"/>
      <c r="H41" s="320"/>
      <c r="I41" s="314"/>
      <c r="J41" s="314">
        <v>0</v>
      </c>
      <c r="K41" s="314">
        <v>0</v>
      </c>
      <c r="L41" s="314">
        <v>0</v>
      </c>
      <c r="M41" s="314">
        <v>0</v>
      </c>
      <c r="N41" s="314">
        <v>0</v>
      </c>
      <c r="O41" s="314">
        <v>0</v>
      </c>
    </row>
    <row r="42" spans="2:15" s="214" customFormat="1" ht="12" customHeight="1">
      <c r="B42" s="320"/>
      <c r="C42" s="320"/>
      <c r="D42" s="320" t="s">
        <v>496</v>
      </c>
      <c r="E42" s="320" t="s">
        <v>481</v>
      </c>
      <c r="F42" s="320"/>
      <c r="G42" s="320"/>
      <c r="H42" s="320"/>
      <c r="I42" s="314"/>
      <c r="J42" s="314">
        <v>0</v>
      </c>
      <c r="K42" s="314">
        <v>0</v>
      </c>
      <c r="L42" s="314">
        <v>0</v>
      </c>
      <c r="M42" s="314">
        <v>0</v>
      </c>
      <c r="N42" s="314">
        <v>0</v>
      </c>
      <c r="O42" s="314">
        <v>0</v>
      </c>
    </row>
    <row r="43" spans="2:15" s="214" customFormat="1" ht="12" customHeight="1">
      <c r="B43" s="320"/>
      <c r="C43" s="320"/>
      <c r="D43" s="320" t="s">
        <v>497</v>
      </c>
      <c r="E43" s="320" t="s">
        <v>112</v>
      </c>
      <c r="F43" s="320"/>
      <c r="G43" s="320"/>
      <c r="H43" s="320"/>
      <c r="I43" s="314"/>
      <c r="J43" s="314">
        <v>781.8355208400001</v>
      </c>
      <c r="K43" s="314">
        <v>-775.2620577103323</v>
      </c>
      <c r="L43" s="314">
        <v>54.668956279938755</v>
      </c>
      <c r="M43" s="314">
        <v>592.2957272703936</v>
      </c>
      <c r="N43" s="314">
        <v>0</v>
      </c>
      <c r="O43" s="314">
        <v>653.5381466800001</v>
      </c>
    </row>
    <row r="44" spans="2:15" s="214" customFormat="1" ht="12" customHeight="1">
      <c r="B44" s="320"/>
      <c r="C44" s="320"/>
      <c r="D44" s="320" t="s">
        <v>498</v>
      </c>
      <c r="E44" s="320" t="s">
        <v>113</v>
      </c>
      <c r="F44" s="320"/>
      <c r="G44" s="320"/>
      <c r="H44" s="320"/>
      <c r="I44" s="314"/>
      <c r="J44" s="314">
        <v>241.39118711000003</v>
      </c>
      <c r="K44" s="314">
        <v>-137.4027251505158</v>
      </c>
      <c r="L44" s="314">
        <v>14.074936509058197</v>
      </c>
      <c r="M44" s="314">
        <v>12.859417071457663</v>
      </c>
      <c r="N44" s="314">
        <v>32.08695378</v>
      </c>
      <c r="O44" s="314">
        <v>163.00976932</v>
      </c>
    </row>
    <row r="45" spans="2:15" s="223" customFormat="1" ht="12" customHeight="1">
      <c r="B45" s="334"/>
      <c r="C45" s="334" t="s">
        <v>499</v>
      </c>
      <c r="D45" s="334" t="s">
        <v>76</v>
      </c>
      <c r="E45" s="334"/>
      <c r="F45" s="334"/>
      <c r="G45" s="334"/>
      <c r="H45" s="334"/>
      <c r="I45" s="351"/>
      <c r="J45" s="351">
        <v>15236.235635855917</v>
      </c>
      <c r="K45" s="351">
        <v>4802.23041497279</v>
      </c>
      <c r="L45" s="351">
        <v>0</v>
      </c>
      <c r="M45" s="351">
        <v>-64.12827936912242</v>
      </c>
      <c r="N45" s="351">
        <v>-187.46843971675375</v>
      </c>
      <c r="O45" s="351">
        <v>19786.86933174283</v>
      </c>
    </row>
    <row r="46" spans="2:15" s="214" customFormat="1" ht="12" customHeight="1">
      <c r="B46" s="320"/>
      <c r="C46" s="320"/>
      <c r="D46" s="320" t="s">
        <v>223</v>
      </c>
      <c r="E46" s="320" t="s">
        <v>21</v>
      </c>
      <c r="F46" s="320"/>
      <c r="G46" s="320"/>
      <c r="H46" s="320"/>
      <c r="I46" s="314"/>
      <c r="J46" s="314">
        <v>6671.187718515918</v>
      </c>
      <c r="K46" s="314">
        <v>2012.906779399524</v>
      </c>
      <c r="L46" s="314">
        <v>0</v>
      </c>
      <c r="M46" s="314">
        <v>0</v>
      </c>
      <c r="N46" s="314">
        <v>-15.221933172611898</v>
      </c>
      <c r="O46" s="314">
        <v>8668.872564742831</v>
      </c>
    </row>
    <row r="47" spans="2:15" s="214" customFormat="1" ht="12" customHeight="1">
      <c r="B47" s="320"/>
      <c r="C47" s="320"/>
      <c r="D47" s="320"/>
      <c r="E47" s="320" t="s">
        <v>500</v>
      </c>
      <c r="F47" s="320" t="s">
        <v>481</v>
      </c>
      <c r="G47" s="320"/>
      <c r="H47" s="320"/>
      <c r="I47" s="314"/>
      <c r="J47" s="314">
        <v>0</v>
      </c>
      <c r="K47" s="314">
        <v>0</v>
      </c>
      <c r="L47" s="314">
        <v>0</v>
      </c>
      <c r="M47" s="314">
        <v>0</v>
      </c>
      <c r="N47" s="314">
        <v>0</v>
      </c>
      <c r="O47" s="314">
        <v>0</v>
      </c>
    </row>
    <row r="48" spans="2:15" s="214" customFormat="1" ht="12" customHeight="1">
      <c r="B48" s="320"/>
      <c r="C48" s="320"/>
      <c r="D48" s="320"/>
      <c r="E48" s="320"/>
      <c r="F48" s="320" t="s">
        <v>501</v>
      </c>
      <c r="G48" s="320" t="s">
        <v>502</v>
      </c>
      <c r="H48" s="320"/>
      <c r="I48" s="314"/>
      <c r="J48" s="314">
        <v>0</v>
      </c>
      <c r="K48" s="314">
        <v>0</v>
      </c>
      <c r="L48" s="314">
        <v>0</v>
      </c>
      <c r="M48" s="314">
        <v>0</v>
      </c>
      <c r="N48" s="314">
        <v>0</v>
      </c>
      <c r="O48" s="314">
        <v>0</v>
      </c>
    </row>
    <row r="49" spans="2:15" s="214" customFormat="1" ht="12" customHeight="1">
      <c r="B49" s="320"/>
      <c r="C49" s="320"/>
      <c r="D49" s="320"/>
      <c r="E49" s="320"/>
      <c r="F49" s="320" t="s">
        <v>503</v>
      </c>
      <c r="G49" s="320" t="s">
        <v>504</v>
      </c>
      <c r="H49" s="320"/>
      <c r="I49" s="314"/>
      <c r="J49" s="314">
        <v>0</v>
      </c>
      <c r="K49" s="314">
        <v>0</v>
      </c>
      <c r="L49" s="314">
        <v>0</v>
      </c>
      <c r="M49" s="314">
        <v>0</v>
      </c>
      <c r="N49" s="314">
        <v>0</v>
      </c>
      <c r="O49" s="314">
        <v>0</v>
      </c>
    </row>
    <row r="50" spans="2:15" s="214" customFormat="1" ht="12" customHeight="1">
      <c r="B50" s="320"/>
      <c r="C50" s="320"/>
      <c r="D50" s="320"/>
      <c r="E50" s="320" t="s">
        <v>505</v>
      </c>
      <c r="F50" s="320" t="s">
        <v>113</v>
      </c>
      <c r="G50" s="320"/>
      <c r="H50" s="320"/>
      <c r="I50" s="314"/>
      <c r="J50" s="314">
        <v>6671.187718515918</v>
      </c>
      <c r="K50" s="314">
        <v>2012.906779399524</v>
      </c>
      <c r="L50" s="314">
        <v>0</v>
      </c>
      <c r="M50" s="314">
        <v>0</v>
      </c>
      <c r="N50" s="314">
        <v>-15.221933172611898</v>
      </c>
      <c r="O50" s="314">
        <v>8668.872564742831</v>
      </c>
    </row>
    <row r="51" spans="2:15" s="214" customFormat="1" ht="12" customHeight="1">
      <c r="B51" s="320"/>
      <c r="C51" s="320"/>
      <c r="D51" s="320"/>
      <c r="E51" s="320"/>
      <c r="F51" s="320" t="s">
        <v>506</v>
      </c>
      <c r="G51" s="320" t="s">
        <v>502</v>
      </c>
      <c r="H51" s="320"/>
      <c r="I51" s="314"/>
      <c r="J51" s="314"/>
      <c r="K51" s="314"/>
      <c r="L51" s="314"/>
      <c r="M51" s="314"/>
      <c r="N51" s="314"/>
      <c r="O51" s="314"/>
    </row>
    <row r="52" spans="2:15" s="214" customFormat="1" ht="12" customHeight="1">
      <c r="B52" s="320"/>
      <c r="C52" s="320"/>
      <c r="D52" s="320"/>
      <c r="E52" s="320"/>
      <c r="F52" s="320" t="s">
        <v>507</v>
      </c>
      <c r="G52" s="320" t="s">
        <v>504</v>
      </c>
      <c r="H52" s="320"/>
      <c r="I52" s="314"/>
      <c r="J52" s="314">
        <v>6671.187718515918</v>
      </c>
      <c r="K52" s="314">
        <v>2012.906779399524</v>
      </c>
      <c r="L52" s="314">
        <v>0</v>
      </c>
      <c r="M52" s="314">
        <v>0</v>
      </c>
      <c r="N52" s="314">
        <v>-15.221933172611898</v>
      </c>
      <c r="O52" s="314">
        <v>8668.872564742831</v>
      </c>
    </row>
    <row r="53" spans="2:15" s="214" customFormat="1" ht="12" customHeight="1">
      <c r="B53" s="320"/>
      <c r="C53" s="320"/>
      <c r="D53" s="320"/>
      <c r="E53" s="320"/>
      <c r="F53" s="320"/>
      <c r="G53" s="320" t="s">
        <v>508</v>
      </c>
      <c r="H53" s="320" t="s">
        <v>61</v>
      </c>
      <c r="I53" s="314"/>
      <c r="J53" s="352">
        <v>985.1</v>
      </c>
      <c r="K53" s="352">
        <v>407.3539999999999</v>
      </c>
      <c r="L53" s="352">
        <v>0</v>
      </c>
      <c r="M53" s="352">
        <v>0</v>
      </c>
      <c r="N53" s="352">
        <v>0</v>
      </c>
      <c r="O53" s="352">
        <v>1392.454</v>
      </c>
    </row>
    <row r="54" spans="2:15" s="214" customFormat="1" ht="12" customHeight="1">
      <c r="B54" s="320"/>
      <c r="C54" s="320"/>
      <c r="D54" s="320"/>
      <c r="E54" s="320"/>
      <c r="F54" s="320"/>
      <c r="G54" s="320" t="s">
        <v>509</v>
      </c>
      <c r="H54" s="320" t="s">
        <v>62</v>
      </c>
      <c r="I54" s="314"/>
      <c r="J54" s="352">
        <v>5686.087718515918</v>
      </c>
      <c r="K54" s="352">
        <v>1605.5527793995243</v>
      </c>
      <c r="L54" s="352">
        <v>0</v>
      </c>
      <c r="M54" s="352">
        <v>0</v>
      </c>
      <c r="N54" s="352">
        <v>-15.221933172611898</v>
      </c>
      <c r="O54" s="352">
        <v>7276.41856474283</v>
      </c>
    </row>
    <row r="55" spans="2:15" s="214" customFormat="1" ht="12" customHeight="1">
      <c r="B55" s="320"/>
      <c r="C55" s="320"/>
      <c r="D55" s="320" t="s">
        <v>224</v>
      </c>
      <c r="E55" s="320" t="s">
        <v>22</v>
      </c>
      <c r="F55" s="320"/>
      <c r="G55" s="320"/>
      <c r="H55" s="320"/>
      <c r="I55" s="314"/>
      <c r="J55" s="314">
        <v>680.75191734</v>
      </c>
      <c r="K55" s="314">
        <v>49.68545618848954</v>
      </c>
      <c r="L55" s="314">
        <v>0</v>
      </c>
      <c r="M55" s="314">
        <v>0</v>
      </c>
      <c r="N55" s="314">
        <v>75.19162847151043</v>
      </c>
      <c r="O55" s="314">
        <v>805.629002</v>
      </c>
    </row>
    <row r="56" spans="2:15" s="214" customFormat="1" ht="12" customHeight="1">
      <c r="B56" s="320"/>
      <c r="C56" s="320"/>
      <c r="D56" s="320"/>
      <c r="E56" s="320" t="s">
        <v>510</v>
      </c>
      <c r="F56" s="320" t="s">
        <v>110</v>
      </c>
      <c r="G56" s="320"/>
      <c r="H56" s="320"/>
      <c r="I56" s="314"/>
      <c r="J56" s="314">
        <v>0</v>
      </c>
      <c r="K56" s="314">
        <v>0</v>
      </c>
      <c r="L56" s="314">
        <v>0</v>
      </c>
      <c r="M56" s="314">
        <v>0</v>
      </c>
      <c r="N56" s="314">
        <v>0</v>
      </c>
      <c r="O56" s="314">
        <v>0</v>
      </c>
    </row>
    <row r="57" spans="2:15" s="214" customFormat="1" ht="12" customHeight="1">
      <c r="B57" s="320"/>
      <c r="C57" s="320"/>
      <c r="D57" s="320"/>
      <c r="E57" s="320"/>
      <c r="F57" s="320" t="s">
        <v>511</v>
      </c>
      <c r="G57" s="320" t="s">
        <v>502</v>
      </c>
      <c r="H57" s="320"/>
      <c r="I57" s="314"/>
      <c r="J57" s="314">
        <v>0</v>
      </c>
      <c r="K57" s="314">
        <v>0</v>
      </c>
      <c r="L57" s="314">
        <v>0</v>
      </c>
      <c r="M57" s="314">
        <v>0</v>
      </c>
      <c r="N57" s="314">
        <v>0</v>
      </c>
      <c r="O57" s="314">
        <v>0</v>
      </c>
    </row>
    <row r="58" spans="2:15" s="214" customFormat="1" ht="12" customHeight="1">
      <c r="B58" s="320"/>
      <c r="C58" s="320"/>
      <c r="D58" s="320"/>
      <c r="E58" s="320"/>
      <c r="F58" s="320" t="s">
        <v>512</v>
      </c>
      <c r="G58" s="320" t="s">
        <v>504</v>
      </c>
      <c r="H58" s="320"/>
      <c r="I58" s="314"/>
      <c r="J58" s="314">
        <v>0</v>
      </c>
      <c r="K58" s="314">
        <v>0</v>
      </c>
      <c r="L58" s="314">
        <v>0</v>
      </c>
      <c r="M58" s="314">
        <v>0</v>
      </c>
      <c r="N58" s="314">
        <v>0</v>
      </c>
      <c r="O58" s="314">
        <v>0</v>
      </c>
    </row>
    <row r="59" spans="2:15" s="214" customFormat="1" ht="12" customHeight="1">
      <c r="B59" s="320"/>
      <c r="C59" s="320"/>
      <c r="D59" s="320"/>
      <c r="E59" s="320" t="s">
        <v>513</v>
      </c>
      <c r="F59" s="320" t="s">
        <v>481</v>
      </c>
      <c r="G59" s="320"/>
      <c r="H59" s="320"/>
      <c r="I59" s="314"/>
      <c r="J59" s="314">
        <v>0</v>
      </c>
      <c r="K59" s="314">
        <v>0</v>
      </c>
      <c r="L59" s="314">
        <v>0</v>
      </c>
      <c r="M59" s="314">
        <v>0</v>
      </c>
      <c r="N59" s="314">
        <v>0</v>
      </c>
      <c r="O59" s="314">
        <v>0</v>
      </c>
    </row>
    <row r="60" spans="2:15" s="214" customFormat="1" ht="12" customHeight="1">
      <c r="B60" s="320"/>
      <c r="C60" s="320"/>
      <c r="D60" s="320"/>
      <c r="E60" s="320"/>
      <c r="F60" s="320" t="s">
        <v>514</v>
      </c>
      <c r="G60" s="320" t="s">
        <v>502</v>
      </c>
      <c r="H60" s="320"/>
      <c r="I60" s="314"/>
      <c r="J60" s="314">
        <v>0</v>
      </c>
      <c r="K60" s="314">
        <v>0</v>
      </c>
      <c r="L60" s="314">
        <v>0</v>
      </c>
      <c r="M60" s="314">
        <v>0</v>
      </c>
      <c r="N60" s="314">
        <v>0</v>
      </c>
      <c r="O60" s="314">
        <v>0</v>
      </c>
    </row>
    <row r="61" spans="2:15" s="214" customFormat="1" ht="12" customHeight="1">
      <c r="B61" s="320"/>
      <c r="C61" s="320"/>
      <c r="D61" s="320"/>
      <c r="E61" s="320"/>
      <c r="F61" s="320" t="s">
        <v>515</v>
      </c>
      <c r="G61" s="320" t="s">
        <v>504</v>
      </c>
      <c r="H61" s="320"/>
      <c r="I61" s="314"/>
      <c r="J61" s="314">
        <v>0</v>
      </c>
      <c r="K61" s="314">
        <v>0</v>
      </c>
      <c r="L61" s="314">
        <v>0</v>
      </c>
      <c r="M61" s="314">
        <v>0</v>
      </c>
      <c r="N61" s="314">
        <v>0</v>
      </c>
      <c r="O61" s="314">
        <v>0</v>
      </c>
    </row>
    <row r="62" spans="2:15" s="214" customFormat="1" ht="12" customHeight="1">
      <c r="B62" s="320"/>
      <c r="C62" s="320"/>
      <c r="D62" s="320"/>
      <c r="E62" s="320" t="s">
        <v>516</v>
      </c>
      <c r="F62" s="320" t="s">
        <v>112</v>
      </c>
      <c r="G62" s="320"/>
      <c r="H62" s="320"/>
      <c r="I62" s="314"/>
      <c r="J62" s="314">
        <v>678.697</v>
      </c>
      <c r="K62" s="314">
        <v>34.37043118848954</v>
      </c>
      <c r="L62" s="314">
        <v>0</v>
      </c>
      <c r="M62" s="314">
        <v>0</v>
      </c>
      <c r="N62" s="314">
        <v>75.14654581151042</v>
      </c>
      <c r="O62" s="314">
        <v>788.213977</v>
      </c>
    </row>
    <row r="63" spans="2:15" s="214" customFormat="1" ht="12" customHeight="1">
      <c r="B63" s="320"/>
      <c r="C63" s="320"/>
      <c r="D63" s="320"/>
      <c r="E63" s="320"/>
      <c r="F63" s="320" t="s">
        <v>517</v>
      </c>
      <c r="G63" s="320" t="s">
        <v>502</v>
      </c>
      <c r="H63" s="320"/>
      <c r="I63" s="314"/>
      <c r="J63" s="314">
        <v>214.452</v>
      </c>
      <c r="K63" s="314">
        <v>12.718307117688951</v>
      </c>
      <c r="L63" s="314">
        <v>0</v>
      </c>
      <c r="M63" s="314">
        <v>0</v>
      </c>
      <c r="N63" s="314">
        <v>85.8808218023896</v>
      </c>
      <c r="O63" s="314">
        <v>313.05112892007855</v>
      </c>
    </row>
    <row r="64" spans="2:15" s="214" customFormat="1" ht="12" customHeight="1">
      <c r="B64" s="320"/>
      <c r="C64" s="320"/>
      <c r="D64" s="320"/>
      <c r="E64" s="320"/>
      <c r="F64" s="320" t="s">
        <v>518</v>
      </c>
      <c r="G64" s="320" t="s">
        <v>504</v>
      </c>
      <c r="H64" s="320"/>
      <c r="I64" s="314"/>
      <c r="J64" s="314">
        <v>464.245</v>
      </c>
      <c r="K64" s="314">
        <v>21.65212407080059</v>
      </c>
      <c r="L64" s="314">
        <v>0</v>
      </c>
      <c r="M64" s="314">
        <v>0</v>
      </c>
      <c r="N64" s="314">
        <v>-10.734275990879183</v>
      </c>
      <c r="O64" s="314">
        <v>475.16284807992145</v>
      </c>
    </row>
    <row r="65" spans="2:15" s="214" customFormat="1" ht="12" customHeight="1">
      <c r="B65" s="320"/>
      <c r="C65" s="320"/>
      <c r="D65" s="320"/>
      <c r="E65" s="320"/>
      <c r="F65" s="320"/>
      <c r="G65" s="320"/>
      <c r="H65" s="320"/>
      <c r="I65" s="314"/>
      <c r="J65" s="314"/>
      <c r="K65" s="314"/>
      <c r="L65" s="314"/>
      <c r="M65" s="314"/>
      <c r="N65" s="314"/>
      <c r="O65" s="314"/>
    </row>
    <row r="66" spans="3:15" s="313" customFormat="1" ht="12" customHeight="1">
      <c r="C66" s="335" t="s">
        <v>672</v>
      </c>
      <c r="D66" s="323"/>
      <c r="E66" s="323"/>
      <c r="F66" s="323"/>
      <c r="G66" s="323"/>
      <c r="H66" s="323"/>
      <c r="I66" s="323"/>
      <c r="J66" s="323"/>
      <c r="K66" s="323"/>
      <c r="L66" s="324"/>
      <c r="M66" s="324"/>
      <c r="O66" s="265"/>
    </row>
    <row r="67" spans="2:15" s="313" customFormat="1" ht="12" customHeight="1">
      <c r="B67" s="336"/>
      <c r="C67" s="336"/>
      <c r="D67" s="336"/>
      <c r="E67" s="336"/>
      <c r="F67" s="337"/>
      <c r="G67" s="337"/>
      <c r="H67" s="337"/>
      <c r="I67" s="337"/>
      <c r="J67" s="337"/>
      <c r="K67" s="337"/>
      <c r="L67" s="337"/>
      <c r="M67" s="337"/>
      <c r="N67" s="337"/>
      <c r="O67" s="337"/>
    </row>
    <row r="68" spans="2:15" s="313" customFormat="1" ht="9" customHeight="1">
      <c r="B68" s="330"/>
      <c r="C68" s="316"/>
      <c r="D68" s="316"/>
      <c r="E68" s="316"/>
      <c r="F68" s="316"/>
      <c r="G68" s="316"/>
      <c r="H68" s="316"/>
      <c r="I68" s="316"/>
      <c r="J68" s="316"/>
      <c r="K68" s="339"/>
      <c r="L68" s="339"/>
      <c r="M68" s="339"/>
      <c r="N68" s="339"/>
      <c r="O68" s="317"/>
    </row>
    <row r="69" spans="6:15" s="313" customFormat="1" ht="23.25" customHeight="1">
      <c r="F69" s="265"/>
      <c r="G69" s="265"/>
      <c r="H69" s="265"/>
      <c r="I69" s="265"/>
      <c r="J69" s="381"/>
      <c r="K69" s="382" t="s">
        <v>595</v>
      </c>
      <c r="L69" s="382"/>
      <c r="M69" s="382"/>
      <c r="N69" s="382"/>
      <c r="O69" s="383"/>
    </row>
    <row r="70" spans="2:15" s="313" customFormat="1" ht="16.5" customHeight="1">
      <c r="B70" s="312" t="s">
        <v>1</v>
      </c>
      <c r="C70" s="213"/>
      <c r="D70" s="213"/>
      <c r="E70" s="213"/>
      <c r="F70" s="214"/>
      <c r="G70" s="214"/>
      <c r="H70" s="214"/>
      <c r="I70" s="214"/>
      <c r="J70" s="384"/>
      <c r="K70" s="384"/>
      <c r="L70" s="384"/>
      <c r="M70" s="384"/>
      <c r="N70" s="384"/>
      <c r="O70" s="384"/>
    </row>
    <row r="71" spans="6:15" s="312" customFormat="1" ht="12" customHeight="1">
      <c r="F71" s="314"/>
      <c r="G71" s="314"/>
      <c r="H71" s="314"/>
      <c r="I71" s="347"/>
      <c r="J71" s="385">
        <v>2005</v>
      </c>
      <c r="K71" s="385" t="s">
        <v>568</v>
      </c>
      <c r="L71" s="386" t="s">
        <v>569</v>
      </c>
      <c r="M71" s="387" t="s">
        <v>570</v>
      </c>
      <c r="N71" s="387" t="s">
        <v>469</v>
      </c>
      <c r="O71" s="396" t="s">
        <v>685</v>
      </c>
    </row>
    <row r="72" spans="2:15" s="313" customFormat="1" ht="9" customHeight="1">
      <c r="B72" s="288"/>
      <c r="C72" s="288"/>
      <c r="D72" s="288"/>
      <c r="E72" s="288"/>
      <c r="F72" s="266"/>
      <c r="G72" s="266"/>
      <c r="H72" s="266"/>
      <c r="I72" s="266"/>
      <c r="J72" s="266"/>
      <c r="K72" s="266"/>
      <c r="L72" s="266"/>
      <c r="M72" s="266"/>
      <c r="N72" s="266"/>
      <c r="O72" s="266"/>
    </row>
    <row r="73" spans="6:14" ht="12" customHeight="1">
      <c r="F73" s="214"/>
      <c r="G73" s="214"/>
      <c r="H73" s="214"/>
      <c r="I73" s="265"/>
      <c r="K73" s="265"/>
      <c r="L73" s="265"/>
      <c r="M73" s="265"/>
      <c r="N73" s="265"/>
    </row>
    <row r="74" spans="5:15" s="313" customFormat="1" ht="12" customHeight="1">
      <c r="E74" s="313" t="s">
        <v>519</v>
      </c>
      <c r="F74" s="265" t="s">
        <v>113</v>
      </c>
      <c r="G74" s="265"/>
      <c r="H74" s="265"/>
      <c r="I74" s="265"/>
      <c r="J74" s="265">
        <v>2.0549173400000003</v>
      </c>
      <c r="K74" s="265">
        <v>15.315024999999999</v>
      </c>
      <c r="L74" s="265">
        <v>0</v>
      </c>
      <c r="M74" s="265">
        <v>0</v>
      </c>
      <c r="N74" s="265">
        <v>0.04508266000000205</v>
      </c>
      <c r="O74" s="265">
        <v>17.415025</v>
      </c>
    </row>
    <row r="75" spans="2:15" s="214" customFormat="1" ht="12" customHeight="1">
      <c r="B75" s="320"/>
      <c r="C75" s="320"/>
      <c r="D75" s="320"/>
      <c r="E75" s="320"/>
      <c r="F75" s="320" t="s">
        <v>520</v>
      </c>
      <c r="G75" s="320" t="s">
        <v>502</v>
      </c>
      <c r="H75" s="320"/>
      <c r="I75" s="314"/>
      <c r="J75" s="314"/>
      <c r="K75" s="314"/>
      <c r="L75" s="314"/>
      <c r="M75" s="314"/>
      <c r="N75" s="314"/>
      <c r="O75" s="314"/>
    </row>
    <row r="76" spans="2:15" s="214" customFormat="1" ht="12" customHeight="1">
      <c r="B76" s="320"/>
      <c r="C76" s="320"/>
      <c r="D76" s="320"/>
      <c r="E76" s="320"/>
      <c r="F76" s="320" t="s">
        <v>521</v>
      </c>
      <c r="G76" s="320" t="s">
        <v>504</v>
      </c>
      <c r="H76" s="320"/>
      <c r="I76" s="314"/>
      <c r="J76" s="314">
        <v>2.0549173400000003</v>
      </c>
      <c r="K76" s="314">
        <v>15.315024999999999</v>
      </c>
      <c r="L76" s="314">
        <v>0</v>
      </c>
      <c r="M76" s="314">
        <v>0</v>
      </c>
      <c r="N76" s="314">
        <v>0.04508266000000205</v>
      </c>
      <c r="O76" s="314">
        <v>17.415025</v>
      </c>
    </row>
    <row r="77" spans="2:15" s="214" customFormat="1" ht="12" customHeight="1">
      <c r="B77" s="320"/>
      <c r="C77" s="320"/>
      <c r="D77" s="320" t="s">
        <v>225</v>
      </c>
      <c r="E77" s="320" t="s">
        <v>23</v>
      </c>
      <c r="F77" s="320"/>
      <c r="G77" s="320"/>
      <c r="H77" s="320"/>
      <c r="I77" s="314"/>
      <c r="J77" s="314">
        <v>7824.196</v>
      </c>
      <c r="K77" s="314">
        <v>2739.6381793847763</v>
      </c>
      <c r="L77" s="314">
        <v>0</v>
      </c>
      <c r="M77" s="314">
        <v>-66.22827936912242</v>
      </c>
      <c r="N77" s="314">
        <v>-247.43813501565228</v>
      </c>
      <c r="O77" s="314">
        <v>10250.167765</v>
      </c>
    </row>
    <row r="78" spans="2:15" s="214" customFormat="1" ht="12" customHeight="1">
      <c r="B78" s="320"/>
      <c r="C78" s="320"/>
      <c r="D78" s="320"/>
      <c r="E78" s="320" t="s">
        <v>522</v>
      </c>
      <c r="F78" s="320" t="s">
        <v>110</v>
      </c>
      <c r="G78" s="320"/>
      <c r="H78" s="320"/>
      <c r="I78" s="314"/>
      <c r="J78" s="314">
        <v>0</v>
      </c>
      <c r="K78" s="314">
        <v>0</v>
      </c>
      <c r="L78" s="314">
        <v>0</v>
      </c>
      <c r="M78" s="314">
        <v>0</v>
      </c>
      <c r="N78" s="314">
        <v>0</v>
      </c>
      <c r="O78" s="314">
        <v>0</v>
      </c>
    </row>
    <row r="79" spans="2:15" s="214" customFormat="1" ht="12" customHeight="1">
      <c r="B79" s="320"/>
      <c r="C79" s="320"/>
      <c r="D79" s="320"/>
      <c r="E79" s="320" t="s">
        <v>523</v>
      </c>
      <c r="F79" s="320" t="s">
        <v>481</v>
      </c>
      <c r="G79" s="320"/>
      <c r="H79" s="320"/>
      <c r="I79" s="314"/>
      <c r="J79" s="314">
        <v>0</v>
      </c>
      <c r="K79" s="314">
        <v>623.857095293714</v>
      </c>
      <c r="L79" s="314">
        <v>0</v>
      </c>
      <c r="M79" s="314">
        <v>0</v>
      </c>
      <c r="N79" s="314">
        <v>0</v>
      </c>
      <c r="O79" s="314">
        <v>623.857095293714</v>
      </c>
    </row>
    <row r="80" spans="2:15" s="214" customFormat="1" ht="12" customHeight="1">
      <c r="B80" s="320"/>
      <c r="C80" s="320"/>
      <c r="D80" s="320"/>
      <c r="E80" s="320" t="s">
        <v>524</v>
      </c>
      <c r="F80" s="320" t="s">
        <v>112</v>
      </c>
      <c r="G80" s="320"/>
      <c r="H80" s="320"/>
      <c r="I80" s="314"/>
      <c r="J80" s="314">
        <v>1451.196</v>
      </c>
      <c r="K80" s="314">
        <v>2246.7704470000003</v>
      </c>
      <c r="L80" s="314">
        <v>0</v>
      </c>
      <c r="M80" s="314">
        <v>1.594159</v>
      </c>
      <c r="N80" s="314">
        <v>-247.39284099999963</v>
      </c>
      <c r="O80" s="314">
        <v>3452.167765</v>
      </c>
    </row>
    <row r="81" spans="2:15" s="214" customFormat="1" ht="12" customHeight="1">
      <c r="B81" s="320"/>
      <c r="C81" s="320"/>
      <c r="D81" s="320"/>
      <c r="E81" s="320" t="s">
        <v>525</v>
      </c>
      <c r="F81" s="320" t="s">
        <v>113</v>
      </c>
      <c r="G81" s="320"/>
      <c r="H81" s="320"/>
      <c r="I81" s="314"/>
      <c r="J81" s="314">
        <v>6373</v>
      </c>
      <c r="K81" s="314">
        <v>-130.9893629089379</v>
      </c>
      <c r="L81" s="314">
        <v>0</v>
      </c>
      <c r="M81" s="314">
        <v>-67.82243836912242</v>
      </c>
      <c r="N81" s="314">
        <v>-0.04529401565262958</v>
      </c>
      <c r="O81" s="314">
        <v>6174.142904706287</v>
      </c>
    </row>
    <row r="82" spans="2:15" s="214" customFormat="1" ht="12" customHeight="1">
      <c r="B82" s="320"/>
      <c r="C82" s="320"/>
      <c r="D82" s="320"/>
      <c r="E82" s="320"/>
      <c r="F82" s="320" t="s">
        <v>526</v>
      </c>
      <c r="G82" s="320" t="s">
        <v>61</v>
      </c>
      <c r="H82" s="320"/>
      <c r="I82" s="314"/>
      <c r="J82" s="314">
        <v>151.1</v>
      </c>
      <c r="K82" s="314">
        <v>277.7829999999999</v>
      </c>
      <c r="L82" s="314">
        <v>0</v>
      </c>
      <c r="M82" s="314">
        <v>0</v>
      </c>
      <c r="N82" s="314">
        <v>-0.009999999999990905</v>
      </c>
      <c r="O82" s="314">
        <v>428.87299999999993</v>
      </c>
    </row>
    <row r="83" spans="2:15" s="214" customFormat="1" ht="12" customHeight="1">
      <c r="B83" s="320"/>
      <c r="C83" s="320"/>
      <c r="D83" s="320"/>
      <c r="E83" s="320"/>
      <c r="F83" s="320" t="s">
        <v>527</v>
      </c>
      <c r="G83" s="320" t="s">
        <v>62</v>
      </c>
      <c r="H83" s="320"/>
      <c r="I83" s="314"/>
      <c r="J83" s="314">
        <v>6221.9</v>
      </c>
      <c r="K83" s="314">
        <v>-408.7723629089378</v>
      </c>
      <c r="L83" s="314">
        <v>0</v>
      </c>
      <c r="M83" s="314">
        <v>-67.82243836912242</v>
      </c>
      <c r="N83" s="314">
        <v>-0.03529401565263868</v>
      </c>
      <c r="O83" s="314">
        <v>5745.269904706287</v>
      </c>
    </row>
    <row r="84" spans="2:15" s="214" customFormat="1" ht="12" customHeight="1">
      <c r="B84" s="320"/>
      <c r="C84" s="320"/>
      <c r="D84" s="320" t="s">
        <v>226</v>
      </c>
      <c r="E84" s="320" t="s">
        <v>24</v>
      </c>
      <c r="F84" s="320"/>
      <c r="G84" s="320"/>
      <c r="H84" s="320"/>
      <c r="I84" s="314"/>
      <c r="J84" s="314">
        <v>60.1</v>
      </c>
      <c r="K84" s="314">
        <v>0</v>
      </c>
      <c r="L84" s="314">
        <v>0</v>
      </c>
      <c r="M84" s="314">
        <v>2.1</v>
      </c>
      <c r="N84" s="314">
        <v>0</v>
      </c>
      <c r="O84" s="314">
        <v>62.2</v>
      </c>
    </row>
    <row r="85" spans="2:15" s="214" customFormat="1" ht="12" customHeight="1">
      <c r="B85" s="320"/>
      <c r="C85" s="320"/>
      <c r="D85" s="320"/>
      <c r="E85" s="320" t="s">
        <v>227</v>
      </c>
      <c r="F85" s="320" t="s">
        <v>110</v>
      </c>
      <c r="G85" s="320"/>
      <c r="H85" s="320"/>
      <c r="I85" s="314"/>
      <c r="J85" s="314">
        <v>60.1</v>
      </c>
      <c r="K85" s="314">
        <v>0</v>
      </c>
      <c r="L85" s="314">
        <v>0</v>
      </c>
      <c r="M85" s="314">
        <v>2.1</v>
      </c>
      <c r="N85" s="314">
        <v>0</v>
      </c>
      <c r="O85" s="314">
        <v>62.2</v>
      </c>
    </row>
    <row r="86" spans="2:15" s="214" customFormat="1" ht="12" customHeight="1">
      <c r="B86" s="320"/>
      <c r="C86" s="320"/>
      <c r="D86" s="320"/>
      <c r="E86" s="320"/>
      <c r="F86" s="320" t="s">
        <v>528</v>
      </c>
      <c r="G86" s="320" t="s">
        <v>502</v>
      </c>
      <c r="H86" s="320"/>
      <c r="I86" s="314"/>
      <c r="J86" s="314">
        <v>60.1</v>
      </c>
      <c r="K86" s="314">
        <v>0</v>
      </c>
      <c r="L86" s="314">
        <v>0</v>
      </c>
      <c r="M86" s="314">
        <v>2.1</v>
      </c>
      <c r="N86" s="314">
        <v>0</v>
      </c>
      <c r="O86" s="314">
        <v>62.2</v>
      </c>
    </row>
    <row r="87" spans="2:15" s="214" customFormat="1" ht="12" customHeight="1">
      <c r="B87" s="320"/>
      <c r="C87" s="320"/>
      <c r="D87" s="320"/>
      <c r="E87" s="320"/>
      <c r="F87" s="320" t="s">
        <v>529</v>
      </c>
      <c r="G87" s="320" t="s">
        <v>504</v>
      </c>
      <c r="H87" s="320"/>
      <c r="I87" s="314"/>
      <c r="J87" s="314">
        <v>0</v>
      </c>
      <c r="K87" s="314">
        <v>0</v>
      </c>
      <c r="L87" s="314">
        <v>0</v>
      </c>
      <c r="M87" s="314">
        <v>0</v>
      </c>
      <c r="N87" s="314">
        <v>0</v>
      </c>
      <c r="O87" s="314">
        <v>0</v>
      </c>
    </row>
    <row r="88" spans="2:15" s="214" customFormat="1" ht="12" customHeight="1">
      <c r="B88" s="320"/>
      <c r="C88" s="320"/>
      <c r="D88" s="320"/>
      <c r="E88" s="320" t="s">
        <v>228</v>
      </c>
      <c r="F88" s="320" t="s">
        <v>111</v>
      </c>
      <c r="G88" s="320"/>
      <c r="H88" s="320"/>
      <c r="I88" s="314"/>
      <c r="J88" s="314">
        <v>0</v>
      </c>
      <c r="K88" s="314">
        <v>0</v>
      </c>
      <c r="L88" s="314">
        <v>0</v>
      </c>
      <c r="M88" s="314">
        <v>0</v>
      </c>
      <c r="N88" s="314">
        <v>0</v>
      </c>
      <c r="O88" s="314">
        <v>0</v>
      </c>
    </row>
    <row r="89" spans="2:15" s="214" customFormat="1" ht="12" customHeight="1">
      <c r="B89" s="320"/>
      <c r="C89" s="320"/>
      <c r="D89" s="320"/>
      <c r="E89" s="320"/>
      <c r="F89" s="320" t="s">
        <v>530</v>
      </c>
      <c r="G89" s="320" t="s">
        <v>502</v>
      </c>
      <c r="H89" s="320"/>
      <c r="I89" s="314"/>
      <c r="J89" s="314">
        <v>0</v>
      </c>
      <c r="K89" s="314">
        <v>0</v>
      </c>
      <c r="L89" s="314">
        <v>0</v>
      </c>
      <c r="M89" s="314">
        <v>0</v>
      </c>
      <c r="N89" s="314">
        <v>0</v>
      </c>
      <c r="O89" s="314">
        <v>0</v>
      </c>
    </row>
    <row r="90" spans="2:15" s="214" customFormat="1" ht="12" customHeight="1">
      <c r="B90" s="320"/>
      <c r="C90" s="320"/>
      <c r="D90" s="320"/>
      <c r="E90" s="320"/>
      <c r="F90" s="320" t="s">
        <v>531</v>
      </c>
      <c r="G90" s="320" t="s">
        <v>504</v>
      </c>
      <c r="H90" s="320"/>
      <c r="I90" s="314"/>
      <c r="J90" s="314">
        <v>0</v>
      </c>
      <c r="K90" s="314">
        <v>0</v>
      </c>
      <c r="L90" s="314">
        <v>0</v>
      </c>
      <c r="M90" s="314">
        <v>0</v>
      </c>
      <c r="N90" s="314">
        <v>0</v>
      </c>
      <c r="O90" s="314">
        <v>0</v>
      </c>
    </row>
    <row r="91" spans="2:15" s="214" customFormat="1" ht="12" customHeight="1">
      <c r="B91" s="320"/>
      <c r="C91" s="320"/>
      <c r="D91" s="320"/>
      <c r="E91" s="320" t="s">
        <v>532</v>
      </c>
      <c r="F91" s="320" t="s">
        <v>112</v>
      </c>
      <c r="G91" s="320"/>
      <c r="H91" s="320"/>
      <c r="I91" s="314"/>
      <c r="J91" s="314">
        <v>0</v>
      </c>
      <c r="K91" s="314">
        <v>0</v>
      </c>
      <c r="L91" s="314">
        <v>0</v>
      </c>
      <c r="M91" s="314">
        <v>0</v>
      </c>
      <c r="N91" s="314">
        <v>0</v>
      </c>
      <c r="O91" s="314">
        <v>0</v>
      </c>
    </row>
    <row r="92" spans="2:15" s="214" customFormat="1" ht="12" customHeight="1">
      <c r="B92" s="320"/>
      <c r="C92" s="320"/>
      <c r="D92" s="320"/>
      <c r="E92" s="320"/>
      <c r="F92" s="320" t="s">
        <v>533</v>
      </c>
      <c r="G92" s="320" t="s">
        <v>502</v>
      </c>
      <c r="H92" s="320"/>
      <c r="I92" s="314"/>
      <c r="J92" s="314">
        <v>0</v>
      </c>
      <c r="K92" s="314">
        <v>0</v>
      </c>
      <c r="L92" s="314">
        <v>0</v>
      </c>
      <c r="M92" s="314">
        <v>0</v>
      </c>
      <c r="N92" s="314">
        <v>0</v>
      </c>
      <c r="O92" s="314">
        <v>0</v>
      </c>
    </row>
    <row r="93" spans="2:15" s="214" customFormat="1" ht="12" customHeight="1">
      <c r="B93" s="320"/>
      <c r="C93" s="320"/>
      <c r="D93" s="320"/>
      <c r="E93" s="320"/>
      <c r="F93" s="320" t="s">
        <v>534</v>
      </c>
      <c r="G93" s="320" t="s">
        <v>504</v>
      </c>
      <c r="H93" s="320"/>
      <c r="I93" s="314"/>
      <c r="J93" s="314">
        <v>0</v>
      </c>
      <c r="K93" s="314">
        <v>0</v>
      </c>
      <c r="L93" s="314">
        <v>0</v>
      </c>
      <c r="M93" s="314">
        <v>0</v>
      </c>
      <c r="N93" s="314">
        <v>0</v>
      </c>
      <c r="O93" s="314">
        <v>0</v>
      </c>
    </row>
    <row r="94" spans="2:15" s="214" customFormat="1" ht="12" customHeight="1">
      <c r="B94" s="320"/>
      <c r="C94" s="320"/>
      <c r="D94" s="320"/>
      <c r="E94" s="320" t="s">
        <v>535</v>
      </c>
      <c r="F94" s="320" t="s">
        <v>113</v>
      </c>
      <c r="G94" s="320"/>
      <c r="H94" s="320"/>
      <c r="I94" s="314"/>
      <c r="J94" s="314"/>
      <c r="K94" s="314"/>
      <c r="L94" s="314"/>
      <c r="M94" s="314"/>
      <c r="N94" s="314"/>
      <c r="O94" s="314"/>
    </row>
    <row r="95" spans="2:15" s="214" customFormat="1" ht="12" customHeight="1">
      <c r="B95" s="320"/>
      <c r="C95" s="320"/>
      <c r="D95" s="320"/>
      <c r="E95" s="320"/>
      <c r="F95" s="320" t="s">
        <v>536</v>
      </c>
      <c r="G95" s="320" t="s">
        <v>502</v>
      </c>
      <c r="H95" s="320"/>
      <c r="I95" s="314"/>
      <c r="J95" s="314"/>
      <c r="K95" s="314"/>
      <c r="L95" s="314"/>
      <c r="M95" s="314"/>
      <c r="N95" s="314"/>
      <c r="O95" s="314"/>
    </row>
    <row r="96" spans="2:15" s="214" customFormat="1" ht="12" customHeight="1">
      <c r="B96" s="320"/>
      <c r="C96" s="320"/>
      <c r="D96" s="320"/>
      <c r="E96" s="320"/>
      <c r="F96" s="320" t="s">
        <v>537</v>
      </c>
      <c r="G96" s="320" t="s">
        <v>504</v>
      </c>
      <c r="H96" s="320"/>
      <c r="I96" s="314"/>
      <c r="J96" s="314"/>
      <c r="K96" s="314"/>
      <c r="L96" s="314"/>
      <c r="M96" s="314"/>
      <c r="N96" s="314"/>
      <c r="O96" s="314"/>
    </row>
    <row r="97" spans="2:15" s="214" customFormat="1" ht="12" customHeight="1">
      <c r="B97" s="320"/>
      <c r="C97" s="320"/>
      <c r="D97" s="320"/>
      <c r="E97" s="320"/>
      <c r="F97" s="320"/>
      <c r="G97" s="320" t="s">
        <v>538</v>
      </c>
      <c r="H97" s="320" t="s">
        <v>61</v>
      </c>
      <c r="I97" s="314"/>
      <c r="J97" s="314"/>
      <c r="K97" s="314"/>
      <c r="L97" s="314"/>
      <c r="M97" s="314"/>
      <c r="N97" s="314"/>
      <c r="O97" s="314"/>
    </row>
    <row r="98" spans="2:15" s="214" customFormat="1" ht="12" customHeight="1">
      <c r="B98" s="320"/>
      <c r="C98" s="320"/>
      <c r="D98" s="320"/>
      <c r="E98" s="320"/>
      <c r="F98" s="320"/>
      <c r="G98" s="320" t="s">
        <v>539</v>
      </c>
      <c r="H98" s="320" t="s">
        <v>62</v>
      </c>
      <c r="I98" s="314"/>
      <c r="J98" s="314"/>
      <c r="K98" s="314"/>
      <c r="L98" s="314"/>
      <c r="M98" s="314"/>
      <c r="N98" s="314"/>
      <c r="O98" s="314"/>
    </row>
    <row r="99" spans="2:15" s="223" customFormat="1" ht="12" customHeight="1">
      <c r="B99" s="334"/>
      <c r="C99" s="334" t="s">
        <v>64</v>
      </c>
      <c r="D99" s="334" t="s">
        <v>65</v>
      </c>
      <c r="E99" s="334"/>
      <c r="F99" s="334"/>
      <c r="G99" s="334"/>
      <c r="H99" s="334"/>
      <c r="I99" s="351"/>
      <c r="J99" s="351">
        <v>16963.4</v>
      </c>
      <c r="K99" s="351">
        <v>349.6</v>
      </c>
      <c r="L99" s="351">
        <v>-89.2</v>
      </c>
      <c r="M99" s="351">
        <v>346.345</v>
      </c>
      <c r="N99" s="351">
        <v>-0.044999999999163265</v>
      </c>
      <c r="O99" s="351">
        <v>17570.1</v>
      </c>
    </row>
    <row r="100" spans="2:15" s="214" customFormat="1" ht="12" customHeight="1">
      <c r="B100" s="320"/>
      <c r="C100" s="320"/>
      <c r="D100" s="320" t="s">
        <v>540</v>
      </c>
      <c r="E100" s="320" t="s">
        <v>66</v>
      </c>
      <c r="F100" s="320"/>
      <c r="G100" s="321"/>
      <c r="H100" s="320"/>
      <c r="I100" s="314"/>
      <c r="J100" s="314">
        <v>3.3</v>
      </c>
      <c r="K100" s="314">
        <v>0</v>
      </c>
      <c r="L100" s="314">
        <v>0</v>
      </c>
      <c r="M100" s="314">
        <v>1.1</v>
      </c>
      <c r="N100" s="314">
        <v>0</v>
      </c>
      <c r="O100" s="314">
        <v>4.4</v>
      </c>
    </row>
    <row r="101" spans="2:15" s="214" customFormat="1" ht="12" customHeight="1">
      <c r="B101" s="320"/>
      <c r="C101" s="320"/>
      <c r="D101" s="320" t="s">
        <v>541</v>
      </c>
      <c r="E101" s="312" t="s">
        <v>67</v>
      </c>
      <c r="F101" s="307"/>
      <c r="G101" s="320"/>
      <c r="H101" s="320"/>
      <c r="I101" s="314"/>
      <c r="J101" s="314">
        <v>52.6</v>
      </c>
      <c r="K101" s="314">
        <v>0.2</v>
      </c>
      <c r="L101" s="314">
        <v>0</v>
      </c>
      <c r="M101" s="314">
        <v>1.8</v>
      </c>
      <c r="N101" s="314">
        <v>0</v>
      </c>
      <c r="O101" s="314">
        <v>54.6</v>
      </c>
    </row>
    <row r="102" spans="2:15" s="214" customFormat="1" ht="12" customHeight="1">
      <c r="B102" s="320"/>
      <c r="C102" s="320"/>
      <c r="D102" s="320" t="s">
        <v>542</v>
      </c>
      <c r="E102" s="312" t="s">
        <v>68</v>
      </c>
      <c r="F102" s="307"/>
      <c r="G102" s="320"/>
      <c r="H102" s="320"/>
      <c r="I102" s="314"/>
      <c r="J102" s="314">
        <v>188.8</v>
      </c>
      <c r="K102" s="314">
        <v>-46.5</v>
      </c>
      <c r="L102" s="314">
        <v>0</v>
      </c>
      <c r="M102" s="314">
        <v>5.4</v>
      </c>
      <c r="N102" s="314">
        <v>0</v>
      </c>
      <c r="O102" s="314">
        <v>147.7</v>
      </c>
    </row>
    <row r="103" spans="2:15" s="214" customFormat="1" ht="12" customHeight="1">
      <c r="B103" s="320"/>
      <c r="C103" s="320"/>
      <c r="D103" s="320" t="s">
        <v>543</v>
      </c>
      <c r="E103" s="312" t="s">
        <v>69</v>
      </c>
      <c r="F103" s="307"/>
      <c r="G103" s="320"/>
      <c r="H103" s="320"/>
      <c r="I103" s="314"/>
      <c r="J103" s="314">
        <v>16689.1</v>
      </c>
      <c r="K103" s="314">
        <v>414.1</v>
      </c>
      <c r="L103" s="314">
        <v>-89.2</v>
      </c>
      <c r="M103" s="314">
        <v>337.945</v>
      </c>
      <c r="N103" s="314">
        <v>-0.044999999999163265</v>
      </c>
      <c r="O103" s="314">
        <v>17351.9</v>
      </c>
    </row>
    <row r="104" spans="2:15" s="214" customFormat="1" ht="12" customHeight="1">
      <c r="B104" s="320"/>
      <c r="C104" s="320"/>
      <c r="D104" s="320"/>
      <c r="E104" s="312" t="s">
        <v>544</v>
      </c>
      <c r="F104" s="307" t="s">
        <v>70</v>
      </c>
      <c r="G104" s="320"/>
      <c r="H104" s="320"/>
      <c r="I104" s="314"/>
      <c r="J104" s="314">
        <v>8900.4</v>
      </c>
      <c r="K104" s="314">
        <v>549.4</v>
      </c>
      <c r="L104" s="314">
        <v>0</v>
      </c>
      <c r="M104" s="314">
        <v>48.5</v>
      </c>
      <c r="N104" s="314">
        <v>0</v>
      </c>
      <c r="O104" s="314">
        <v>9498.3</v>
      </c>
    </row>
    <row r="105" spans="2:15" s="214" customFormat="1" ht="12" customHeight="1">
      <c r="B105" s="320"/>
      <c r="C105" s="320"/>
      <c r="D105" s="320"/>
      <c r="E105" s="307" t="s">
        <v>545</v>
      </c>
      <c r="F105" s="312" t="s">
        <v>71</v>
      </c>
      <c r="G105" s="320"/>
      <c r="H105" s="320"/>
      <c r="I105" s="314"/>
      <c r="J105" s="314">
        <v>7788.7</v>
      </c>
      <c r="K105" s="314">
        <v>-135.3</v>
      </c>
      <c r="L105" s="314">
        <v>-89.2</v>
      </c>
      <c r="M105" s="314">
        <v>289.445</v>
      </c>
      <c r="N105" s="314">
        <v>-0.044999999999163265</v>
      </c>
      <c r="O105" s="314">
        <v>7853.6</v>
      </c>
    </row>
    <row r="106" spans="2:15" s="214" customFormat="1" ht="12" customHeight="1">
      <c r="B106" s="320"/>
      <c r="C106" s="320"/>
      <c r="D106" s="320" t="s">
        <v>546</v>
      </c>
      <c r="E106" s="307" t="s">
        <v>72</v>
      </c>
      <c r="F106" s="312"/>
      <c r="G106" s="320"/>
      <c r="H106" s="320"/>
      <c r="I106" s="314"/>
      <c r="J106" s="314">
        <v>29.6</v>
      </c>
      <c r="K106" s="314">
        <v>-18.2</v>
      </c>
      <c r="L106" s="314">
        <v>0</v>
      </c>
      <c r="M106" s="314">
        <v>0.1</v>
      </c>
      <c r="N106" s="314">
        <v>0</v>
      </c>
      <c r="O106" s="314">
        <v>11.5</v>
      </c>
    </row>
    <row r="107" spans="1:15" s="313" customFormat="1" ht="12" customHeight="1">
      <c r="A107" s="214"/>
      <c r="B107" s="320"/>
      <c r="C107" s="320"/>
      <c r="D107" s="320"/>
      <c r="E107" s="320"/>
      <c r="F107" s="320"/>
      <c r="G107" s="320"/>
      <c r="H107" s="320"/>
      <c r="I107" s="314"/>
      <c r="J107" s="314"/>
      <c r="K107" s="314"/>
      <c r="L107" s="314"/>
      <c r="M107" s="314"/>
      <c r="N107" s="314"/>
      <c r="O107" s="314"/>
    </row>
    <row r="108" spans="2:15" s="214" customFormat="1" ht="12" customHeight="1">
      <c r="B108" s="214" t="s">
        <v>377</v>
      </c>
      <c r="C108" s="214" t="s">
        <v>8</v>
      </c>
      <c r="D108" s="325"/>
      <c r="I108" s="265"/>
      <c r="J108" s="265">
        <v>123664.57488381787</v>
      </c>
      <c r="K108" s="265">
        <v>6715.470846481617</v>
      </c>
      <c r="L108" s="265">
        <v>495.8125288398712</v>
      </c>
      <c r="M108" s="265">
        <v>-2913.8022521688167</v>
      </c>
      <c r="N108" s="265">
        <v>-225.0286035414977</v>
      </c>
      <c r="O108" s="265">
        <v>127737.02740342903</v>
      </c>
    </row>
    <row r="109" spans="2:15" s="214" customFormat="1" ht="12" customHeight="1">
      <c r="B109" s="223"/>
      <c r="C109" s="223"/>
      <c r="D109" s="326"/>
      <c r="I109" s="265"/>
      <c r="J109" s="327"/>
      <c r="K109" s="327"/>
      <c r="L109" s="327"/>
      <c r="M109" s="327"/>
      <c r="N109" s="327"/>
      <c r="O109" s="265"/>
    </row>
    <row r="110" spans="3:15" s="223" customFormat="1" ht="12" customHeight="1">
      <c r="C110" s="223" t="s">
        <v>372</v>
      </c>
      <c r="D110" s="223" t="s">
        <v>232</v>
      </c>
      <c r="I110" s="327"/>
      <c r="J110" s="327">
        <v>73913.1</v>
      </c>
      <c r="K110" s="327">
        <v>3891.9205336702726</v>
      </c>
      <c r="L110" s="327">
        <v>636.6243641185481</v>
      </c>
      <c r="M110" s="327">
        <v>-3426.7495918024933</v>
      </c>
      <c r="N110" s="327">
        <v>-118.58211000000051</v>
      </c>
      <c r="O110" s="327">
        <v>74896.31319598631</v>
      </c>
    </row>
    <row r="111" spans="4:15" s="214" customFormat="1" ht="12" customHeight="1">
      <c r="D111" s="214" t="s">
        <v>150</v>
      </c>
      <c r="E111" s="214" t="s">
        <v>470</v>
      </c>
      <c r="I111" s="265"/>
      <c r="J111" s="265">
        <v>69947.3</v>
      </c>
      <c r="K111" s="265">
        <v>4960.258559670272</v>
      </c>
      <c r="L111" s="265">
        <v>636.6243641185481</v>
      </c>
      <c r="M111" s="265">
        <v>-3441.7495918024933</v>
      </c>
      <c r="N111" s="265">
        <v>0</v>
      </c>
      <c r="O111" s="265">
        <v>72102.4333319863</v>
      </c>
    </row>
    <row r="112" spans="5:15" s="214" customFormat="1" ht="12" customHeight="1">
      <c r="E112" s="214" t="s">
        <v>151</v>
      </c>
      <c r="I112" s="265"/>
      <c r="J112" s="265"/>
      <c r="K112" s="265"/>
      <c r="L112" s="265"/>
      <c r="M112" s="265"/>
      <c r="N112" s="265"/>
      <c r="O112" s="265"/>
    </row>
    <row r="113" spans="5:15" s="214" customFormat="1" ht="12" customHeight="1">
      <c r="E113" s="214" t="s">
        <v>471</v>
      </c>
      <c r="F113" s="214" t="s">
        <v>548</v>
      </c>
      <c r="I113" s="265"/>
      <c r="J113" s="265"/>
      <c r="K113" s="265"/>
      <c r="L113" s="265"/>
      <c r="M113" s="265"/>
      <c r="N113" s="265"/>
      <c r="O113" s="265"/>
    </row>
    <row r="114" spans="5:15" s="214" customFormat="1" ht="12" customHeight="1">
      <c r="E114" s="214" t="s">
        <v>473</v>
      </c>
      <c r="F114" s="214" t="s">
        <v>549</v>
      </c>
      <c r="I114" s="265"/>
      <c r="J114" s="265">
        <v>69947.3</v>
      </c>
      <c r="K114" s="265">
        <v>4960.258559670272</v>
      </c>
      <c r="L114" s="265">
        <v>636.6243641185481</v>
      </c>
      <c r="M114" s="265">
        <v>-3441.7495918024933</v>
      </c>
      <c r="N114" s="265">
        <v>0</v>
      </c>
      <c r="O114" s="265">
        <v>72102.4333319863</v>
      </c>
    </row>
    <row r="115" spans="2:15" ht="12" customHeight="1">
      <c r="B115" s="214"/>
      <c r="C115" s="214"/>
      <c r="D115" s="214" t="s">
        <v>154</v>
      </c>
      <c r="E115" s="214" t="s">
        <v>17</v>
      </c>
      <c r="F115" s="214"/>
      <c r="G115" s="214"/>
      <c r="H115" s="214"/>
      <c r="I115" s="265"/>
      <c r="J115" s="265">
        <v>3965.8</v>
      </c>
      <c r="K115" s="265">
        <v>-1068.3380259999997</v>
      </c>
      <c r="L115" s="265">
        <v>0</v>
      </c>
      <c r="M115" s="265">
        <v>15</v>
      </c>
      <c r="N115" s="265">
        <v>-118.58211000000051</v>
      </c>
      <c r="O115" s="265">
        <v>2793.879864</v>
      </c>
    </row>
    <row r="116" spans="2:14" ht="12" customHeight="1">
      <c r="B116" s="214"/>
      <c r="C116" s="214"/>
      <c r="D116" s="214"/>
      <c r="E116" s="214" t="s">
        <v>475</v>
      </c>
      <c r="F116" s="214" t="s">
        <v>548</v>
      </c>
      <c r="G116" s="214"/>
      <c r="H116" s="214"/>
      <c r="I116" s="265"/>
      <c r="K116" s="265"/>
      <c r="L116" s="265"/>
      <c r="M116" s="265"/>
      <c r="N116" s="265"/>
    </row>
    <row r="117" spans="2:15" ht="12" customHeight="1">
      <c r="B117" s="214"/>
      <c r="C117" s="214"/>
      <c r="D117" s="214"/>
      <c r="E117" s="214" t="s">
        <v>476</v>
      </c>
      <c r="F117" s="214" t="s">
        <v>549</v>
      </c>
      <c r="G117" s="214"/>
      <c r="H117" s="214"/>
      <c r="I117" s="265"/>
      <c r="J117" s="265">
        <v>3965.8</v>
      </c>
      <c r="K117" s="265">
        <v>-1068.3380259999997</v>
      </c>
      <c r="L117" s="265">
        <v>0</v>
      </c>
      <c r="M117" s="265">
        <v>15</v>
      </c>
      <c r="N117" s="265">
        <v>-118.58211000000051</v>
      </c>
      <c r="O117" s="265">
        <v>2793.879864</v>
      </c>
    </row>
    <row r="118" spans="2:15" s="220" customFormat="1" ht="12" customHeight="1">
      <c r="B118" s="223"/>
      <c r="C118" s="223" t="s">
        <v>376</v>
      </c>
      <c r="D118" s="223" t="s">
        <v>74</v>
      </c>
      <c r="E118" s="223"/>
      <c r="F118" s="223"/>
      <c r="G118" s="223"/>
      <c r="H118" s="223"/>
      <c r="I118" s="327"/>
      <c r="J118" s="327">
        <v>18173.918026108655</v>
      </c>
      <c r="K118" s="327">
        <v>736.7386252806116</v>
      </c>
      <c r="L118" s="327">
        <v>-239.90581939043355</v>
      </c>
      <c r="M118" s="327">
        <v>-361.2659991950527</v>
      </c>
      <c r="N118" s="327">
        <v>-51.32088700349868</v>
      </c>
      <c r="O118" s="327">
        <v>18258.163945800283</v>
      </c>
    </row>
    <row r="119" spans="2:15" ht="12" customHeight="1">
      <c r="B119" s="214"/>
      <c r="C119" s="214"/>
      <c r="D119" s="214" t="s">
        <v>550</v>
      </c>
      <c r="E119" s="214" t="s">
        <v>159</v>
      </c>
      <c r="F119" s="214"/>
      <c r="G119" s="214"/>
      <c r="H119" s="214"/>
      <c r="I119" s="265"/>
      <c r="J119" s="265">
        <v>7020.956163673139</v>
      </c>
      <c r="K119" s="265">
        <v>361.9656252806115</v>
      </c>
      <c r="L119" s="265">
        <v>12.267180609565997</v>
      </c>
      <c r="M119" s="265">
        <v>-361.2659991950527</v>
      </c>
      <c r="N119" s="265">
        <v>80.54097543201738</v>
      </c>
      <c r="O119" s="265">
        <v>7114.46394580028</v>
      </c>
    </row>
    <row r="120" spans="2:15" ht="12" customHeight="1">
      <c r="B120" s="214"/>
      <c r="C120" s="214"/>
      <c r="D120" s="214"/>
      <c r="E120" s="214" t="s">
        <v>479</v>
      </c>
      <c r="F120" s="214" t="s">
        <v>551</v>
      </c>
      <c r="G120" s="214"/>
      <c r="H120" s="214"/>
      <c r="I120" s="265"/>
      <c r="J120" s="265">
        <v>1419.8656957380374</v>
      </c>
      <c r="K120" s="265">
        <v>-2.439083907965639</v>
      </c>
      <c r="L120" s="265">
        <v>-71.32909836451545</v>
      </c>
      <c r="M120" s="265">
        <v>-70.42188390378547</v>
      </c>
      <c r="N120" s="353">
        <v>14.034304261962689</v>
      </c>
      <c r="O120" s="265">
        <v>1289.7099338237335</v>
      </c>
    </row>
    <row r="121" spans="2:15" ht="12" customHeight="1">
      <c r="B121" s="214"/>
      <c r="C121" s="214"/>
      <c r="D121" s="214"/>
      <c r="E121" s="214" t="s">
        <v>480</v>
      </c>
      <c r="F121" s="214" t="s">
        <v>113</v>
      </c>
      <c r="G121" s="214"/>
      <c r="H121" s="214"/>
      <c r="I121" s="265"/>
      <c r="J121" s="265">
        <v>5601.0904679351015</v>
      </c>
      <c r="K121" s="265">
        <v>364.40470918857716</v>
      </c>
      <c r="L121" s="265">
        <v>83.59627897408144</v>
      </c>
      <c r="M121" s="265">
        <v>-290.8441152912672</v>
      </c>
      <c r="N121" s="265">
        <v>66.50667117005469</v>
      </c>
      <c r="O121" s="265">
        <v>5824.754011976547</v>
      </c>
    </row>
    <row r="122" spans="2:15" ht="12" customHeight="1">
      <c r="B122" s="214"/>
      <c r="C122" s="214"/>
      <c r="D122" s="214" t="s">
        <v>552</v>
      </c>
      <c r="E122" s="214" t="s">
        <v>165</v>
      </c>
      <c r="F122" s="214"/>
      <c r="G122" s="214"/>
      <c r="H122" s="214"/>
      <c r="I122" s="265"/>
      <c r="J122" s="265">
        <v>11152.961862435515</v>
      </c>
      <c r="K122" s="265">
        <v>374.773</v>
      </c>
      <c r="L122" s="265">
        <v>-252.17299999999955</v>
      </c>
      <c r="M122" s="265">
        <v>0</v>
      </c>
      <c r="N122" s="265">
        <v>-131.86186243551606</v>
      </c>
      <c r="O122" s="265">
        <v>11143.7</v>
      </c>
    </row>
    <row r="123" spans="2:15" ht="12" customHeight="1">
      <c r="B123" s="214"/>
      <c r="C123" s="214"/>
      <c r="D123" s="214"/>
      <c r="E123" s="214" t="s">
        <v>485</v>
      </c>
      <c r="F123" s="214" t="s">
        <v>486</v>
      </c>
      <c r="G123" s="214"/>
      <c r="H123" s="214"/>
      <c r="I123" s="265"/>
      <c r="J123" s="265">
        <v>11152.961862435515</v>
      </c>
      <c r="K123" s="265">
        <v>374.773</v>
      </c>
      <c r="L123" s="265">
        <v>-252.17299999999955</v>
      </c>
      <c r="M123" s="265">
        <v>0</v>
      </c>
      <c r="N123" s="265">
        <v>-131.86186243551606</v>
      </c>
      <c r="O123" s="265">
        <v>11143.7</v>
      </c>
    </row>
    <row r="124" spans="2:15" ht="12" customHeight="1">
      <c r="B124" s="214"/>
      <c r="C124" s="214"/>
      <c r="D124" s="214"/>
      <c r="E124" s="214"/>
      <c r="F124" s="214" t="s">
        <v>487</v>
      </c>
      <c r="G124" s="214" t="s">
        <v>110</v>
      </c>
      <c r="H124" s="214"/>
      <c r="I124" s="265"/>
      <c r="J124" s="265">
        <v>0</v>
      </c>
      <c r="K124" s="265">
        <v>0</v>
      </c>
      <c r="L124" s="265">
        <v>0</v>
      </c>
      <c r="M124" s="265">
        <v>0</v>
      </c>
      <c r="N124" s="265">
        <v>0</v>
      </c>
      <c r="O124" s="265">
        <v>0</v>
      </c>
    </row>
    <row r="125" spans="2:15" ht="12" customHeight="1">
      <c r="B125" s="214"/>
      <c r="C125" s="214"/>
      <c r="D125" s="214"/>
      <c r="E125" s="214"/>
      <c r="F125" s="214" t="s">
        <v>488</v>
      </c>
      <c r="G125" s="214" t="s">
        <v>481</v>
      </c>
      <c r="H125" s="214"/>
      <c r="I125" s="265"/>
      <c r="J125" s="265">
        <v>3205.667838384935</v>
      </c>
      <c r="K125" s="265">
        <v>141.7</v>
      </c>
      <c r="L125" s="265">
        <v>-152.9</v>
      </c>
      <c r="M125" s="265">
        <v>0</v>
      </c>
      <c r="N125" s="265">
        <v>0.03216161506497883</v>
      </c>
      <c r="O125" s="265">
        <v>3194.5</v>
      </c>
    </row>
    <row r="126" spans="2:15" ht="12" customHeight="1">
      <c r="B126" s="214"/>
      <c r="C126" s="214"/>
      <c r="D126" s="214"/>
      <c r="E126" s="214"/>
      <c r="F126" s="214" t="s">
        <v>489</v>
      </c>
      <c r="G126" s="214" t="s">
        <v>112</v>
      </c>
      <c r="H126" s="214"/>
      <c r="I126" s="265"/>
      <c r="J126" s="265">
        <v>1107.65156741261</v>
      </c>
      <c r="K126" s="265">
        <v>230.92</v>
      </c>
      <c r="L126" s="265">
        <v>4.379999999999882</v>
      </c>
      <c r="M126" s="265">
        <v>0</v>
      </c>
      <c r="N126" s="265">
        <v>0.04843258739015255</v>
      </c>
      <c r="O126" s="265">
        <v>1343</v>
      </c>
    </row>
    <row r="127" spans="2:15" ht="12" customHeight="1">
      <c r="B127" s="214"/>
      <c r="C127" s="214"/>
      <c r="D127" s="214"/>
      <c r="E127" s="214"/>
      <c r="F127" s="214" t="s">
        <v>490</v>
      </c>
      <c r="G127" s="214" t="s">
        <v>113</v>
      </c>
      <c r="H127" s="214"/>
      <c r="I127" s="265"/>
      <c r="J127" s="265">
        <v>6839.64245663797</v>
      </c>
      <c r="K127" s="265">
        <v>2.1530000000000147</v>
      </c>
      <c r="L127" s="265">
        <v>-103.65299999999979</v>
      </c>
      <c r="M127" s="265">
        <v>0</v>
      </c>
      <c r="N127" s="265">
        <v>-131.9424566379712</v>
      </c>
      <c r="O127" s="265">
        <v>6606.2</v>
      </c>
    </row>
    <row r="128" spans="2:15" ht="12" customHeight="1">
      <c r="B128" s="214"/>
      <c r="C128" s="214"/>
      <c r="D128" s="214"/>
      <c r="E128" s="214"/>
      <c r="F128" s="214"/>
      <c r="G128" s="214" t="s">
        <v>243</v>
      </c>
      <c r="H128" s="214" t="s">
        <v>61</v>
      </c>
      <c r="I128" s="265"/>
      <c r="J128" s="329">
        <v>2735.76565745346</v>
      </c>
      <c r="K128" s="329">
        <v>-7.13</v>
      </c>
      <c r="L128" s="329">
        <v>-85.97000000000025</v>
      </c>
      <c r="M128" s="329">
        <v>0</v>
      </c>
      <c r="N128" s="329">
        <v>0.034342546540301555</v>
      </c>
      <c r="O128" s="329">
        <v>2642.7</v>
      </c>
    </row>
    <row r="129" spans="2:15" ht="12" customHeight="1">
      <c r="B129" s="214"/>
      <c r="C129" s="214"/>
      <c r="D129" s="214"/>
      <c r="E129" s="214"/>
      <c r="F129" s="214"/>
      <c r="G129" s="214" t="s">
        <v>244</v>
      </c>
      <c r="H129" s="214" t="s">
        <v>62</v>
      </c>
      <c r="I129" s="265"/>
      <c r="J129" s="329">
        <v>4103.876799184511</v>
      </c>
      <c r="K129" s="329">
        <v>9.283000000000015</v>
      </c>
      <c r="L129" s="329">
        <v>-17.682999999999538</v>
      </c>
      <c r="M129" s="329">
        <v>0</v>
      </c>
      <c r="N129" s="329">
        <v>-131.9767991845115</v>
      </c>
      <c r="O129" s="329">
        <v>3963.5</v>
      </c>
    </row>
    <row r="130" spans="2:15" ht="12" customHeight="1">
      <c r="B130" s="214"/>
      <c r="C130" s="214"/>
      <c r="D130" s="214"/>
      <c r="E130" s="214"/>
      <c r="F130" s="214"/>
      <c r="G130" s="214"/>
      <c r="H130" s="214"/>
      <c r="I130" s="265"/>
      <c r="J130" s="329"/>
      <c r="K130" s="329"/>
      <c r="L130" s="329"/>
      <c r="M130" s="329"/>
      <c r="N130" s="329"/>
      <c r="O130" s="329"/>
    </row>
    <row r="131" spans="3:15" s="313" customFormat="1" ht="10.5" customHeight="1">
      <c r="C131" s="335" t="s">
        <v>672</v>
      </c>
      <c r="D131" s="323"/>
      <c r="E131" s="323"/>
      <c r="F131" s="323"/>
      <c r="G131" s="323"/>
      <c r="H131" s="323"/>
      <c r="I131" s="323"/>
      <c r="J131" s="323"/>
      <c r="K131" s="323"/>
      <c r="L131" s="324"/>
      <c r="M131" s="324"/>
      <c r="O131" s="265"/>
    </row>
    <row r="132" spans="2:15" s="313" customFormat="1" ht="9" customHeight="1">
      <c r="B132" s="336"/>
      <c r="C132" s="336"/>
      <c r="D132" s="336"/>
      <c r="E132" s="336"/>
      <c r="F132" s="337"/>
      <c r="G132" s="337"/>
      <c r="H132" s="337"/>
      <c r="I132" s="337"/>
      <c r="J132" s="337"/>
      <c r="K132" s="337"/>
      <c r="L132" s="337"/>
      <c r="M132" s="337"/>
      <c r="N132" s="337"/>
      <c r="O132" s="337"/>
    </row>
    <row r="133" spans="2:15" s="313" customFormat="1" ht="9" customHeight="1">
      <c r="B133" s="330"/>
      <c r="C133" s="316"/>
      <c r="D133" s="316"/>
      <c r="E133" s="316"/>
      <c r="F133" s="316"/>
      <c r="G133" s="316"/>
      <c r="H133" s="316"/>
      <c r="I133" s="316"/>
      <c r="J133" s="316"/>
      <c r="K133" s="339"/>
      <c r="L133" s="339"/>
      <c r="M133" s="339"/>
      <c r="N133" s="339"/>
      <c r="O133" s="317"/>
    </row>
    <row r="134" spans="6:15" s="313" customFormat="1" ht="23.25" customHeight="1">
      <c r="F134" s="265"/>
      <c r="G134" s="265"/>
      <c r="H134" s="265"/>
      <c r="I134" s="265"/>
      <c r="J134" s="381"/>
      <c r="K134" s="382" t="s">
        <v>595</v>
      </c>
      <c r="L134" s="382"/>
      <c r="M134" s="382"/>
      <c r="N134" s="382"/>
      <c r="O134" s="383"/>
    </row>
    <row r="135" spans="2:15" s="313" customFormat="1" ht="16.5" customHeight="1">
      <c r="B135" s="312" t="s">
        <v>1</v>
      </c>
      <c r="C135" s="213"/>
      <c r="D135" s="213"/>
      <c r="E135" s="213"/>
      <c r="F135" s="214"/>
      <c r="G135" s="214"/>
      <c r="H135" s="214"/>
      <c r="I135" s="214"/>
      <c r="J135" s="384"/>
      <c r="K135" s="384"/>
      <c r="L135" s="384"/>
      <c r="M135" s="384"/>
      <c r="N135" s="384"/>
      <c r="O135" s="384"/>
    </row>
    <row r="136" spans="6:15" s="312" customFormat="1" ht="12" customHeight="1">
      <c r="F136" s="314"/>
      <c r="G136" s="314"/>
      <c r="H136" s="314"/>
      <c r="I136" s="347"/>
      <c r="J136" s="385">
        <v>2005</v>
      </c>
      <c r="K136" s="385" t="s">
        <v>568</v>
      </c>
      <c r="L136" s="386" t="s">
        <v>569</v>
      </c>
      <c r="M136" s="387" t="s">
        <v>570</v>
      </c>
      <c r="N136" s="387" t="s">
        <v>469</v>
      </c>
      <c r="O136" s="396" t="s">
        <v>685</v>
      </c>
    </row>
    <row r="137" spans="2:15" s="313" customFormat="1" ht="9" customHeight="1">
      <c r="B137" s="288"/>
      <c r="C137" s="288"/>
      <c r="D137" s="288"/>
      <c r="E137" s="288"/>
      <c r="F137" s="266"/>
      <c r="G137" s="266"/>
      <c r="H137" s="266"/>
      <c r="I137" s="266"/>
      <c r="J137" s="266"/>
      <c r="K137" s="266"/>
      <c r="L137" s="266"/>
      <c r="M137" s="266"/>
      <c r="N137" s="266"/>
      <c r="O137" s="266"/>
    </row>
    <row r="138" spans="6:14" ht="15" customHeight="1">
      <c r="F138" s="214"/>
      <c r="G138" s="214"/>
      <c r="H138" s="214"/>
      <c r="I138" s="265"/>
      <c r="K138" s="265"/>
      <c r="L138" s="265"/>
      <c r="M138" s="265"/>
      <c r="N138" s="265"/>
    </row>
    <row r="139" spans="2:15" ht="12" customHeight="1">
      <c r="B139" s="214"/>
      <c r="C139" s="214"/>
      <c r="D139" s="214"/>
      <c r="E139" s="214" t="s">
        <v>553</v>
      </c>
      <c r="F139" s="214" t="s">
        <v>554</v>
      </c>
      <c r="G139" s="214"/>
      <c r="H139" s="214"/>
      <c r="I139" s="265"/>
      <c r="J139" s="265">
        <v>0</v>
      </c>
      <c r="K139" s="265">
        <v>0</v>
      </c>
      <c r="L139" s="265">
        <v>0</v>
      </c>
      <c r="M139" s="265">
        <v>0</v>
      </c>
      <c r="N139" s="265">
        <v>0</v>
      </c>
      <c r="O139" s="265">
        <v>0</v>
      </c>
    </row>
    <row r="140" spans="2:15" ht="12" customHeight="1">
      <c r="B140" s="214"/>
      <c r="C140" s="214"/>
      <c r="D140" s="214"/>
      <c r="E140" s="214"/>
      <c r="F140" s="214" t="s">
        <v>491</v>
      </c>
      <c r="G140" s="214" t="s">
        <v>110</v>
      </c>
      <c r="H140" s="214"/>
      <c r="I140" s="265"/>
      <c r="J140" s="265">
        <v>0</v>
      </c>
      <c r="K140" s="265">
        <v>0</v>
      </c>
      <c r="L140" s="265">
        <v>0</v>
      </c>
      <c r="M140" s="265">
        <v>0</v>
      </c>
      <c r="N140" s="265">
        <v>0</v>
      </c>
      <c r="O140" s="265">
        <v>0</v>
      </c>
    </row>
    <row r="141" spans="2:14" ht="12" customHeight="1">
      <c r="B141" s="214"/>
      <c r="C141" s="214"/>
      <c r="D141" s="214"/>
      <c r="E141" s="214"/>
      <c r="F141" s="214" t="s">
        <v>492</v>
      </c>
      <c r="G141" s="214" t="s">
        <v>555</v>
      </c>
      <c r="H141" s="214"/>
      <c r="I141" s="265"/>
      <c r="K141" s="265"/>
      <c r="L141" s="265"/>
      <c r="M141" s="265"/>
      <c r="N141" s="265"/>
    </row>
    <row r="142" spans="2:14" ht="12" customHeight="1">
      <c r="B142" s="214"/>
      <c r="C142" s="214"/>
      <c r="D142" s="214"/>
      <c r="E142" s="214"/>
      <c r="F142" s="214" t="s">
        <v>493</v>
      </c>
      <c r="G142" s="214" t="s">
        <v>112</v>
      </c>
      <c r="H142" s="214"/>
      <c r="I142" s="265"/>
      <c r="K142" s="265"/>
      <c r="L142" s="265"/>
      <c r="M142" s="265"/>
      <c r="N142" s="265"/>
    </row>
    <row r="143" spans="2:14" ht="12" customHeight="1">
      <c r="B143" s="214"/>
      <c r="C143" s="214"/>
      <c r="D143" s="214"/>
      <c r="E143" s="214"/>
      <c r="F143" s="214" t="s">
        <v>494</v>
      </c>
      <c r="G143" s="214" t="s">
        <v>113</v>
      </c>
      <c r="H143" s="214"/>
      <c r="I143" s="265"/>
      <c r="K143" s="265"/>
      <c r="L143" s="265"/>
      <c r="M143" s="265"/>
      <c r="N143" s="265"/>
    </row>
    <row r="144" spans="2:15" s="220" customFormat="1" ht="12" customHeight="1">
      <c r="B144" s="223"/>
      <c r="C144" s="223" t="s">
        <v>433</v>
      </c>
      <c r="D144" s="223" t="s">
        <v>387</v>
      </c>
      <c r="E144" s="223"/>
      <c r="F144" s="223"/>
      <c r="G144" s="223"/>
      <c r="H144" s="223"/>
      <c r="I144" s="327"/>
      <c r="J144" s="327">
        <v>954.0408803199999</v>
      </c>
      <c r="K144" s="327">
        <v>-797.1535204904856</v>
      </c>
      <c r="L144" s="327">
        <v>99.09398411175667</v>
      </c>
      <c r="M144" s="327">
        <v>822.2133388287292</v>
      </c>
      <c r="N144" s="327">
        <v>16.325037830000014</v>
      </c>
      <c r="O144" s="327">
        <v>1094.5197206</v>
      </c>
    </row>
    <row r="145" spans="2:15" ht="12" customHeight="1">
      <c r="B145" s="214"/>
      <c r="C145" s="214"/>
      <c r="D145" s="214" t="s">
        <v>495</v>
      </c>
      <c r="E145" s="214" t="s">
        <v>110</v>
      </c>
      <c r="F145" s="214"/>
      <c r="G145" s="214"/>
      <c r="H145" s="214"/>
      <c r="I145" s="265"/>
      <c r="J145" s="265">
        <v>0</v>
      </c>
      <c r="K145" s="265">
        <v>0</v>
      </c>
      <c r="L145" s="265">
        <v>0</v>
      </c>
      <c r="M145" s="265">
        <v>0</v>
      </c>
      <c r="N145" s="265">
        <v>0</v>
      </c>
      <c r="O145" s="265">
        <v>0</v>
      </c>
    </row>
    <row r="146" spans="2:15" ht="12" customHeight="1">
      <c r="B146" s="214"/>
      <c r="C146" s="214"/>
      <c r="D146" s="214" t="s">
        <v>496</v>
      </c>
      <c r="E146" s="214" t="s">
        <v>481</v>
      </c>
      <c r="F146" s="214"/>
      <c r="G146" s="214"/>
      <c r="H146" s="214"/>
      <c r="I146" s="265"/>
      <c r="J146" s="265">
        <v>0</v>
      </c>
      <c r="K146" s="265">
        <v>0</v>
      </c>
      <c r="L146" s="265">
        <v>0</v>
      </c>
      <c r="M146" s="265">
        <v>0</v>
      </c>
      <c r="N146" s="265">
        <v>0</v>
      </c>
      <c r="O146" s="265">
        <v>0</v>
      </c>
    </row>
    <row r="147" spans="2:15" ht="12" customHeight="1">
      <c r="B147" s="214"/>
      <c r="C147" s="214"/>
      <c r="D147" s="214" t="s">
        <v>497</v>
      </c>
      <c r="E147" s="214" t="s">
        <v>112</v>
      </c>
      <c r="F147" s="214"/>
      <c r="G147" s="214"/>
      <c r="H147" s="214"/>
      <c r="I147" s="265"/>
      <c r="J147" s="265">
        <v>473.4205039499999</v>
      </c>
      <c r="K147" s="265">
        <v>-683.9270610066069</v>
      </c>
      <c r="L147" s="265">
        <v>81.59557868673903</v>
      </c>
      <c r="M147" s="265">
        <v>807.3545733298681</v>
      </c>
      <c r="N147" s="265">
        <v>0</v>
      </c>
      <c r="O147" s="265">
        <v>678.4435949599999</v>
      </c>
    </row>
    <row r="148" spans="2:15" ht="12" customHeight="1">
      <c r="B148" s="214"/>
      <c r="C148" s="214"/>
      <c r="D148" s="214" t="s">
        <v>498</v>
      </c>
      <c r="E148" s="214" t="s">
        <v>113</v>
      </c>
      <c r="F148" s="214"/>
      <c r="G148" s="214"/>
      <c r="H148" s="214"/>
      <c r="I148" s="265"/>
      <c r="J148" s="265">
        <v>480.62037637000003</v>
      </c>
      <c r="K148" s="265">
        <v>-113.22645948387873</v>
      </c>
      <c r="L148" s="265">
        <v>17.498405425017637</v>
      </c>
      <c r="M148" s="265">
        <v>14.858765498861047</v>
      </c>
      <c r="N148" s="265">
        <v>16.325037830000014</v>
      </c>
      <c r="O148" s="265">
        <v>416.07612564000004</v>
      </c>
    </row>
    <row r="149" spans="2:15" s="220" customFormat="1" ht="12" customHeight="1">
      <c r="B149" s="223"/>
      <c r="C149" s="223" t="s">
        <v>499</v>
      </c>
      <c r="D149" s="223" t="s">
        <v>76</v>
      </c>
      <c r="E149" s="223"/>
      <c r="F149" s="223"/>
      <c r="G149" s="223"/>
      <c r="H149" s="223"/>
      <c r="I149" s="327"/>
      <c r="J149" s="327">
        <v>30623.51597738922</v>
      </c>
      <c r="K149" s="327">
        <v>2883.965208021218</v>
      </c>
      <c r="L149" s="327">
        <v>0</v>
      </c>
      <c r="M149" s="327">
        <v>52</v>
      </c>
      <c r="N149" s="327">
        <v>-71.4506443679985</v>
      </c>
      <c r="O149" s="327">
        <v>33488.03054104243</v>
      </c>
    </row>
    <row r="150" spans="2:15" ht="12" customHeight="1">
      <c r="B150" s="214"/>
      <c r="C150" s="214"/>
      <c r="D150" s="214" t="s">
        <v>223</v>
      </c>
      <c r="E150" s="214" t="s">
        <v>21</v>
      </c>
      <c r="F150" s="214"/>
      <c r="G150" s="214"/>
      <c r="H150" s="214"/>
      <c r="I150" s="265"/>
      <c r="J150" s="265">
        <v>6772.4812999999995</v>
      </c>
      <c r="K150" s="265">
        <v>479.2386576509938</v>
      </c>
      <c r="L150" s="265">
        <v>0</v>
      </c>
      <c r="M150" s="265">
        <v>0</v>
      </c>
      <c r="N150" s="265">
        <v>59.187843133564634</v>
      </c>
      <c r="O150" s="265">
        <v>7310.907800784557</v>
      </c>
    </row>
    <row r="151" spans="2:15" ht="12" customHeight="1">
      <c r="B151" s="214"/>
      <c r="C151" s="214"/>
      <c r="D151" s="214"/>
      <c r="E151" s="214" t="s">
        <v>500</v>
      </c>
      <c r="F151" s="214" t="s">
        <v>481</v>
      </c>
      <c r="G151" s="214"/>
      <c r="H151" s="214"/>
      <c r="I151" s="265"/>
      <c r="J151" s="265">
        <v>0</v>
      </c>
      <c r="K151" s="265">
        <v>-59.188315907565205</v>
      </c>
      <c r="L151" s="265">
        <v>0</v>
      </c>
      <c r="M151" s="265">
        <v>0</v>
      </c>
      <c r="N151" s="265">
        <v>59.188315907565205</v>
      </c>
      <c r="O151" s="265">
        <v>0</v>
      </c>
    </row>
    <row r="152" spans="2:14" ht="12" customHeight="1">
      <c r="B152" s="214"/>
      <c r="C152" s="214"/>
      <c r="D152" s="214"/>
      <c r="E152" s="214"/>
      <c r="F152" s="214" t="s">
        <v>501</v>
      </c>
      <c r="G152" s="214" t="s">
        <v>502</v>
      </c>
      <c r="H152" s="214"/>
      <c r="I152" s="265"/>
      <c r="K152" s="265">
        <v>-59.188315907565205</v>
      </c>
      <c r="L152" s="265">
        <v>0</v>
      </c>
      <c r="M152" s="265">
        <v>0</v>
      </c>
      <c r="N152" s="265">
        <v>59.188315907565205</v>
      </c>
    </row>
    <row r="153" spans="2:15" ht="12" customHeight="1">
      <c r="B153" s="214"/>
      <c r="C153" s="214"/>
      <c r="D153" s="214"/>
      <c r="E153" s="214"/>
      <c r="F153" s="214" t="s">
        <v>503</v>
      </c>
      <c r="G153" s="214" t="s">
        <v>504</v>
      </c>
      <c r="H153" s="214"/>
      <c r="I153" s="265"/>
      <c r="J153" s="265">
        <v>0</v>
      </c>
      <c r="K153" s="265">
        <v>0</v>
      </c>
      <c r="L153" s="265">
        <v>0</v>
      </c>
      <c r="M153" s="265">
        <v>0</v>
      </c>
      <c r="N153" s="265">
        <v>0</v>
      </c>
      <c r="O153" s="265">
        <v>0</v>
      </c>
    </row>
    <row r="154" spans="2:15" ht="12" customHeight="1">
      <c r="B154" s="214"/>
      <c r="C154" s="214"/>
      <c r="D154" s="214"/>
      <c r="E154" s="214" t="s">
        <v>505</v>
      </c>
      <c r="F154" s="214" t="s">
        <v>113</v>
      </c>
      <c r="G154" s="214"/>
      <c r="H154" s="214"/>
      <c r="I154" s="265"/>
      <c r="J154" s="265">
        <v>6772.4812999999995</v>
      </c>
      <c r="K154" s="265">
        <v>538.426973558559</v>
      </c>
      <c r="L154" s="265">
        <v>0</v>
      </c>
      <c r="M154" s="265">
        <v>0</v>
      </c>
      <c r="N154" s="265">
        <v>-0.00047277400057055274</v>
      </c>
      <c r="O154" s="265">
        <v>7310.907800784557</v>
      </c>
    </row>
    <row r="155" spans="2:15" ht="12" customHeight="1">
      <c r="B155" s="328"/>
      <c r="C155" s="328"/>
      <c r="D155" s="328"/>
      <c r="E155" s="328"/>
      <c r="F155" s="328" t="s">
        <v>506</v>
      </c>
      <c r="G155" s="328" t="s">
        <v>502</v>
      </c>
      <c r="H155" s="328"/>
      <c r="I155" s="265"/>
      <c r="J155" s="265">
        <v>1684.9821000000002</v>
      </c>
      <c r="K155" s="265">
        <v>-102.32375620900001</v>
      </c>
      <c r="L155" s="265">
        <v>0</v>
      </c>
      <c r="M155" s="265">
        <v>0</v>
      </c>
      <c r="N155" s="265">
        <v>-0.0004727740004000225</v>
      </c>
      <c r="O155" s="265">
        <v>1582.6578710169997</v>
      </c>
    </row>
    <row r="156" spans="2:15" ht="12" customHeight="1">
      <c r="B156" s="328"/>
      <c r="C156" s="328"/>
      <c r="D156" s="328"/>
      <c r="E156" s="328"/>
      <c r="F156" s="328"/>
      <c r="G156" s="328" t="s">
        <v>556</v>
      </c>
      <c r="H156" s="328" t="s">
        <v>61</v>
      </c>
      <c r="I156" s="265"/>
      <c r="J156" s="265">
        <v>0</v>
      </c>
      <c r="K156" s="265">
        <v>0</v>
      </c>
      <c r="L156" s="265">
        <v>0</v>
      </c>
      <c r="M156" s="265">
        <v>0</v>
      </c>
      <c r="N156" s="265">
        <v>0</v>
      </c>
      <c r="O156" s="265">
        <v>0</v>
      </c>
    </row>
    <row r="157" spans="2:15" ht="12" customHeight="1">
      <c r="B157" s="328"/>
      <c r="C157" s="328"/>
      <c r="D157" s="328"/>
      <c r="E157" s="328"/>
      <c r="F157" s="328"/>
      <c r="G157" s="328" t="s">
        <v>557</v>
      </c>
      <c r="H157" s="328" t="s">
        <v>62</v>
      </c>
      <c r="I157" s="265"/>
      <c r="J157" s="265">
        <v>1684.9821000000002</v>
      </c>
      <c r="K157" s="265">
        <v>-102.32375620900001</v>
      </c>
      <c r="L157" s="265">
        <v>0</v>
      </c>
      <c r="M157" s="265">
        <v>0</v>
      </c>
      <c r="N157" s="265">
        <v>-0.0004727740004000225</v>
      </c>
      <c r="O157" s="265">
        <v>1582.6578710169997</v>
      </c>
    </row>
    <row r="158" spans="2:15" ht="12" customHeight="1">
      <c r="B158" s="328"/>
      <c r="C158" s="328"/>
      <c r="D158" s="328"/>
      <c r="E158" s="328"/>
      <c r="F158" s="328" t="s">
        <v>507</v>
      </c>
      <c r="G158" s="328" t="s">
        <v>504</v>
      </c>
      <c r="H158" s="328"/>
      <c r="I158" s="265"/>
      <c r="J158" s="265">
        <v>5087.499199999999</v>
      </c>
      <c r="K158" s="265">
        <v>640.750729767559</v>
      </c>
      <c r="L158" s="265">
        <v>0</v>
      </c>
      <c r="M158" s="265">
        <v>0</v>
      </c>
      <c r="N158" s="265">
        <v>-1.7053025658242404E-13</v>
      </c>
      <c r="O158" s="265">
        <v>5728.249929767558</v>
      </c>
    </row>
    <row r="159" spans="2:15" ht="12" customHeight="1">
      <c r="B159" s="328"/>
      <c r="C159" s="328"/>
      <c r="D159" s="328"/>
      <c r="E159" s="328"/>
      <c r="F159" s="328"/>
      <c r="G159" s="328" t="s">
        <v>508</v>
      </c>
      <c r="H159" s="328" t="s">
        <v>61</v>
      </c>
      <c r="I159" s="265"/>
      <c r="J159" s="265">
        <v>781.8</v>
      </c>
      <c r="K159" s="265">
        <v>224.4</v>
      </c>
      <c r="L159" s="265">
        <v>0</v>
      </c>
      <c r="M159" s="265">
        <v>0</v>
      </c>
      <c r="N159" s="265">
        <v>0</v>
      </c>
      <c r="O159" s="265">
        <v>1006.2</v>
      </c>
    </row>
    <row r="160" spans="2:15" ht="12" customHeight="1">
      <c r="B160" s="328"/>
      <c r="C160" s="328"/>
      <c r="D160" s="328"/>
      <c r="E160" s="328"/>
      <c r="F160" s="328"/>
      <c r="G160" s="328" t="s">
        <v>509</v>
      </c>
      <c r="H160" s="328" t="s">
        <v>62</v>
      </c>
      <c r="I160" s="265"/>
      <c r="J160" s="265">
        <v>4305.699199999999</v>
      </c>
      <c r="K160" s="265">
        <v>416.3507297675589</v>
      </c>
      <c r="L160" s="265">
        <v>0</v>
      </c>
      <c r="M160" s="265">
        <v>0</v>
      </c>
      <c r="N160" s="265">
        <v>-1.7053025658242404E-13</v>
      </c>
      <c r="O160" s="265">
        <v>4722.049929767558</v>
      </c>
    </row>
    <row r="161" spans="2:15" ht="12" customHeight="1">
      <c r="B161" s="214"/>
      <c r="C161" s="214"/>
      <c r="D161" s="214" t="s">
        <v>224</v>
      </c>
      <c r="E161" s="214" t="s">
        <v>22</v>
      </c>
      <c r="F161" s="214"/>
      <c r="G161" s="214"/>
      <c r="H161" s="214"/>
      <c r="I161" s="265"/>
      <c r="J161" s="265">
        <v>23776.53555010659</v>
      </c>
      <c r="K161" s="265">
        <v>2243.0618699514484</v>
      </c>
      <c r="L161" s="265">
        <v>0</v>
      </c>
      <c r="M161" s="265">
        <v>52</v>
      </c>
      <c r="N161" s="265">
        <v>-130.67467980015994</v>
      </c>
      <c r="O161" s="265">
        <v>25940.92274025788</v>
      </c>
    </row>
    <row r="162" spans="2:15" ht="12" customHeight="1">
      <c r="B162" s="214"/>
      <c r="C162" s="214"/>
      <c r="D162" s="214"/>
      <c r="E162" s="214" t="s">
        <v>510</v>
      </c>
      <c r="F162" s="214" t="s">
        <v>110</v>
      </c>
      <c r="G162" s="214"/>
      <c r="H162" s="214"/>
      <c r="I162" s="265"/>
      <c r="J162" s="265">
        <v>0.48308529999999983</v>
      </c>
      <c r="K162" s="265">
        <v>-0.161</v>
      </c>
      <c r="L162" s="265">
        <v>0</v>
      </c>
      <c r="M162" s="265">
        <v>0</v>
      </c>
      <c r="N162" s="265">
        <v>5.551115123125783E-17</v>
      </c>
      <c r="O162" s="265">
        <v>0.32208529999999985</v>
      </c>
    </row>
    <row r="163" spans="2:15" ht="12" customHeight="1">
      <c r="B163" s="214"/>
      <c r="C163" s="214"/>
      <c r="D163" s="214"/>
      <c r="E163" s="214"/>
      <c r="F163" s="214" t="s">
        <v>511</v>
      </c>
      <c r="G163" s="214" t="s">
        <v>558</v>
      </c>
      <c r="H163" s="214"/>
      <c r="I163" s="265"/>
      <c r="J163" s="265">
        <v>0</v>
      </c>
      <c r="K163" s="265">
        <v>0</v>
      </c>
      <c r="L163" s="265">
        <v>0</v>
      </c>
      <c r="M163" s="265">
        <v>0</v>
      </c>
      <c r="N163" s="265">
        <v>0</v>
      </c>
      <c r="O163" s="265">
        <v>0</v>
      </c>
    </row>
    <row r="164" spans="2:15" ht="12" customHeight="1">
      <c r="B164" s="214"/>
      <c r="C164" s="214"/>
      <c r="D164" s="214"/>
      <c r="E164" s="214"/>
      <c r="F164" s="214" t="s">
        <v>512</v>
      </c>
      <c r="G164" s="214" t="s">
        <v>559</v>
      </c>
      <c r="H164" s="214"/>
      <c r="I164" s="265"/>
      <c r="J164" s="265">
        <v>0.48308529999999983</v>
      </c>
      <c r="K164" s="265">
        <v>-0.161</v>
      </c>
      <c r="L164" s="265">
        <v>0</v>
      </c>
      <c r="M164" s="265">
        <v>0</v>
      </c>
      <c r="N164" s="265">
        <v>5.551115123125783E-17</v>
      </c>
      <c r="O164" s="265">
        <v>0.32208529999999985</v>
      </c>
    </row>
    <row r="165" spans="2:15" ht="12" customHeight="1">
      <c r="B165" s="214"/>
      <c r="C165" s="214"/>
      <c r="D165" s="214"/>
      <c r="E165" s="214"/>
      <c r="F165" s="214" t="s">
        <v>560</v>
      </c>
      <c r="G165" s="214" t="s">
        <v>504</v>
      </c>
      <c r="H165" s="214"/>
      <c r="I165" s="265"/>
      <c r="J165" s="265">
        <v>0</v>
      </c>
      <c r="K165" s="265">
        <v>0</v>
      </c>
      <c r="L165" s="265">
        <v>0</v>
      </c>
      <c r="M165" s="265">
        <v>0</v>
      </c>
      <c r="N165" s="265">
        <v>0</v>
      </c>
      <c r="O165" s="265">
        <v>0</v>
      </c>
    </row>
    <row r="166" spans="2:15" ht="12" customHeight="1">
      <c r="B166" s="214"/>
      <c r="C166" s="214"/>
      <c r="D166" s="214"/>
      <c r="E166" s="214" t="s">
        <v>561</v>
      </c>
      <c r="F166" s="214" t="s">
        <v>111</v>
      </c>
      <c r="G166" s="214"/>
      <c r="H166" s="214"/>
      <c r="I166" s="265"/>
      <c r="J166" s="265">
        <v>1059.034464806541</v>
      </c>
      <c r="K166" s="265">
        <v>12.352311601545878</v>
      </c>
      <c r="L166" s="265">
        <v>0</v>
      </c>
      <c r="M166" s="265">
        <v>7.9</v>
      </c>
      <c r="N166" s="265">
        <v>2.0560680176991095</v>
      </c>
      <c r="O166" s="265">
        <v>1081.342844425786</v>
      </c>
    </row>
    <row r="167" spans="2:15" ht="12" customHeight="1">
      <c r="B167" s="214"/>
      <c r="C167" s="214"/>
      <c r="D167" s="214"/>
      <c r="E167" s="214"/>
      <c r="F167" s="214" t="s">
        <v>514</v>
      </c>
      <c r="G167" s="214" t="s">
        <v>502</v>
      </c>
      <c r="H167" s="214"/>
      <c r="I167" s="265"/>
      <c r="J167" s="265">
        <v>1059.034464806541</v>
      </c>
      <c r="K167" s="265">
        <v>12.352311601545878</v>
      </c>
      <c r="L167" s="265">
        <v>0</v>
      </c>
      <c r="M167" s="265">
        <v>7.9</v>
      </c>
      <c r="N167" s="265">
        <v>2.0560680176991095</v>
      </c>
      <c r="O167" s="265">
        <v>1081.342844425786</v>
      </c>
    </row>
    <row r="168" spans="2:15" ht="12" customHeight="1">
      <c r="B168" s="214"/>
      <c r="C168" s="214"/>
      <c r="D168" s="214"/>
      <c r="E168" s="214"/>
      <c r="F168" s="214" t="s">
        <v>515</v>
      </c>
      <c r="G168" s="214" t="s">
        <v>504</v>
      </c>
      <c r="H168" s="214"/>
      <c r="I168" s="265"/>
      <c r="J168" s="265">
        <v>0</v>
      </c>
      <c r="K168" s="265">
        <v>0</v>
      </c>
      <c r="L168" s="265">
        <v>0</v>
      </c>
      <c r="M168" s="265">
        <v>0</v>
      </c>
      <c r="N168" s="265">
        <v>0</v>
      </c>
      <c r="O168" s="265">
        <v>0</v>
      </c>
    </row>
    <row r="169" spans="2:15" ht="12" customHeight="1">
      <c r="B169" s="214"/>
      <c r="C169" s="214"/>
      <c r="D169" s="214"/>
      <c r="E169" s="214" t="s">
        <v>516</v>
      </c>
      <c r="F169" s="214" t="s">
        <v>112</v>
      </c>
      <c r="G169" s="214"/>
      <c r="H169" s="214"/>
      <c r="I169" s="265"/>
      <c r="J169" s="265">
        <v>6194.618</v>
      </c>
      <c r="K169" s="265">
        <v>489.14127659990254</v>
      </c>
      <c r="L169" s="265">
        <v>0</v>
      </c>
      <c r="M169" s="265">
        <v>0</v>
      </c>
      <c r="N169" s="265">
        <v>-0.03180620799969347</v>
      </c>
      <c r="O169" s="265">
        <v>6683.727470391903</v>
      </c>
    </row>
    <row r="170" spans="2:15" ht="12" customHeight="1">
      <c r="B170" s="214"/>
      <c r="C170" s="214"/>
      <c r="D170" s="214"/>
      <c r="E170" s="214"/>
      <c r="F170" s="214" t="s">
        <v>517</v>
      </c>
      <c r="G170" s="214" t="s">
        <v>502</v>
      </c>
      <c r="H170" s="214"/>
      <c r="I170" s="265"/>
      <c r="J170" s="265">
        <v>5091.091</v>
      </c>
      <c r="K170" s="265">
        <v>1146.7103546899025</v>
      </c>
      <c r="L170" s="265">
        <v>0</v>
      </c>
      <c r="M170" s="265">
        <v>0</v>
      </c>
      <c r="N170" s="265">
        <v>-0.03180620799957978</v>
      </c>
      <c r="O170" s="265">
        <v>6237.769548481903</v>
      </c>
    </row>
    <row r="171" spans="2:15" ht="12" customHeight="1">
      <c r="B171" s="214"/>
      <c r="C171" s="214"/>
      <c r="D171" s="214"/>
      <c r="E171" s="214"/>
      <c r="F171" s="214" t="s">
        <v>518</v>
      </c>
      <c r="G171" s="214" t="s">
        <v>504</v>
      </c>
      <c r="H171" s="214"/>
      <c r="I171" s="265"/>
      <c r="J171" s="265">
        <v>1103.527</v>
      </c>
      <c r="K171" s="265">
        <v>-657.56907809</v>
      </c>
      <c r="L171" s="265">
        <v>0</v>
      </c>
      <c r="M171" s="265">
        <v>0</v>
      </c>
      <c r="N171" s="265">
        <v>-1.1368683772161603E-13</v>
      </c>
      <c r="O171" s="265">
        <v>445.95792191</v>
      </c>
    </row>
    <row r="172" spans="2:15" ht="12" customHeight="1">
      <c r="B172" s="214"/>
      <c r="C172" s="214"/>
      <c r="D172" s="214"/>
      <c r="E172" s="214" t="s">
        <v>519</v>
      </c>
      <c r="F172" s="214" t="s">
        <v>113</v>
      </c>
      <c r="G172" s="214"/>
      <c r="H172" s="214"/>
      <c r="I172" s="265"/>
      <c r="J172" s="265">
        <v>16522.4</v>
      </c>
      <c r="K172" s="265">
        <v>1741.7292817500002</v>
      </c>
      <c r="L172" s="265">
        <v>0</v>
      </c>
      <c r="M172" s="265">
        <v>44.1</v>
      </c>
      <c r="N172" s="265">
        <v>-132.69894160985936</v>
      </c>
      <c r="O172" s="265">
        <v>18175.53034014019</v>
      </c>
    </row>
    <row r="173" spans="2:15" ht="12" customHeight="1">
      <c r="B173" s="214"/>
      <c r="C173" s="214"/>
      <c r="D173" s="214"/>
      <c r="E173" s="214"/>
      <c r="F173" s="214" t="s">
        <v>520</v>
      </c>
      <c r="G173" s="214" t="s">
        <v>502</v>
      </c>
      <c r="H173" s="214"/>
      <c r="I173" s="265"/>
      <c r="J173" s="265">
        <v>15914.3</v>
      </c>
      <c r="K173" s="265">
        <v>1148.795842</v>
      </c>
      <c r="L173" s="265">
        <v>0</v>
      </c>
      <c r="M173" s="265">
        <v>44.1</v>
      </c>
      <c r="N173" s="265">
        <v>-132.69666315985918</v>
      </c>
      <c r="O173" s="265">
        <v>16974.49917884019</v>
      </c>
    </row>
    <row r="174" spans="2:15" ht="12" customHeight="1">
      <c r="B174" s="214"/>
      <c r="C174" s="214"/>
      <c r="D174" s="214"/>
      <c r="E174" s="214"/>
      <c r="F174" s="214"/>
      <c r="G174" s="214" t="s">
        <v>562</v>
      </c>
      <c r="H174" s="214" t="s">
        <v>61</v>
      </c>
      <c r="I174" s="265"/>
      <c r="J174" s="265">
        <v>1821.8040151093478</v>
      </c>
      <c r="K174" s="265">
        <v>125.745</v>
      </c>
      <c r="L174" s="265">
        <v>0</v>
      </c>
      <c r="M174" s="265">
        <v>0.1</v>
      </c>
      <c r="N174" s="265">
        <v>-3.986731881458559</v>
      </c>
      <c r="O174" s="265">
        <v>1943.6622832278892</v>
      </c>
    </row>
    <row r="175" spans="2:15" ht="12" customHeight="1">
      <c r="B175" s="214"/>
      <c r="C175" s="214"/>
      <c r="D175" s="214"/>
      <c r="E175" s="214"/>
      <c r="F175" s="214"/>
      <c r="G175" s="214" t="s">
        <v>563</v>
      </c>
      <c r="H175" s="214" t="s">
        <v>62</v>
      </c>
      <c r="I175" s="265"/>
      <c r="J175" s="265">
        <v>14092.4959848907</v>
      </c>
      <c r="K175" s="265">
        <v>1023.050842</v>
      </c>
      <c r="L175" s="265">
        <v>0</v>
      </c>
      <c r="M175" s="265">
        <v>44</v>
      </c>
      <c r="N175" s="265">
        <v>-128.70993127840063</v>
      </c>
      <c r="O175" s="265">
        <v>15030.8368956123</v>
      </c>
    </row>
    <row r="176" spans="2:15" ht="12" customHeight="1">
      <c r="B176" s="214"/>
      <c r="C176" s="214"/>
      <c r="D176" s="214"/>
      <c r="E176" s="214"/>
      <c r="F176" s="214" t="s">
        <v>521</v>
      </c>
      <c r="G176" s="214" t="s">
        <v>504</v>
      </c>
      <c r="H176" s="214"/>
      <c r="I176" s="265"/>
      <c r="J176" s="265">
        <v>608.1</v>
      </c>
      <c r="K176" s="265">
        <v>592.9334397500003</v>
      </c>
      <c r="L176" s="265">
        <v>0</v>
      </c>
      <c r="M176" s="265">
        <v>0</v>
      </c>
      <c r="N176" s="265">
        <v>-0.0022784500001762353</v>
      </c>
      <c r="O176" s="265">
        <v>1201.0311613000001</v>
      </c>
    </row>
    <row r="177" spans="2:15" ht="12" customHeight="1">
      <c r="B177" s="214"/>
      <c r="C177" s="214"/>
      <c r="D177" s="214"/>
      <c r="E177" s="214"/>
      <c r="F177" s="214"/>
      <c r="G177" s="214" t="s">
        <v>564</v>
      </c>
      <c r="H177" s="214" t="s">
        <v>61</v>
      </c>
      <c r="I177" s="265"/>
      <c r="J177" s="265">
        <v>0</v>
      </c>
      <c r="K177" s="265">
        <v>0</v>
      </c>
      <c r="L177" s="265">
        <v>0</v>
      </c>
      <c r="M177" s="265">
        <v>0</v>
      </c>
      <c r="N177" s="265">
        <v>0</v>
      </c>
      <c r="O177" s="265">
        <v>0</v>
      </c>
    </row>
    <row r="178" spans="2:15" ht="12" customHeight="1">
      <c r="B178" s="214"/>
      <c r="C178" s="214"/>
      <c r="D178" s="214"/>
      <c r="E178" s="214"/>
      <c r="F178" s="214"/>
      <c r="G178" s="214" t="s">
        <v>565</v>
      </c>
      <c r="H178" s="214" t="s">
        <v>62</v>
      </c>
      <c r="I178" s="265"/>
      <c r="J178" s="265">
        <v>608.1</v>
      </c>
      <c r="K178" s="265">
        <v>592.9334397500003</v>
      </c>
      <c r="L178" s="265">
        <v>0</v>
      </c>
      <c r="M178" s="265">
        <v>0</v>
      </c>
      <c r="N178" s="265">
        <v>-0.0022784500001762353</v>
      </c>
      <c r="O178" s="265">
        <v>1201.0311613000001</v>
      </c>
    </row>
    <row r="179" spans="2:15" ht="12" customHeight="1">
      <c r="B179" s="214"/>
      <c r="C179" s="214"/>
      <c r="D179" s="214" t="s">
        <v>225</v>
      </c>
      <c r="E179" s="214" t="s">
        <v>23</v>
      </c>
      <c r="F179" s="214"/>
      <c r="G179" s="214"/>
      <c r="H179" s="214"/>
      <c r="I179" s="265"/>
      <c r="J179" s="265">
        <v>58.09912728262771</v>
      </c>
      <c r="K179" s="265">
        <v>172.8646804187755</v>
      </c>
      <c r="L179" s="265">
        <v>0</v>
      </c>
      <c r="M179" s="265">
        <v>0</v>
      </c>
      <c r="N179" s="265">
        <v>0.036192298596802175</v>
      </c>
      <c r="O179" s="265">
        <v>231</v>
      </c>
    </row>
    <row r="180" spans="2:15" ht="12" customHeight="1">
      <c r="B180" s="214"/>
      <c r="C180" s="214"/>
      <c r="D180" s="214"/>
      <c r="E180" s="214" t="s">
        <v>522</v>
      </c>
      <c r="F180" s="214" t="s">
        <v>110</v>
      </c>
      <c r="G180" s="214"/>
      <c r="H180" s="214"/>
      <c r="I180" s="265"/>
      <c r="J180" s="265">
        <v>0</v>
      </c>
      <c r="K180" s="265">
        <v>0</v>
      </c>
      <c r="L180" s="265">
        <v>0</v>
      </c>
      <c r="M180" s="265">
        <v>0</v>
      </c>
      <c r="N180" s="265">
        <v>0</v>
      </c>
      <c r="O180" s="265">
        <v>0</v>
      </c>
    </row>
    <row r="181" spans="2:15" ht="12" customHeight="1">
      <c r="B181" s="214"/>
      <c r="C181" s="214"/>
      <c r="D181" s="214"/>
      <c r="E181" s="214" t="s">
        <v>523</v>
      </c>
      <c r="F181" s="214" t="s">
        <v>112</v>
      </c>
      <c r="G181" s="214"/>
      <c r="H181" s="214"/>
      <c r="I181" s="265"/>
      <c r="J181" s="329">
        <v>58.09912728262771</v>
      </c>
      <c r="K181" s="329">
        <v>172.8646804187755</v>
      </c>
      <c r="L181" s="329">
        <v>0</v>
      </c>
      <c r="M181" s="329">
        <v>0</v>
      </c>
      <c r="N181" s="329">
        <v>0.036192298596802175</v>
      </c>
      <c r="O181" s="329">
        <v>231</v>
      </c>
    </row>
    <row r="182" spans="2:15" ht="12" customHeight="1">
      <c r="B182" s="214"/>
      <c r="C182" s="214"/>
      <c r="D182" s="214" t="s">
        <v>566</v>
      </c>
      <c r="E182" s="214" t="s">
        <v>25</v>
      </c>
      <c r="F182" s="214"/>
      <c r="G182" s="214"/>
      <c r="H182" s="214"/>
      <c r="I182" s="265"/>
      <c r="J182" s="265">
        <v>16.4</v>
      </c>
      <c r="K182" s="265">
        <v>-11.2</v>
      </c>
      <c r="L182" s="265">
        <v>0</v>
      </c>
      <c r="M182" s="265">
        <v>0</v>
      </c>
      <c r="N182" s="265">
        <v>0</v>
      </c>
      <c r="O182" s="265">
        <v>5.2</v>
      </c>
    </row>
    <row r="183" spans="2:15" ht="12" customHeight="1">
      <c r="B183" s="214"/>
      <c r="C183" s="214"/>
      <c r="D183" s="214"/>
      <c r="E183" s="214" t="s">
        <v>227</v>
      </c>
      <c r="F183" s="214" t="s">
        <v>110</v>
      </c>
      <c r="G183" s="214"/>
      <c r="H183" s="214"/>
      <c r="I183" s="265"/>
      <c r="J183" s="265">
        <v>16.4</v>
      </c>
      <c r="K183" s="265">
        <v>-11.2</v>
      </c>
      <c r="L183" s="265">
        <v>0</v>
      </c>
      <c r="M183" s="265">
        <v>0</v>
      </c>
      <c r="N183" s="265">
        <v>0</v>
      </c>
      <c r="O183" s="265">
        <v>5.2</v>
      </c>
    </row>
    <row r="184" spans="2:15" ht="12" customHeight="1">
      <c r="B184" s="214"/>
      <c r="C184" s="214"/>
      <c r="D184" s="214"/>
      <c r="E184" s="214"/>
      <c r="F184" s="214" t="s">
        <v>528</v>
      </c>
      <c r="G184" s="214" t="s">
        <v>502</v>
      </c>
      <c r="H184" s="214"/>
      <c r="I184" s="265"/>
      <c r="J184" s="265">
        <v>0</v>
      </c>
      <c r="K184" s="265">
        <v>0</v>
      </c>
      <c r="L184" s="265">
        <v>0</v>
      </c>
      <c r="M184" s="265">
        <v>0</v>
      </c>
      <c r="N184" s="265">
        <v>0</v>
      </c>
      <c r="O184" s="265">
        <v>0</v>
      </c>
    </row>
    <row r="185" spans="2:15" ht="12" customHeight="1">
      <c r="B185" s="214"/>
      <c r="C185" s="214"/>
      <c r="D185" s="214"/>
      <c r="E185" s="214"/>
      <c r="F185" s="214" t="s">
        <v>529</v>
      </c>
      <c r="G185" s="214" t="s">
        <v>504</v>
      </c>
      <c r="H185" s="214"/>
      <c r="I185" s="265"/>
      <c r="J185" s="265">
        <v>16.4</v>
      </c>
      <c r="K185" s="265">
        <v>-11.2</v>
      </c>
      <c r="L185" s="265">
        <v>0</v>
      </c>
      <c r="M185" s="265">
        <v>0</v>
      </c>
      <c r="N185" s="265">
        <v>0</v>
      </c>
      <c r="O185" s="265">
        <v>5.2</v>
      </c>
    </row>
    <row r="186" spans="2:15" ht="12" customHeight="1">
      <c r="B186" s="214"/>
      <c r="C186" s="214"/>
      <c r="D186" s="214"/>
      <c r="E186" s="214" t="s">
        <v>228</v>
      </c>
      <c r="F186" s="214" t="s">
        <v>481</v>
      </c>
      <c r="G186" s="214"/>
      <c r="H186" s="214"/>
      <c r="I186" s="265"/>
      <c r="J186" s="265">
        <v>0</v>
      </c>
      <c r="K186" s="265">
        <v>0</v>
      </c>
      <c r="L186" s="265">
        <v>0</v>
      </c>
      <c r="M186" s="265">
        <v>0</v>
      </c>
      <c r="N186" s="265">
        <v>0</v>
      </c>
      <c r="O186" s="265">
        <v>0</v>
      </c>
    </row>
    <row r="187" spans="2:15" ht="12" customHeight="1">
      <c r="B187" s="214"/>
      <c r="C187" s="214"/>
      <c r="D187" s="214"/>
      <c r="E187" s="214"/>
      <c r="F187" s="214" t="s">
        <v>530</v>
      </c>
      <c r="G187" s="214" t="s">
        <v>502</v>
      </c>
      <c r="H187" s="214"/>
      <c r="I187" s="265"/>
      <c r="J187" s="265">
        <v>0</v>
      </c>
      <c r="K187" s="265">
        <v>0</v>
      </c>
      <c r="L187" s="265">
        <v>0</v>
      </c>
      <c r="M187" s="265">
        <v>0</v>
      </c>
      <c r="N187" s="265">
        <v>0</v>
      </c>
      <c r="O187" s="265">
        <v>0</v>
      </c>
    </row>
    <row r="188" spans="2:15" ht="12" customHeight="1">
      <c r="B188" s="214"/>
      <c r="C188" s="214"/>
      <c r="D188" s="214"/>
      <c r="E188" s="214"/>
      <c r="F188" s="214" t="s">
        <v>531</v>
      </c>
      <c r="G188" s="214" t="s">
        <v>504</v>
      </c>
      <c r="H188" s="214"/>
      <c r="I188" s="265"/>
      <c r="J188" s="265">
        <v>0</v>
      </c>
      <c r="K188" s="265">
        <v>0</v>
      </c>
      <c r="L188" s="265">
        <v>0</v>
      </c>
      <c r="M188" s="265">
        <v>0</v>
      </c>
      <c r="N188" s="265">
        <v>0</v>
      </c>
      <c r="O188" s="265">
        <v>0</v>
      </c>
    </row>
    <row r="189" spans="2:15" ht="12" customHeight="1">
      <c r="B189" s="214"/>
      <c r="C189" s="214"/>
      <c r="D189" s="214"/>
      <c r="E189" s="214" t="s">
        <v>532</v>
      </c>
      <c r="F189" s="214" t="s">
        <v>112</v>
      </c>
      <c r="G189" s="214"/>
      <c r="H189" s="214"/>
      <c r="I189" s="265"/>
      <c r="J189" s="265">
        <v>0</v>
      </c>
      <c r="K189" s="265">
        <v>0</v>
      </c>
      <c r="L189" s="265">
        <v>0</v>
      </c>
      <c r="M189" s="265">
        <v>0</v>
      </c>
      <c r="N189" s="265">
        <v>0</v>
      </c>
      <c r="O189" s="265">
        <v>0</v>
      </c>
    </row>
    <row r="190" spans="2:15" ht="12" customHeight="1">
      <c r="B190" s="214"/>
      <c r="C190" s="214"/>
      <c r="D190" s="214"/>
      <c r="E190" s="214"/>
      <c r="F190" s="214" t="s">
        <v>533</v>
      </c>
      <c r="G190" s="214" t="s">
        <v>502</v>
      </c>
      <c r="H190" s="214"/>
      <c r="I190" s="265"/>
      <c r="J190" s="265">
        <v>0</v>
      </c>
      <c r="K190" s="265">
        <v>0</v>
      </c>
      <c r="L190" s="265">
        <v>0</v>
      </c>
      <c r="M190" s="265">
        <v>0</v>
      </c>
      <c r="N190" s="265">
        <v>0</v>
      </c>
      <c r="O190" s="265">
        <v>0</v>
      </c>
    </row>
    <row r="191" spans="2:14" ht="12" customHeight="1">
      <c r="B191" s="214"/>
      <c r="C191" s="214"/>
      <c r="D191" s="214"/>
      <c r="E191" s="214"/>
      <c r="F191" s="214" t="s">
        <v>534</v>
      </c>
      <c r="G191" s="214" t="s">
        <v>504</v>
      </c>
      <c r="H191" s="214"/>
      <c r="I191" s="265"/>
      <c r="K191" s="265"/>
      <c r="L191" s="265"/>
      <c r="M191" s="265"/>
      <c r="N191" s="265"/>
    </row>
    <row r="192" spans="2:14" ht="12" customHeight="1">
      <c r="B192" s="214"/>
      <c r="C192" s="214"/>
      <c r="D192" s="214"/>
      <c r="E192" s="214" t="s">
        <v>535</v>
      </c>
      <c r="F192" s="214" t="s">
        <v>113</v>
      </c>
      <c r="G192" s="214"/>
      <c r="H192" s="214"/>
      <c r="I192" s="265"/>
      <c r="K192" s="265"/>
      <c r="L192" s="265"/>
      <c r="M192" s="265"/>
      <c r="N192" s="265"/>
    </row>
    <row r="193" spans="2:14" ht="12" customHeight="1">
      <c r="B193" s="214"/>
      <c r="C193" s="214"/>
      <c r="D193" s="214"/>
      <c r="E193" s="214"/>
      <c r="F193" s="214" t="s">
        <v>536</v>
      </c>
      <c r="G193" s="214" t="s">
        <v>502</v>
      </c>
      <c r="H193" s="214"/>
      <c r="I193" s="265"/>
      <c r="K193" s="265"/>
      <c r="L193" s="265"/>
      <c r="M193" s="265"/>
      <c r="N193" s="265"/>
    </row>
    <row r="194" spans="2:14" ht="12" customHeight="1">
      <c r="B194" s="214"/>
      <c r="C194" s="214"/>
      <c r="D194" s="214"/>
      <c r="E194" s="214"/>
      <c r="F194" s="214" t="s">
        <v>537</v>
      </c>
      <c r="G194" s="214" t="s">
        <v>504</v>
      </c>
      <c r="H194" s="214"/>
      <c r="I194" s="265"/>
      <c r="K194" s="265"/>
      <c r="L194" s="265"/>
      <c r="M194" s="265"/>
      <c r="N194" s="265"/>
    </row>
    <row r="195" spans="2:15" ht="11.25" customHeight="1">
      <c r="B195" s="252"/>
      <c r="C195" s="252"/>
      <c r="D195" s="252"/>
      <c r="E195" s="252"/>
      <c r="F195" s="252"/>
      <c r="G195" s="252"/>
      <c r="H195" s="252"/>
      <c r="I195" s="252"/>
      <c r="J195" s="252"/>
      <c r="K195" s="252"/>
      <c r="L195" s="252"/>
      <c r="M195" s="252"/>
      <c r="N195" s="252"/>
      <c r="O195" s="252"/>
    </row>
    <row r="196" spans="2:15" ht="12.75" customHeight="1">
      <c r="B196" s="338" t="s">
        <v>459</v>
      </c>
      <c r="C196" s="322" t="s">
        <v>547</v>
      </c>
      <c r="D196" s="322"/>
      <c r="E196" s="322"/>
      <c r="F196" s="322"/>
      <c r="G196" s="322"/>
      <c r="H196" s="322"/>
      <c r="I196" s="322"/>
      <c r="J196" s="322"/>
      <c r="K196" s="322"/>
      <c r="L196" s="354"/>
      <c r="M196" s="354"/>
      <c r="N196" s="213"/>
      <c r="O196" s="214"/>
    </row>
    <row r="197" spans="3:15" ht="12.75" customHeight="1">
      <c r="C197" s="322" t="s">
        <v>682</v>
      </c>
      <c r="D197" s="322"/>
      <c r="E197" s="322"/>
      <c r="F197" s="322"/>
      <c r="G197" s="322"/>
      <c r="H197" s="322"/>
      <c r="I197" s="322"/>
      <c r="J197" s="322"/>
      <c r="K197" s="322"/>
      <c r="L197" s="354"/>
      <c r="M197" s="354"/>
      <c r="N197" s="213"/>
      <c r="O197" s="214"/>
    </row>
    <row r="198" spans="2:13" ht="10.5" customHeight="1">
      <c r="B198" s="214"/>
      <c r="C198" s="214"/>
      <c r="D198" s="214"/>
      <c r="E198" s="214"/>
      <c r="F198" s="214"/>
      <c r="G198" s="214"/>
      <c r="H198" s="214"/>
      <c r="I198" s="265"/>
      <c r="K198" s="323"/>
      <c r="L198" s="324"/>
      <c r="M198" s="324"/>
    </row>
  </sheetData>
  <printOptions/>
  <pageMargins left="0.9055118110236221" right="0.7874015748031497" top="0.94" bottom="1.29" header="0" footer="0"/>
  <pageSetup horizontalDpi="600" verticalDpi="600" orientation="portrait" scale="69" r:id="rId1"/>
  <rowBreaks count="2" manualBreakCount="2">
    <brk id="65" max="14" man="1"/>
    <brk id="130" max="14" man="1"/>
  </rowBreaks>
</worksheet>
</file>

<file path=xl/worksheets/sheet15.xml><?xml version="1.0" encoding="utf-8"?>
<worksheet xmlns="http://schemas.openxmlformats.org/spreadsheetml/2006/main" xmlns:r="http://schemas.openxmlformats.org/officeDocument/2006/relationships">
  <sheetPr codeName="Hoja21113"/>
  <dimension ref="A1:O197"/>
  <sheetViews>
    <sheetView zoomScale="75" zoomScaleNormal="75" workbookViewId="0" topLeftCell="A1">
      <selection activeCell="A1" sqref="A1"/>
    </sheetView>
  </sheetViews>
  <sheetFormatPr defaultColWidth="11.421875" defaultRowHeight="12.75"/>
  <cols>
    <col min="1" max="4" width="3.7109375" style="213" customWidth="1"/>
    <col min="5" max="5" width="6.7109375" style="213" customWidth="1"/>
    <col min="6" max="6" width="7.140625" style="213" customWidth="1"/>
    <col min="7" max="7" width="8.8515625" style="213" customWidth="1"/>
    <col min="8" max="8" width="12.140625" style="213" customWidth="1"/>
    <col min="9" max="9" width="2.8515625" style="213" customWidth="1"/>
    <col min="10" max="10" width="12.7109375" style="165" customWidth="1"/>
    <col min="11" max="14" width="12.7109375" style="166" customWidth="1"/>
    <col min="15" max="15" width="12.7109375" style="165" customWidth="1"/>
    <col min="16" max="16384" width="11.421875" style="162" customWidth="1"/>
  </cols>
  <sheetData>
    <row r="1" spans="1:9" ht="12.75">
      <c r="A1" s="312"/>
      <c r="B1" s="308"/>
      <c r="C1" s="333"/>
      <c r="D1" s="333"/>
      <c r="E1" s="333"/>
      <c r="F1" s="333"/>
      <c r="G1" s="333"/>
      <c r="H1" s="333"/>
      <c r="I1" s="333"/>
    </row>
    <row r="2" spans="1:15" s="160" customFormat="1" ht="12.75" customHeight="1">
      <c r="A2" s="312"/>
      <c r="B2" s="175" t="s">
        <v>597</v>
      </c>
      <c r="C2" s="307"/>
      <c r="D2" s="307"/>
      <c r="E2" s="307"/>
      <c r="F2" s="307"/>
      <c r="G2" s="307"/>
      <c r="H2" s="319"/>
      <c r="I2" s="312"/>
      <c r="J2" s="164"/>
      <c r="K2" s="161"/>
      <c r="L2" s="167"/>
      <c r="M2" s="167"/>
      <c r="N2" s="167"/>
      <c r="O2" s="168"/>
    </row>
    <row r="3" spans="1:15" ht="12" customHeight="1">
      <c r="A3" s="312"/>
      <c r="B3" s="186" t="s">
        <v>0</v>
      </c>
      <c r="C3" s="307"/>
      <c r="D3" s="307"/>
      <c r="E3" s="307"/>
      <c r="F3" s="307"/>
      <c r="G3" s="307"/>
      <c r="H3" s="319"/>
      <c r="I3" s="312"/>
      <c r="J3" s="168"/>
      <c r="K3" s="170"/>
      <c r="L3" s="170"/>
      <c r="M3" s="170"/>
      <c r="N3" s="170"/>
      <c r="O3" s="168"/>
    </row>
    <row r="4" spans="1:15" s="160" customFormat="1" ht="12.75" customHeight="1">
      <c r="A4" s="313"/>
      <c r="B4" s="213"/>
      <c r="C4" s="308"/>
      <c r="D4" s="308"/>
      <c r="E4" s="308"/>
      <c r="F4" s="308"/>
      <c r="G4" s="308"/>
      <c r="H4" s="308"/>
      <c r="I4" s="308"/>
      <c r="J4" s="169"/>
      <c r="K4" s="169"/>
      <c r="L4" s="169"/>
      <c r="M4" s="169"/>
      <c r="N4" s="169"/>
      <c r="O4" s="171"/>
    </row>
    <row r="5" spans="1:15" s="160" customFormat="1" ht="12.75" customHeight="1">
      <c r="A5" s="313"/>
      <c r="B5" s="330"/>
      <c r="C5" s="316"/>
      <c r="D5" s="316"/>
      <c r="E5" s="316"/>
      <c r="F5" s="316"/>
      <c r="G5" s="316"/>
      <c r="H5" s="316"/>
      <c r="I5" s="316"/>
      <c r="J5" s="172"/>
      <c r="K5" s="172" t="s">
        <v>567</v>
      </c>
      <c r="L5" s="172"/>
      <c r="M5" s="172"/>
      <c r="N5" s="172"/>
      <c r="O5" s="173"/>
    </row>
    <row r="6" spans="1:15" ht="12" customHeight="1">
      <c r="A6" s="313"/>
      <c r="B6" s="313"/>
      <c r="C6" s="313"/>
      <c r="D6" s="313"/>
      <c r="E6" s="313"/>
      <c r="F6" s="265"/>
      <c r="G6" s="265"/>
      <c r="H6" s="265"/>
      <c r="I6" s="265"/>
      <c r="J6" s="388"/>
      <c r="K6" s="389" t="s">
        <v>595</v>
      </c>
      <c r="L6" s="389"/>
      <c r="M6" s="389"/>
      <c r="N6" s="389"/>
      <c r="O6" s="390"/>
    </row>
    <row r="7" spans="1:15" ht="16.5" customHeight="1">
      <c r="A7" s="313"/>
      <c r="B7" s="312" t="s">
        <v>1</v>
      </c>
      <c r="F7" s="214"/>
      <c r="G7" s="214"/>
      <c r="H7" s="214"/>
      <c r="I7" s="214"/>
      <c r="J7" s="391"/>
      <c r="K7" s="391"/>
      <c r="L7" s="391"/>
      <c r="M7" s="391"/>
      <c r="N7" s="391"/>
      <c r="O7" s="391"/>
    </row>
    <row r="8" spans="1:15" s="163" customFormat="1" ht="23.25" customHeight="1">
      <c r="A8" s="312"/>
      <c r="B8" s="312"/>
      <c r="C8" s="312"/>
      <c r="D8" s="312"/>
      <c r="E8" s="312"/>
      <c r="F8" s="314"/>
      <c r="G8" s="314"/>
      <c r="H8" s="314"/>
      <c r="I8" s="347"/>
      <c r="J8" s="395" t="s">
        <v>685</v>
      </c>
      <c r="K8" s="392" t="s">
        <v>568</v>
      </c>
      <c r="L8" s="393" t="s">
        <v>569</v>
      </c>
      <c r="M8" s="394" t="s">
        <v>570</v>
      </c>
      <c r="N8" s="394" t="s">
        <v>469</v>
      </c>
      <c r="O8" s="395" t="s">
        <v>686</v>
      </c>
    </row>
    <row r="9" spans="1:15" s="213" customFormat="1" ht="12" customHeight="1">
      <c r="A9" s="313"/>
      <c r="B9" s="288"/>
      <c r="C9" s="288"/>
      <c r="D9" s="288"/>
      <c r="E9" s="288"/>
      <c r="F9" s="266"/>
      <c r="G9" s="266"/>
      <c r="H9" s="266"/>
      <c r="I9" s="266"/>
      <c r="J9" s="266"/>
      <c r="K9" s="266"/>
      <c r="L9" s="266"/>
      <c r="M9" s="266"/>
      <c r="N9" s="266"/>
      <c r="O9" s="266"/>
    </row>
    <row r="10" spans="6:15" s="213" customFormat="1" ht="12" customHeight="1">
      <c r="F10" s="214"/>
      <c r="G10" s="214"/>
      <c r="H10" s="214"/>
      <c r="I10" s="265"/>
      <c r="J10" s="265"/>
      <c r="K10" s="265"/>
      <c r="L10" s="265"/>
      <c r="M10" s="265"/>
      <c r="N10" s="265"/>
      <c r="O10" s="265"/>
    </row>
    <row r="11" spans="2:15" s="213" customFormat="1" ht="12" customHeight="1">
      <c r="B11" s="307" t="s">
        <v>146</v>
      </c>
      <c r="C11" s="319"/>
      <c r="D11" s="307"/>
      <c r="E11" s="307"/>
      <c r="F11" s="320"/>
      <c r="G11" s="320"/>
      <c r="H11" s="320"/>
      <c r="I11" s="314"/>
      <c r="J11" s="314">
        <v>-22199.70848415178</v>
      </c>
      <c r="K11" s="314">
        <v>3236.3756560165157</v>
      </c>
      <c r="L11" s="314">
        <v>6784.454431221056</v>
      </c>
      <c r="M11" s="314">
        <v>-1667.8137428273515</v>
      </c>
      <c r="N11" s="314">
        <v>265.8946207817928</v>
      </c>
      <c r="O11" s="314">
        <v>-13580.797518959735</v>
      </c>
    </row>
    <row r="12" spans="2:15" s="213" customFormat="1" ht="12" customHeight="1">
      <c r="B12" s="307"/>
      <c r="C12" s="307"/>
      <c r="D12" s="307"/>
      <c r="E12" s="307"/>
      <c r="F12" s="320"/>
      <c r="G12" s="320"/>
      <c r="H12" s="320"/>
      <c r="I12" s="314"/>
      <c r="J12" s="314"/>
      <c r="K12" s="314"/>
      <c r="L12" s="314"/>
      <c r="M12" s="314"/>
      <c r="N12" s="314"/>
      <c r="O12" s="314"/>
    </row>
    <row r="13" spans="2:15" s="214" customFormat="1" ht="12" customHeight="1">
      <c r="B13" s="320" t="s">
        <v>370</v>
      </c>
      <c r="C13" s="320" t="s">
        <v>434</v>
      </c>
      <c r="D13" s="320"/>
      <c r="E13" s="321"/>
      <c r="F13" s="320"/>
      <c r="G13" s="320"/>
      <c r="H13" s="320"/>
      <c r="I13" s="314"/>
      <c r="J13" s="314">
        <v>105537.31891927726</v>
      </c>
      <c r="K13" s="314">
        <v>7613.852349407575</v>
      </c>
      <c r="L13" s="314">
        <v>7343.031452237539</v>
      </c>
      <c r="M13" s="314">
        <v>1449.210923005727</v>
      </c>
      <c r="N13" s="314">
        <v>215.31853531555228</v>
      </c>
      <c r="O13" s="314">
        <v>122158.73217924367</v>
      </c>
    </row>
    <row r="14" spans="2:15" s="214" customFormat="1" ht="12" customHeight="1">
      <c r="B14" s="320"/>
      <c r="C14" s="320"/>
      <c r="D14" s="320"/>
      <c r="E14" s="320"/>
      <c r="F14" s="320"/>
      <c r="G14" s="320"/>
      <c r="H14" s="320"/>
      <c r="I14" s="314"/>
      <c r="J14" s="314">
        <v>0</v>
      </c>
      <c r="K14" s="314"/>
      <c r="L14" s="314"/>
      <c r="M14" s="314"/>
      <c r="N14" s="314"/>
      <c r="O14" s="314"/>
    </row>
    <row r="15" spans="2:15" s="223" customFormat="1" ht="12" customHeight="1">
      <c r="B15" s="334"/>
      <c r="C15" s="334" t="s">
        <v>372</v>
      </c>
      <c r="D15" s="334" t="s">
        <v>141</v>
      </c>
      <c r="E15" s="334"/>
      <c r="F15" s="334"/>
      <c r="G15" s="334"/>
      <c r="H15" s="334"/>
      <c r="I15" s="351"/>
      <c r="J15" s="351">
        <v>24398.973786273287</v>
      </c>
      <c r="K15" s="351">
        <v>1431.7864153985352</v>
      </c>
      <c r="L15" s="351">
        <v>480.4533571972887</v>
      </c>
      <c r="M15" s="351">
        <v>446.96355691713234</v>
      </c>
      <c r="N15" s="351">
        <v>29.2</v>
      </c>
      <c r="O15" s="351">
        <v>26787.37711578625</v>
      </c>
    </row>
    <row r="16" spans="2:15" s="214" customFormat="1" ht="12" customHeight="1">
      <c r="B16" s="320"/>
      <c r="C16" s="320"/>
      <c r="D16" s="320" t="s">
        <v>150</v>
      </c>
      <c r="E16" s="320" t="s">
        <v>470</v>
      </c>
      <c r="F16" s="320"/>
      <c r="G16" s="320"/>
      <c r="H16" s="320"/>
      <c r="I16" s="314"/>
      <c r="J16" s="314">
        <v>21018.388028148474</v>
      </c>
      <c r="K16" s="314">
        <v>1303.8641608985351</v>
      </c>
      <c r="L16" s="314">
        <v>480.4533571972887</v>
      </c>
      <c r="M16" s="314">
        <v>446.96355691713234</v>
      </c>
      <c r="N16" s="314">
        <v>29.2</v>
      </c>
      <c r="O16" s="314">
        <v>23278.869103161436</v>
      </c>
    </row>
    <row r="17" spans="2:15" s="214" customFormat="1" ht="12" customHeight="1">
      <c r="B17" s="320"/>
      <c r="C17" s="320"/>
      <c r="D17" s="320"/>
      <c r="E17" s="320" t="s">
        <v>151</v>
      </c>
      <c r="F17" s="320"/>
      <c r="G17" s="320"/>
      <c r="H17" s="320"/>
      <c r="I17" s="314"/>
      <c r="J17" s="314"/>
      <c r="K17" s="314"/>
      <c r="L17" s="314"/>
      <c r="M17" s="314"/>
      <c r="N17" s="314"/>
      <c r="O17" s="314"/>
    </row>
    <row r="18" spans="2:15" s="214" customFormat="1" ht="12" customHeight="1">
      <c r="B18" s="320"/>
      <c r="C18" s="320"/>
      <c r="D18" s="320"/>
      <c r="E18" s="320" t="s">
        <v>471</v>
      </c>
      <c r="F18" s="320" t="s">
        <v>472</v>
      </c>
      <c r="G18" s="320"/>
      <c r="H18" s="320"/>
      <c r="I18" s="314"/>
      <c r="J18" s="314">
        <v>21018.388028148474</v>
      </c>
      <c r="K18" s="314">
        <v>1303.8641608985351</v>
      </c>
      <c r="L18" s="314">
        <v>480.4533571972887</v>
      </c>
      <c r="M18" s="314">
        <v>446.96355691713234</v>
      </c>
      <c r="N18" s="314">
        <v>29.2</v>
      </c>
      <c r="O18" s="314">
        <v>23278.869103161436</v>
      </c>
    </row>
    <row r="19" spans="2:15" s="214" customFormat="1" ht="12" customHeight="1">
      <c r="B19" s="320"/>
      <c r="C19" s="320"/>
      <c r="D19" s="320"/>
      <c r="E19" s="320" t="s">
        <v>473</v>
      </c>
      <c r="F19" s="320" t="s">
        <v>474</v>
      </c>
      <c r="G19" s="320"/>
      <c r="H19" s="320"/>
      <c r="I19" s="314"/>
      <c r="J19" s="314"/>
      <c r="K19" s="314"/>
      <c r="L19" s="314"/>
      <c r="M19" s="314"/>
      <c r="N19" s="314"/>
      <c r="O19" s="314"/>
    </row>
    <row r="20" spans="2:15" s="214" customFormat="1" ht="12" customHeight="1">
      <c r="B20" s="320"/>
      <c r="C20" s="320"/>
      <c r="D20" s="320" t="s">
        <v>154</v>
      </c>
      <c r="E20" s="320" t="s">
        <v>17</v>
      </c>
      <c r="F20" s="320"/>
      <c r="G20" s="320"/>
      <c r="H20" s="320"/>
      <c r="I20" s="314"/>
      <c r="J20" s="314">
        <v>3380.5857581248133</v>
      </c>
      <c r="K20" s="314">
        <v>127.92225450000001</v>
      </c>
      <c r="L20" s="314">
        <v>0</v>
      </c>
      <c r="M20" s="314">
        <v>0</v>
      </c>
      <c r="N20" s="314">
        <v>0</v>
      </c>
      <c r="O20" s="314">
        <v>3508.508012624813</v>
      </c>
    </row>
    <row r="21" spans="2:15" s="214" customFormat="1" ht="12" customHeight="1">
      <c r="B21" s="320"/>
      <c r="C21" s="320"/>
      <c r="D21" s="320"/>
      <c r="E21" s="320" t="s">
        <v>475</v>
      </c>
      <c r="F21" s="320" t="s">
        <v>472</v>
      </c>
      <c r="G21" s="320"/>
      <c r="H21" s="320"/>
      <c r="I21" s="314"/>
      <c r="J21" s="314">
        <v>3380.5857581248133</v>
      </c>
      <c r="K21" s="314">
        <v>127.92225450000001</v>
      </c>
      <c r="L21" s="314">
        <v>0</v>
      </c>
      <c r="M21" s="314">
        <v>0</v>
      </c>
      <c r="N21" s="314">
        <v>0</v>
      </c>
      <c r="O21" s="314">
        <v>3508.508012624813</v>
      </c>
    </row>
    <row r="22" spans="2:15" s="214" customFormat="1" ht="12" customHeight="1">
      <c r="B22" s="320"/>
      <c r="C22" s="320"/>
      <c r="D22" s="320"/>
      <c r="E22" s="320" t="s">
        <v>476</v>
      </c>
      <c r="F22" s="320" t="s">
        <v>474</v>
      </c>
      <c r="G22" s="320"/>
      <c r="H22" s="320"/>
      <c r="I22" s="314"/>
      <c r="J22" s="314"/>
      <c r="K22" s="314"/>
      <c r="L22" s="314"/>
      <c r="M22" s="314"/>
      <c r="N22" s="314"/>
      <c r="O22" s="314"/>
    </row>
    <row r="23" spans="2:15" s="223" customFormat="1" ht="12" customHeight="1">
      <c r="B23" s="334"/>
      <c r="C23" s="334" t="s">
        <v>376</v>
      </c>
      <c r="D23" s="334" t="s">
        <v>74</v>
      </c>
      <c r="E23" s="334"/>
      <c r="F23" s="334"/>
      <c r="G23" s="334"/>
      <c r="H23" s="334"/>
      <c r="I23" s="351"/>
      <c r="J23" s="351">
        <v>42964.82788526115</v>
      </c>
      <c r="K23" s="351">
        <v>6249.360026452139</v>
      </c>
      <c r="L23" s="351">
        <v>6781.883596011319</v>
      </c>
      <c r="M23" s="351">
        <v>314.1215709987388</v>
      </c>
      <c r="N23" s="351">
        <v>-2.9743131846446227</v>
      </c>
      <c r="O23" s="351">
        <v>56307.218765538695</v>
      </c>
    </row>
    <row r="24" spans="2:15" s="214" customFormat="1" ht="12" customHeight="1">
      <c r="B24" s="320"/>
      <c r="C24" s="320"/>
      <c r="D24" s="320" t="s">
        <v>477</v>
      </c>
      <c r="E24" s="320" t="s">
        <v>478</v>
      </c>
      <c r="F24" s="320"/>
      <c r="G24" s="320"/>
      <c r="H24" s="320"/>
      <c r="I24" s="314"/>
      <c r="J24" s="314">
        <v>35850.30245279854</v>
      </c>
      <c r="K24" s="314">
        <v>1233.3963387760834</v>
      </c>
      <c r="L24" s="314">
        <v>6587.485628224728</v>
      </c>
      <c r="M24" s="314">
        <v>301.13905468729354</v>
      </c>
      <c r="N24" s="314">
        <v>-2.985947252531103</v>
      </c>
      <c r="O24" s="314">
        <v>43969.33752723411</v>
      </c>
    </row>
    <row r="25" spans="2:15" s="214" customFormat="1" ht="12" customHeight="1">
      <c r="B25" s="320"/>
      <c r="C25" s="320"/>
      <c r="D25" s="320"/>
      <c r="E25" s="320" t="s">
        <v>479</v>
      </c>
      <c r="F25" s="320" t="s">
        <v>110</v>
      </c>
      <c r="G25" s="320"/>
      <c r="H25" s="320"/>
      <c r="I25" s="314"/>
      <c r="J25" s="314">
        <v>0</v>
      </c>
      <c r="K25" s="314">
        <v>0</v>
      </c>
      <c r="L25" s="314">
        <v>0</v>
      </c>
      <c r="M25" s="314">
        <v>0</v>
      </c>
      <c r="N25" s="314">
        <v>0</v>
      </c>
      <c r="O25" s="314">
        <v>0</v>
      </c>
    </row>
    <row r="26" spans="2:15" s="214" customFormat="1" ht="12" customHeight="1">
      <c r="B26" s="320"/>
      <c r="C26" s="320"/>
      <c r="D26" s="320"/>
      <c r="E26" s="320" t="s">
        <v>480</v>
      </c>
      <c r="F26" s="320" t="s">
        <v>481</v>
      </c>
      <c r="G26" s="320"/>
      <c r="H26" s="320"/>
      <c r="I26" s="314"/>
      <c r="J26" s="314">
        <v>0</v>
      </c>
      <c r="K26" s="314">
        <v>0</v>
      </c>
      <c r="L26" s="314">
        <v>0</v>
      </c>
      <c r="M26" s="314">
        <v>0</v>
      </c>
      <c r="N26" s="314">
        <v>0</v>
      </c>
      <c r="O26" s="314">
        <v>0</v>
      </c>
    </row>
    <row r="27" spans="2:15" s="214" customFormat="1" ht="12" customHeight="1">
      <c r="B27" s="320"/>
      <c r="C27" s="320"/>
      <c r="D27" s="320"/>
      <c r="E27" s="320" t="s">
        <v>482</v>
      </c>
      <c r="F27" s="320" t="s">
        <v>112</v>
      </c>
      <c r="G27" s="320"/>
      <c r="H27" s="320"/>
      <c r="I27" s="314"/>
      <c r="J27" s="314">
        <v>17.359209</v>
      </c>
      <c r="K27" s="314">
        <v>16.849885999999998</v>
      </c>
      <c r="L27" s="314">
        <v>1.953559</v>
      </c>
      <c r="M27" s="314">
        <v>0</v>
      </c>
      <c r="N27" s="314">
        <v>1.9984014443252818E-15</v>
      </c>
      <c r="O27" s="314">
        <v>36.162654</v>
      </c>
    </row>
    <row r="28" spans="2:15" s="214" customFormat="1" ht="12" customHeight="1">
      <c r="B28" s="320"/>
      <c r="C28" s="320"/>
      <c r="D28" s="320"/>
      <c r="E28" s="320" t="s">
        <v>483</v>
      </c>
      <c r="F28" s="320" t="s">
        <v>113</v>
      </c>
      <c r="G28" s="320"/>
      <c r="H28" s="320"/>
      <c r="I28" s="314"/>
      <c r="J28" s="314">
        <v>35832.94324379854</v>
      </c>
      <c r="K28" s="314">
        <v>1216.5464527760835</v>
      </c>
      <c r="L28" s="314">
        <v>6585.532069224729</v>
      </c>
      <c r="M28" s="314">
        <v>301.13905468729354</v>
      </c>
      <c r="N28" s="314">
        <v>-2.985947252531105</v>
      </c>
      <c r="O28" s="314">
        <v>43933.17487323411</v>
      </c>
    </row>
    <row r="29" spans="2:15" s="214" customFormat="1" ht="12" customHeight="1">
      <c r="B29" s="320"/>
      <c r="C29" s="320"/>
      <c r="D29" s="320" t="s">
        <v>484</v>
      </c>
      <c r="E29" s="320" t="s">
        <v>165</v>
      </c>
      <c r="F29" s="320"/>
      <c r="G29" s="320"/>
      <c r="H29" s="320"/>
      <c r="I29" s="314"/>
      <c r="J29" s="314">
        <v>7114.525432462608</v>
      </c>
      <c r="K29" s="314">
        <v>5015.963687676056</v>
      </c>
      <c r="L29" s="314">
        <v>194.39796778659075</v>
      </c>
      <c r="M29" s="314">
        <v>12.982516311445245</v>
      </c>
      <c r="N29" s="314">
        <v>0.01163406788648036</v>
      </c>
      <c r="O29" s="314">
        <v>12337.881238304584</v>
      </c>
    </row>
    <row r="30" spans="2:15" s="214" customFormat="1" ht="12" customHeight="1">
      <c r="B30" s="320"/>
      <c r="C30" s="320"/>
      <c r="D30" s="320"/>
      <c r="E30" s="320" t="s">
        <v>485</v>
      </c>
      <c r="F30" s="320" t="s">
        <v>486</v>
      </c>
      <c r="G30" s="320"/>
      <c r="H30" s="320"/>
      <c r="I30" s="314"/>
      <c r="J30" s="314">
        <v>2864.519143639666</v>
      </c>
      <c r="K30" s="314">
        <v>802.5211637500884</v>
      </c>
      <c r="L30" s="314">
        <v>136.87570845709288</v>
      </c>
      <c r="M30" s="314">
        <v>6.8358806804719</v>
      </c>
      <c r="N30" s="314">
        <v>2.250771002312935</v>
      </c>
      <c r="O30" s="314">
        <v>3813.0026675296313</v>
      </c>
    </row>
    <row r="31" spans="2:15" s="214" customFormat="1" ht="12" customHeight="1">
      <c r="B31" s="320"/>
      <c r="C31" s="320"/>
      <c r="D31" s="320"/>
      <c r="E31" s="320"/>
      <c r="F31" s="320" t="s">
        <v>487</v>
      </c>
      <c r="G31" s="320" t="s">
        <v>110</v>
      </c>
      <c r="H31" s="320"/>
      <c r="I31" s="314"/>
      <c r="J31" s="314">
        <v>0</v>
      </c>
      <c r="K31" s="314">
        <v>0</v>
      </c>
      <c r="L31" s="314">
        <v>0</v>
      </c>
      <c r="M31" s="314">
        <v>0</v>
      </c>
      <c r="N31" s="314">
        <v>0</v>
      </c>
      <c r="O31" s="314">
        <v>0</v>
      </c>
    </row>
    <row r="32" spans="2:15" s="214" customFormat="1" ht="12" customHeight="1">
      <c r="B32" s="320"/>
      <c r="C32" s="320"/>
      <c r="D32" s="320"/>
      <c r="E32" s="320"/>
      <c r="F32" s="320" t="s">
        <v>488</v>
      </c>
      <c r="G32" s="320" t="s">
        <v>481</v>
      </c>
      <c r="H32" s="320"/>
      <c r="I32" s="314"/>
      <c r="J32" s="314">
        <v>0</v>
      </c>
      <c r="K32" s="314">
        <v>417.72152544329464</v>
      </c>
      <c r="L32" s="314">
        <v>0</v>
      </c>
      <c r="M32" s="314">
        <v>0</v>
      </c>
      <c r="N32" s="314">
        <v>0</v>
      </c>
      <c r="O32" s="314">
        <v>417.72152544329464</v>
      </c>
    </row>
    <row r="33" spans="2:15" s="214" customFormat="1" ht="12" customHeight="1">
      <c r="B33" s="320"/>
      <c r="C33" s="320"/>
      <c r="D33" s="320"/>
      <c r="E33" s="320"/>
      <c r="F33" s="320" t="s">
        <v>489</v>
      </c>
      <c r="G33" s="320" t="s">
        <v>112</v>
      </c>
      <c r="H33" s="320"/>
      <c r="I33" s="314"/>
      <c r="J33" s="314">
        <v>148.354589</v>
      </c>
      <c r="K33" s="314">
        <v>84.384752</v>
      </c>
      <c r="L33" s="314">
        <v>4.674924</v>
      </c>
      <c r="M33" s="314">
        <v>0</v>
      </c>
      <c r="N33" s="314">
        <v>-9.769962616701378E-15</v>
      </c>
      <c r="O33" s="314">
        <v>237.414265</v>
      </c>
    </row>
    <row r="34" spans="2:15" s="214" customFormat="1" ht="12" customHeight="1">
      <c r="B34" s="320"/>
      <c r="C34" s="320"/>
      <c r="D34" s="320"/>
      <c r="E34" s="320"/>
      <c r="F34" s="320" t="s">
        <v>490</v>
      </c>
      <c r="G34" s="320" t="s">
        <v>113</v>
      </c>
      <c r="H34" s="320"/>
      <c r="I34" s="314"/>
      <c r="J34" s="314">
        <v>2716.1645546396658</v>
      </c>
      <c r="K34" s="314">
        <v>300.4148863067937</v>
      </c>
      <c r="L34" s="314">
        <v>132.20078445709288</v>
      </c>
      <c r="M34" s="314">
        <v>6.8358806804719</v>
      </c>
      <c r="N34" s="314">
        <v>2.250771002312945</v>
      </c>
      <c r="O34" s="352">
        <v>3157.866877086337</v>
      </c>
    </row>
    <row r="35" spans="2:15" s="214" customFormat="1" ht="12" customHeight="1">
      <c r="B35" s="320"/>
      <c r="C35" s="320"/>
      <c r="D35" s="320"/>
      <c r="E35" s="320" t="s">
        <v>171</v>
      </c>
      <c r="F35" s="320"/>
      <c r="G35" s="320"/>
      <c r="H35" s="320"/>
      <c r="I35" s="314"/>
      <c r="J35" s="314">
        <v>4250.006288822941</v>
      </c>
      <c r="K35" s="314">
        <v>4213.442523925968</v>
      </c>
      <c r="L35" s="314">
        <v>57.52225932949786</v>
      </c>
      <c r="M35" s="314">
        <v>6.146635630973345</v>
      </c>
      <c r="N35" s="314">
        <v>-2.2391369344264547</v>
      </c>
      <c r="O35" s="314">
        <v>8524.878570774954</v>
      </c>
    </row>
    <row r="36" spans="2:15" s="214" customFormat="1" ht="12" customHeight="1">
      <c r="B36" s="320"/>
      <c r="C36" s="320"/>
      <c r="D36" s="320"/>
      <c r="E36" s="320"/>
      <c r="F36" s="320" t="s">
        <v>491</v>
      </c>
      <c r="G36" s="320" t="s">
        <v>110</v>
      </c>
      <c r="H36" s="320"/>
      <c r="I36" s="314"/>
      <c r="J36" s="314">
        <v>0</v>
      </c>
      <c r="K36" s="314">
        <v>0</v>
      </c>
      <c r="L36" s="314">
        <v>0</v>
      </c>
      <c r="M36" s="314">
        <v>0</v>
      </c>
      <c r="N36" s="314">
        <v>0</v>
      </c>
      <c r="O36" s="314">
        <v>0</v>
      </c>
    </row>
    <row r="37" spans="2:15" s="214" customFormat="1" ht="12" customHeight="1">
      <c r="B37" s="320"/>
      <c r="C37" s="320"/>
      <c r="D37" s="320"/>
      <c r="E37" s="320"/>
      <c r="F37" s="320" t="s">
        <v>492</v>
      </c>
      <c r="G37" s="320" t="s">
        <v>481</v>
      </c>
      <c r="H37" s="320"/>
      <c r="I37" s="314"/>
      <c r="J37" s="314">
        <v>2907.2488989729704</v>
      </c>
      <c r="K37" s="314">
        <v>3848.5685910171337</v>
      </c>
      <c r="L37" s="314">
        <v>0</v>
      </c>
      <c r="M37" s="314">
        <v>0</v>
      </c>
      <c r="N37" s="314">
        <v>0</v>
      </c>
      <c r="O37" s="314">
        <v>6755.817489990104</v>
      </c>
    </row>
    <row r="38" spans="2:15" s="214" customFormat="1" ht="12" customHeight="1">
      <c r="B38" s="320"/>
      <c r="C38" s="320"/>
      <c r="D38" s="320"/>
      <c r="E38" s="320"/>
      <c r="F38" s="320" t="s">
        <v>493</v>
      </c>
      <c r="G38" s="320" t="s">
        <v>112</v>
      </c>
      <c r="H38" s="320"/>
      <c r="I38" s="314"/>
      <c r="J38" s="314">
        <v>1.986492</v>
      </c>
      <c r="K38" s="314">
        <v>-1.986492</v>
      </c>
      <c r="L38" s="314">
        <v>0</v>
      </c>
      <c r="M38" s="314">
        <v>0</v>
      </c>
      <c r="N38" s="314">
        <v>0</v>
      </c>
      <c r="O38" s="314">
        <v>0</v>
      </c>
    </row>
    <row r="39" spans="2:15" s="214" customFormat="1" ht="12" customHeight="1">
      <c r="B39" s="320"/>
      <c r="C39" s="320"/>
      <c r="D39" s="320"/>
      <c r="E39" s="320"/>
      <c r="F39" s="320" t="s">
        <v>494</v>
      </c>
      <c r="G39" s="320" t="s">
        <v>113</v>
      </c>
      <c r="H39" s="320"/>
      <c r="I39" s="314"/>
      <c r="J39" s="314">
        <v>1340.7708978499707</v>
      </c>
      <c r="K39" s="314">
        <v>366.8604249088344</v>
      </c>
      <c r="L39" s="314">
        <v>57.52225932949786</v>
      </c>
      <c r="M39" s="314">
        <v>6.146635630973345</v>
      </c>
      <c r="N39" s="314">
        <v>-2.2391369344264547</v>
      </c>
      <c r="O39" s="314">
        <v>1769.06108078485</v>
      </c>
    </row>
    <row r="40" spans="2:15" s="223" customFormat="1" ht="12" customHeight="1">
      <c r="B40" s="334"/>
      <c r="C40" s="334" t="s">
        <v>433</v>
      </c>
      <c r="D40" s="334" t="s">
        <v>387</v>
      </c>
      <c r="E40" s="334"/>
      <c r="F40" s="334"/>
      <c r="G40" s="334"/>
      <c r="H40" s="334"/>
      <c r="I40" s="351"/>
      <c r="J40" s="351">
        <v>816.5479160000001</v>
      </c>
      <c r="K40" s="351">
        <v>-588.1031171345486</v>
      </c>
      <c r="L40" s="351">
        <v>39.49429596779308</v>
      </c>
      <c r="M40" s="351">
        <v>485.8388185439494</v>
      </c>
      <c r="N40" s="351">
        <v>183.31916447</v>
      </c>
      <c r="O40" s="351">
        <v>937.097077847194</v>
      </c>
    </row>
    <row r="41" spans="2:15" s="214" customFormat="1" ht="12" customHeight="1">
      <c r="B41" s="320"/>
      <c r="C41" s="320"/>
      <c r="D41" s="320" t="s">
        <v>495</v>
      </c>
      <c r="E41" s="320" t="s">
        <v>110</v>
      </c>
      <c r="F41" s="320"/>
      <c r="G41" s="320"/>
      <c r="H41" s="320"/>
      <c r="I41" s="314"/>
      <c r="J41" s="314">
        <v>0</v>
      </c>
      <c r="K41" s="314">
        <v>0</v>
      </c>
      <c r="L41" s="314">
        <v>0</v>
      </c>
      <c r="M41" s="314">
        <v>0</v>
      </c>
      <c r="N41" s="314">
        <v>0</v>
      </c>
      <c r="O41" s="314">
        <v>0</v>
      </c>
    </row>
    <row r="42" spans="2:15" s="214" customFormat="1" ht="12" customHeight="1">
      <c r="B42" s="320"/>
      <c r="C42" s="320"/>
      <c r="D42" s="320" t="s">
        <v>496</v>
      </c>
      <c r="E42" s="320" t="s">
        <v>481</v>
      </c>
      <c r="F42" s="320"/>
      <c r="G42" s="320"/>
      <c r="H42" s="320"/>
      <c r="I42" s="314"/>
      <c r="J42" s="314">
        <v>0</v>
      </c>
      <c r="K42" s="314">
        <v>0</v>
      </c>
      <c r="L42" s="314">
        <v>0</v>
      </c>
      <c r="M42" s="314">
        <v>0</v>
      </c>
      <c r="N42" s="314">
        <v>0</v>
      </c>
      <c r="O42" s="314">
        <v>0</v>
      </c>
    </row>
    <row r="43" spans="2:15" s="214" customFormat="1" ht="12" customHeight="1">
      <c r="B43" s="320"/>
      <c r="C43" s="320"/>
      <c r="D43" s="320" t="s">
        <v>497</v>
      </c>
      <c r="E43" s="320" t="s">
        <v>112</v>
      </c>
      <c r="F43" s="320"/>
      <c r="G43" s="320"/>
      <c r="H43" s="320"/>
      <c r="I43" s="314"/>
      <c r="J43" s="314">
        <v>653.5381466800001</v>
      </c>
      <c r="K43" s="314">
        <v>-306.5348037634702</v>
      </c>
      <c r="L43" s="314">
        <v>23.34546618993869</v>
      </c>
      <c r="M43" s="314">
        <v>439.18198695623846</v>
      </c>
      <c r="N43" s="314">
        <v>0</v>
      </c>
      <c r="O43" s="314">
        <v>809.5307960627069</v>
      </c>
    </row>
    <row r="44" spans="2:15" s="214" customFormat="1" ht="12" customHeight="1">
      <c r="B44" s="320"/>
      <c r="C44" s="320"/>
      <c r="D44" s="320" t="s">
        <v>498</v>
      </c>
      <c r="E44" s="320" t="s">
        <v>113</v>
      </c>
      <c r="F44" s="320"/>
      <c r="G44" s="320"/>
      <c r="H44" s="320"/>
      <c r="I44" s="314"/>
      <c r="J44" s="314">
        <v>163.00976932</v>
      </c>
      <c r="K44" s="314">
        <v>-281.5683133710784</v>
      </c>
      <c r="L44" s="314">
        <v>16.14882977785439</v>
      </c>
      <c r="M44" s="314">
        <v>46.65683158771097</v>
      </c>
      <c r="N44" s="314">
        <v>183.31916447</v>
      </c>
      <c r="O44" s="314">
        <v>127.56628178448699</v>
      </c>
    </row>
    <row r="45" spans="2:15" s="223" customFormat="1" ht="12" customHeight="1">
      <c r="B45" s="334"/>
      <c r="C45" s="334" t="s">
        <v>499</v>
      </c>
      <c r="D45" s="334" t="s">
        <v>76</v>
      </c>
      <c r="E45" s="334"/>
      <c r="F45" s="334"/>
      <c r="G45" s="334"/>
      <c r="H45" s="334"/>
      <c r="I45" s="351"/>
      <c r="J45" s="351">
        <v>19786.86933174283</v>
      </c>
      <c r="K45" s="351">
        <v>-1127.040904561202</v>
      </c>
      <c r="L45" s="351">
        <v>0</v>
      </c>
      <c r="M45" s="351">
        <v>32.58728236098981</v>
      </c>
      <c r="N45" s="351">
        <v>5.678947388904675</v>
      </c>
      <c r="O45" s="351">
        <v>18698.094656931527</v>
      </c>
    </row>
    <row r="46" spans="2:15" s="214" customFormat="1" ht="12" customHeight="1">
      <c r="B46" s="320"/>
      <c r="C46" s="320"/>
      <c r="D46" s="320" t="s">
        <v>223</v>
      </c>
      <c r="E46" s="320" t="s">
        <v>21</v>
      </c>
      <c r="F46" s="320"/>
      <c r="G46" s="320"/>
      <c r="H46" s="320"/>
      <c r="I46" s="314"/>
      <c r="J46" s="314">
        <v>8668.872564742831</v>
      </c>
      <c r="K46" s="314">
        <v>-932.2606138113063</v>
      </c>
      <c r="L46" s="314">
        <v>0</v>
      </c>
      <c r="M46" s="314">
        <v>0</v>
      </c>
      <c r="N46" s="314">
        <v>0</v>
      </c>
      <c r="O46" s="314">
        <v>7736.611950931524</v>
      </c>
    </row>
    <row r="47" spans="2:15" s="214" customFormat="1" ht="12" customHeight="1">
      <c r="B47" s="320"/>
      <c r="C47" s="320"/>
      <c r="D47" s="320"/>
      <c r="E47" s="320" t="s">
        <v>500</v>
      </c>
      <c r="F47" s="320" t="s">
        <v>481</v>
      </c>
      <c r="G47" s="320"/>
      <c r="H47" s="320"/>
      <c r="I47" s="314"/>
      <c r="J47" s="314">
        <v>0</v>
      </c>
      <c r="K47" s="314">
        <v>0</v>
      </c>
      <c r="L47" s="314">
        <v>0</v>
      </c>
      <c r="M47" s="314">
        <v>0</v>
      </c>
      <c r="N47" s="314">
        <v>0</v>
      </c>
      <c r="O47" s="314">
        <v>0</v>
      </c>
    </row>
    <row r="48" spans="2:15" s="214" customFormat="1" ht="12" customHeight="1">
      <c r="B48" s="320"/>
      <c r="C48" s="320"/>
      <c r="D48" s="320"/>
      <c r="E48" s="320"/>
      <c r="F48" s="320" t="s">
        <v>501</v>
      </c>
      <c r="G48" s="320" t="s">
        <v>502</v>
      </c>
      <c r="H48" s="320"/>
      <c r="I48" s="314"/>
      <c r="J48" s="314">
        <v>0</v>
      </c>
      <c r="K48" s="314">
        <v>0</v>
      </c>
      <c r="L48" s="314">
        <v>0</v>
      </c>
      <c r="M48" s="314">
        <v>0</v>
      </c>
      <c r="N48" s="314">
        <v>0</v>
      </c>
      <c r="O48" s="314">
        <v>0</v>
      </c>
    </row>
    <row r="49" spans="2:15" s="214" customFormat="1" ht="12" customHeight="1">
      <c r="B49" s="320"/>
      <c r="C49" s="320"/>
      <c r="D49" s="320"/>
      <c r="E49" s="320"/>
      <c r="F49" s="320" t="s">
        <v>503</v>
      </c>
      <c r="G49" s="320" t="s">
        <v>504</v>
      </c>
      <c r="H49" s="320"/>
      <c r="I49" s="314"/>
      <c r="J49" s="314">
        <v>0</v>
      </c>
      <c r="K49" s="314">
        <v>0</v>
      </c>
      <c r="L49" s="314">
        <v>0</v>
      </c>
      <c r="M49" s="314">
        <v>0</v>
      </c>
      <c r="N49" s="314">
        <v>0</v>
      </c>
      <c r="O49" s="314">
        <v>0</v>
      </c>
    </row>
    <row r="50" spans="2:15" s="214" customFormat="1" ht="12" customHeight="1">
      <c r="B50" s="320"/>
      <c r="C50" s="320"/>
      <c r="D50" s="320"/>
      <c r="E50" s="320" t="s">
        <v>505</v>
      </c>
      <c r="F50" s="320" t="s">
        <v>113</v>
      </c>
      <c r="G50" s="320"/>
      <c r="H50" s="320"/>
      <c r="I50" s="314"/>
      <c r="J50" s="314">
        <v>8668.872564742831</v>
      </c>
      <c r="K50" s="314">
        <v>-932.2606138113063</v>
      </c>
      <c r="L50" s="314">
        <v>0</v>
      </c>
      <c r="M50" s="314">
        <v>0</v>
      </c>
      <c r="N50" s="314">
        <v>0</v>
      </c>
      <c r="O50" s="314">
        <v>7736.611950931524</v>
      </c>
    </row>
    <row r="51" spans="2:15" s="214" customFormat="1" ht="12" customHeight="1">
      <c r="B51" s="320"/>
      <c r="C51" s="320"/>
      <c r="D51" s="320"/>
      <c r="E51" s="320"/>
      <c r="F51" s="320" t="s">
        <v>506</v>
      </c>
      <c r="G51" s="320" t="s">
        <v>502</v>
      </c>
      <c r="H51" s="320"/>
      <c r="I51" s="314"/>
      <c r="J51" s="314"/>
      <c r="K51" s="314"/>
      <c r="L51" s="314"/>
      <c r="M51" s="314"/>
      <c r="N51" s="314"/>
      <c r="O51" s="314"/>
    </row>
    <row r="52" spans="2:15" s="214" customFormat="1" ht="12" customHeight="1">
      <c r="B52" s="320"/>
      <c r="C52" s="320"/>
      <c r="D52" s="320"/>
      <c r="E52" s="320"/>
      <c r="F52" s="320" t="s">
        <v>507</v>
      </c>
      <c r="G52" s="320" t="s">
        <v>504</v>
      </c>
      <c r="H52" s="320"/>
      <c r="I52" s="314"/>
      <c r="J52" s="314">
        <v>8668.872564742831</v>
      </c>
      <c r="K52" s="314">
        <v>-932.2606138113063</v>
      </c>
      <c r="L52" s="314">
        <v>0</v>
      </c>
      <c r="M52" s="314">
        <v>0</v>
      </c>
      <c r="N52" s="314">
        <v>0</v>
      </c>
      <c r="O52" s="314">
        <v>7736.611950931524</v>
      </c>
    </row>
    <row r="53" spans="2:15" s="214" customFormat="1" ht="12" customHeight="1">
      <c r="B53" s="320"/>
      <c r="C53" s="320"/>
      <c r="D53" s="320"/>
      <c r="E53" s="320"/>
      <c r="F53" s="320"/>
      <c r="G53" s="320" t="s">
        <v>508</v>
      </c>
      <c r="H53" s="320" t="s">
        <v>61</v>
      </c>
      <c r="I53" s="314"/>
      <c r="J53" s="352">
        <v>1392.454</v>
      </c>
      <c r="K53" s="352">
        <v>-87.45399999999995</v>
      </c>
      <c r="L53" s="352">
        <v>0</v>
      </c>
      <c r="M53" s="352">
        <v>0</v>
      </c>
      <c r="N53" s="352">
        <v>0</v>
      </c>
      <c r="O53" s="352">
        <v>1305</v>
      </c>
    </row>
    <row r="54" spans="2:15" s="214" customFormat="1" ht="12" customHeight="1">
      <c r="B54" s="320"/>
      <c r="C54" s="320"/>
      <c r="D54" s="320"/>
      <c r="E54" s="320"/>
      <c r="F54" s="320"/>
      <c r="G54" s="320" t="s">
        <v>509</v>
      </c>
      <c r="H54" s="320" t="s">
        <v>62</v>
      </c>
      <c r="I54" s="314"/>
      <c r="J54" s="352">
        <v>7276.41856474283</v>
      </c>
      <c r="K54" s="352">
        <v>-844.8066138113063</v>
      </c>
      <c r="L54" s="352">
        <v>0</v>
      </c>
      <c r="M54" s="352">
        <v>0</v>
      </c>
      <c r="N54" s="352">
        <v>0</v>
      </c>
      <c r="O54" s="352">
        <v>6431.611950931524</v>
      </c>
    </row>
    <row r="55" spans="2:15" s="214" customFormat="1" ht="12" customHeight="1">
      <c r="B55" s="320"/>
      <c r="C55" s="320"/>
      <c r="D55" s="320" t="s">
        <v>224</v>
      </c>
      <c r="E55" s="320" t="s">
        <v>22</v>
      </c>
      <c r="F55" s="320"/>
      <c r="G55" s="320"/>
      <c r="H55" s="320"/>
      <c r="I55" s="314"/>
      <c r="J55" s="314">
        <v>805.629002</v>
      </c>
      <c r="K55" s="314">
        <v>193.356837</v>
      </c>
      <c r="L55" s="314">
        <v>0</v>
      </c>
      <c r="M55" s="314">
        <v>0</v>
      </c>
      <c r="N55" s="314">
        <v>5.674595000000011</v>
      </c>
      <c r="O55" s="314">
        <v>1004.6604340000001</v>
      </c>
    </row>
    <row r="56" spans="2:15" s="214" customFormat="1" ht="12" customHeight="1">
      <c r="B56" s="320"/>
      <c r="C56" s="320"/>
      <c r="D56" s="320"/>
      <c r="E56" s="320" t="s">
        <v>510</v>
      </c>
      <c r="F56" s="320" t="s">
        <v>110</v>
      </c>
      <c r="G56" s="320"/>
      <c r="H56" s="320"/>
      <c r="I56" s="314"/>
      <c r="J56" s="314">
        <v>0</v>
      </c>
      <c r="K56" s="314">
        <v>0</v>
      </c>
      <c r="L56" s="314">
        <v>0</v>
      </c>
      <c r="M56" s="314">
        <v>0</v>
      </c>
      <c r="N56" s="314">
        <v>0</v>
      </c>
      <c r="O56" s="314">
        <v>0</v>
      </c>
    </row>
    <row r="57" spans="2:15" s="214" customFormat="1" ht="12" customHeight="1">
      <c r="B57" s="320"/>
      <c r="C57" s="320"/>
      <c r="D57" s="320"/>
      <c r="E57" s="320"/>
      <c r="F57" s="320" t="s">
        <v>511</v>
      </c>
      <c r="G57" s="320" t="s">
        <v>502</v>
      </c>
      <c r="H57" s="320"/>
      <c r="I57" s="314"/>
      <c r="J57" s="314">
        <v>0</v>
      </c>
      <c r="K57" s="314">
        <v>0</v>
      </c>
      <c r="L57" s="314">
        <v>0</v>
      </c>
      <c r="M57" s="314">
        <v>0</v>
      </c>
      <c r="N57" s="314">
        <v>0</v>
      </c>
      <c r="O57" s="314">
        <v>0</v>
      </c>
    </row>
    <row r="58" spans="2:15" s="214" customFormat="1" ht="12" customHeight="1">
      <c r="B58" s="320"/>
      <c r="C58" s="320"/>
      <c r="D58" s="320"/>
      <c r="E58" s="320"/>
      <c r="F58" s="320" t="s">
        <v>512</v>
      </c>
      <c r="G58" s="320" t="s">
        <v>504</v>
      </c>
      <c r="H58" s="320"/>
      <c r="I58" s="314"/>
      <c r="J58" s="314">
        <v>0</v>
      </c>
      <c r="K58" s="314">
        <v>0</v>
      </c>
      <c r="L58" s="314">
        <v>0</v>
      </c>
      <c r="M58" s="314">
        <v>0</v>
      </c>
      <c r="N58" s="314">
        <v>0</v>
      </c>
      <c r="O58" s="314">
        <v>0</v>
      </c>
    </row>
    <row r="59" spans="2:15" s="214" customFormat="1" ht="12" customHeight="1">
      <c r="B59" s="320"/>
      <c r="C59" s="320"/>
      <c r="D59" s="320"/>
      <c r="E59" s="320" t="s">
        <v>513</v>
      </c>
      <c r="F59" s="320" t="s">
        <v>481</v>
      </c>
      <c r="G59" s="320"/>
      <c r="H59" s="320"/>
      <c r="I59" s="314"/>
      <c r="J59" s="314">
        <v>0</v>
      </c>
      <c r="K59" s="314">
        <v>0</v>
      </c>
      <c r="L59" s="314">
        <v>0</v>
      </c>
      <c r="M59" s="314">
        <v>0</v>
      </c>
      <c r="N59" s="314">
        <v>0</v>
      </c>
      <c r="O59" s="314">
        <v>0</v>
      </c>
    </row>
    <row r="60" spans="2:15" s="214" customFormat="1" ht="12" customHeight="1">
      <c r="B60" s="320"/>
      <c r="C60" s="320"/>
      <c r="D60" s="320"/>
      <c r="E60" s="320"/>
      <c r="F60" s="320" t="s">
        <v>514</v>
      </c>
      <c r="G60" s="320" t="s">
        <v>502</v>
      </c>
      <c r="H60" s="320"/>
      <c r="I60" s="314"/>
      <c r="J60" s="314">
        <v>0</v>
      </c>
      <c r="K60" s="314">
        <v>0</v>
      </c>
      <c r="L60" s="314">
        <v>0</v>
      </c>
      <c r="M60" s="314">
        <v>0</v>
      </c>
      <c r="N60" s="314">
        <v>0</v>
      </c>
      <c r="O60" s="314">
        <v>0</v>
      </c>
    </row>
    <row r="61" spans="2:15" s="214" customFormat="1" ht="12" customHeight="1">
      <c r="B61" s="320"/>
      <c r="C61" s="320"/>
      <c r="D61" s="320"/>
      <c r="E61" s="320"/>
      <c r="F61" s="320" t="s">
        <v>515</v>
      </c>
      <c r="G61" s="320" t="s">
        <v>504</v>
      </c>
      <c r="H61" s="320"/>
      <c r="I61" s="314"/>
      <c r="J61" s="314">
        <v>0</v>
      </c>
      <c r="K61" s="314">
        <v>0</v>
      </c>
      <c r="L61" s="314">
        <v>0</v>
      </c>
      <c r="M61" s="314">
        <v>0</v>
      </c>
      <c r="N61" s="314">
        <v>0</v>
      </c>
      <c r="O61" s="314">
        <v>0</v>
      </c>
    </row>
    <row r="62" spans="2:15" s="214" customFormat="1" ht="12" customHeight="1">
      <c r="B62" s="320"/>
      <c r="C62" s="320"/>
      <c r="D62" s="320"/>
      <c r="E62" s="320" t="s">
        <v>516</v>
      </c>
      <c r="F62" s="320" t="s">
        <v>112</v>
      </c>
      <c r="G62" s="320"/>
      <c r="H62" s="320"/>
      <c r="I62" s="314"/>
      <c r="J62" s="314">
        <v>788.213977</v>
      </c>
      <c r="K62" s="314">
        <v>188.78146500000003</v>
      </c>
      <c r="L62" s="314">
        <v>0</v>
      </c>
      <c r="M62" s="314">
        <v>0</v>
      </c>
      <c r="N62" s="314">
        <v>5.674595000000011</v>
      </c>
      <c r="O62" s="314">
        <v>982.6700370000001</v>
      </c>
    </row>
    <row r="63" spans="2:15" s="214" customFormat="1" ht="12" customHeight="1">
      <c r="B63" s="320"/>
      <c r="C63" s="320"/>
      <c r="D63" s="320"/>
      <c r="E63" s="320"/>
      <c r="F63" s="320" t="s">
        <v>517</v>
      </c>
      <c r="G63" s="320" t="s">
        <v>502</v>
      </c>
      <c r="H63" s="320"/>
      <c r="I63" s="314"/>
      <c r="J63" s="314">
        <v>313.05112892007855</v>
      </c>
      <c r="K63" s="314">
        <v>63.22860989286192</v>
      </c>
      <c r="L63" s="314">
        <v>0</v>
      </c>
      <c r="M63" s="314">
        <v>0</v>
      </c>
      <c r="N63" s="314">
        <v>-77.31996924979069</v>
      </c>
      <c r="O63" s="314">
        <v>298.95976956314985</v>
      </c>
    </row>
    <row r="64" spans="2:15" s="214" customFormat="1" ht="12" customHeight="1">
      <c r="B64" s="320"/>
      <c r="C64" s="320"/>
      <c r="D64" s="320"/>
      <c r="E64" s="320"/>
      <c r="F64" s="320" t="s">
        <v>518</v>
      </c>
      <c r="G64" s="320" t="s">
        <v>504</v>
      </c>
      <c r="H64" s="320"/>
      <c r="I64" s="314"/>
      <c r="J64" s="314">
        <v>475.16284807992145</v>
      </c>
      <c r="K64" s="314">
        <v>125.5528551071381</v>
      </c>
      <c r="L64" s="314">
        <v>0</v>
      </c>
      <c r="M64" s="314">
        <v>0</v>
      </c>
      <c r="N64" s="314">
        <v>82.9945642497907</v>
      </c>
      <c r="O64" s="314">
        <v>683.7102674368502</v>
      </c>
    </row>
    <row r="65" spans="2:15" s="214" customFormat="1" ht="12" customHeight="1">
      <c r="B65" s="320"/>
      <c r="C65" s="320"/>
      <c r="D65" s="320"/>
      <c r="E65" s="320"/>
      <c r="F65" s="320"/>
      <c r="G65" s="320"/>
      <c r="H65" s="320"/>
      <c r="I65" s="314"/>
      <c r="J65" s="314"/>
      <c r="K65" s="314"/>
      <c r="L65" s="314"/>
      <c r="M65" s="314"/>
      <c r="N65" s="314"/>
      <c r="O65" s="314"/>
    </row>
    <row r="66" spans="3:15" s="313" customFormat="1" ht="12" customHeight="1">
      <c r="C66" s="335" t="s">
        <v>672</v>
      </c>
      <c r="D66" s="323"/>
      <c r="E66" s="323"/>
      <c r="F66" s="323"/>
      <c r="G66" s="323"/>
      <c r="H66" s="323"/>
      <c r="I66" s="323"/>
      <c r="J66" s="323"/>
      <c r="K66" s="323"/>
      <c r="L66" s="324"/>
      <c r="M66" s="324"/>
      <c r="O66" s="265"/>
    </row>
    <row r="67" spans="2:15" s="313" customFormat="1" ht="12" customHeight="1">
      <c r="B67" s="336"/>
      <c r="C67" s="336"/>
      <c r="D67" s="336"/>
      <c r="E67" s="336"/>
      <c r="F67" s="337"/>
      <c r="G67" s="337"/>
      <c r="H67" s="337"/>
      <c r="I67" s="337"/>
      <c r="J67" s="337"/>
      <c r="K67" s="337"/>
      <c r="L67" s="337"/>
      <c r="M67" s="337"/>
      <c r="N67" s="337"/>
      <c r="O67" s="337"/>
    </row>
    <row r="68" spans="2:15" s="313" customFormat="1" ht="9" customHeight="1">
      <c r="B68" s="330"/>
      <c r="C68" s="316"/>
      <c r="D68" s="316"/>
      <c r="E68" s="316"/>
      <c r="F68" s="316"/>
      <c r="G68" s="316"/>
      <c r="H68" s="316"/>
      <c r="I68" s="316"/>
      <c r="J68" s="316"/>
      <c r="K68" s="339" t="s">
        <v>567</v>
      </c>
      <c r="L68" s="339"/>
      <c r="M68" s="339"/>
      <c r="N68" s="339"/>
      <c r="O68" s="317"/>
    </row>
    <row r="69" spans="1:15" ht="12" customHeight="1">
      <c r="A69" s="313"/>
      <c r="B69" s="313"/>
      <c r="C69" s="313"/>
      <c r="D69" s="313"/>
      <c r="E69" s="313"/>
      <c r="F69" s="265"/>
      <c r="G69" s="265"/>
      <c r="H69" s="265"/>
      <c r="I69" s="265"/>
      <c r="J69" s="388"/>
      <c r="K69" s="389" t="s">
        <v>595</v>
      </c>
      <c r="L69" s="389"/>
      <c r="M69" s="389"/>
      <c r="N69" s="389"/>
      <c r="O69" s="390"/>
    </row>
    <row r="70" spans="1:15" ht="16.5" customHeight="1">
      <c r="A70" s="313"/>
      <c r="B70" s="312" t="s">
        <v>1</v>
      </c>
      <c r="F70" s="214"/>
      <c r="G70" s="214"/>
      <c r="H70" s="214"/>
      <c r="I70" s="214"/>
      <c r="J70" s="391"/>
      <c r="K70" s="391"/>
      <c r="L70" s="391"/>
      <c r="M70" s="391"/>
      <c r="N70" s="391"/>
      <c r="O70" s="391"/>
    </row>
    <row r="71" spans="1:15" s="163" customFormat="1" ht="23.25" customHeight="1">
      <c r="A71" s="312"/>
      <c r="B71" s="312"/>
      <c r="C71" s="312"/>
      <c r="D71" s="312"/>
      <c r="E71" s="312"/>
      <c r="F71" s="314"/>
      <c r="G71" s="314"/>
      <c r="H71" s="314"/>
      <c r="I71" s="347"/>
      <c r="J71" s="395" t="s">
        <v>685</v>
      </c>
      <c r="K71" s="392" t="s">
        <v>568</v>
      </c>
      <c r="L71" s="393" t="s">
        <v>569</v>
      </c>
      <c r="M71" s="394" t="s">
        <v>570</v>
      </c>
      <c r="N71" s="394" t="s">
        <v>469</v>
      </c>
      <c r="O71" s="395" t="s">
        <v>686</v>
      </c>
    </row>
    <row r="72" spans="2:15" s="313" customFormat="1" ht="9" customHeight="1">
      <c r="B72" s="288"/>
      <c r="C72" s="288"/>
      <c r="D72" s="288"/>
      <c r="E72" s="288"/>
      <c r="F72" s="266"/>
      <c r="G72" s="266"/>
      <c r="H72" s="266"/>
      <c r="I72" s="266"/>
      <c r="J72" s="266"/>
      <c r="K72" s="266"/>
      <c r="L72" s="266"/>
      <c r="M72" s="266"/>
      <c r="N72" s="266"/>
      <c r="O72" s="266"/>
    </row>
    <row r="73" spans="6:15" s="213" customFormat="1" ht="12" customHeight="1">
      <c r="F73" s="214"/>
      <c r="G73" s="214"/>
      <c r="H73" s="214"/>
      <c r="I73" s="265"/>
      <c r="J73" s="265"/>
      <c r="K73" s="265"/>
      <c r="L73" s="265"/>
      <c r="M73" s="265"/>
      <c r="N73" s="265"/>
      <c r="O73" s="265"/>
    </row>
    <row r="74" spans="5:15" s="313" customFormat="1" ht="12" customHeight="1">
      <c r="E74" s="313" t="s">
        <v>519</v>
      </c>
      <c r="F74" s="265" t="s">
        <v>113</v>
      </c>
      <c r="G74" s="265"/>
      <c r="H74" s="265"/>
      <c r="I74" s="265"/>
      <c r="J74" s="265">
        <v>17.415025</v>
      </c>
      <c r="K74" s="265">
        <v>4.575372000000001</v>
      </c>
      <c r="L74" s="265">
        <v>0</v>
      </c>
      <c r="M74" s="265">
        <v>0</v>
      </c>
      <c r="N74" s="265">
        <v>0</v>
      </c>
      <c r="O74" s="265">
        <v>21.990397</v>
      </c>
    </row>
    <row r="75" spans="2:15" s="214" customFormat="1" ht="12" customHeight="1">
      <c r="B75" s="320"/>
      <c r="C75" s="320"/>
      <c r="D75" s="320"/>
      <c r="E75" s="320"/>
      <c r="F75" s="320" t="s">
        <v>520</v>
      </c>
      <c r="G75" s="320" t="s">
        <v>502</v>
      </c>
      <c r="H75" s="320"/>
      <c r="I75" s="314"/>
      <c r="J75" s="314"/>
      <c r="K75" s="314"/>
      <c r="L75" s="314"/>
      <c r="M75" s="314"/>
      <c r="N75" s="314"/>
      <c r="O75" s="314"/>
    </row>
    <row r="76" spans="2:15" s="214" customFormat="1" ht="12" customHeight="1">
      <c r="B76" s="320"/>
      <c r="C76" s="320"/>
      <c r="D76" s="320"/>
      <c r="E76" s="320"/>
      <c r="F76" s="320" t="s">
        <v>521</v>
      </c>
      <c r="G76" s="320" t="s">
        <v>504</v>
      </c>
      <c r="H76" s="320"/>
      <c r="I76" s="314"/>
      <c r="J76" s="314">
        <v>17.415025</v>
      </c>
      <c r="K76" s="314">
        <v>4.575372000000001</v>
      </c>
      <c r="L76" s="314">
        <v>0</v>
      </c>
      <c r="M76" s="314">
        <v>0</v>
      </c>
      <c r="N76" s="314">
        <v>0</v>
      </c>
      <c r="O76" s="314">
        <v>21.990397</v>
      </c>
    </row>
    <row r="77" spans="2:15" s="214" customFormat="1" ht="12" customHeight="1">
      <c r="B77" s="320"/>
      <c r="C77" s="320"/>
      <c r="D77" s="320" t="s">
        <v>225</v>
      </c>
      <c r="E77" s="320" t="s">
        <v>23</v>
      </c>
      <c r="F77" s="320"/>
      <c r="G77" s="320"/>
      <c r="H77" s="320"/>
      <c r="I77" s="314"/>
      <c r="J77" s="314">
        <v>10250.167765</v>
      </c>
      <c r="K77" s="314">
        <v>-388.13712774989585</v>
      </c>
      <c r="L77" s="314">
        <v>0</v>
      </c>
      <c r="M77" s="314">
        <v>31.387282360989808</v>
      </c>
      <c r="N77" s="314">
        <v>0.00435238890466394</v>
      </c>
      <c r="O77" s="314">
        <v>9893.422272</v>
      </c>
    </row>
    <row r="78" spans="2:15" s="214" customFormat="1" ht="12" customHeight="1">
      <c r="B78" s="320"/>
      <c r="C78" s="320"/>
      <c r="D78" s="320"/>
      <c r="E78" s="320" t="s">
        <v>522</v>
      </c>
      <c r="F78" s="320" t="s">
        <v>110</v>
      </c>
      <c r="G78" s="320"/>
      <c r="H78" s="320"/>
      <c r="I78" s="314"/>
      <c r="J78" s="314">
        <v>0</v>
      </c>
      <c r="K78" s="314">
        <v>0</v>
      </c>
      <c r="L78" s="314">
        <v>0</v>
      </c>
      <c r="M78" s="314">
        <v>0</v>
      </c>
      <c r="N78" s="314">
        <v>0</v>
      </c>
      <c r="O78" s="314">
        <v>0</v>
      </c>
    </row>
    <row r="79" spans="2:15" s="214" customFormat="1" ht="12" customHeight="1">
      <c r="B79" s="320"/>
      <c r="C79" s="320"/>
      <c r="D79" s="320"/>
      <c r="E79" s="320" t="s">
        <v>523</v>
      </c>
      <c r="F79" s="320" t="s">
        <v>481</v>
      </c>
      <c r="G79" s="320"/>
      <c r="H79" s="320"/>
      <c r="I79" s="314"/>
      <c r="J79" s="314">
        <v>623.857095293714</v>
      </c>
      <c r="K79" s="314">
        <v>-32.930388119983036</v>
      </c>
      <c r="L79" s="314">
        <v>0</v>
      </c>
      <c r="M79" s="314">
        <v>0</v>
      </c>
      <c r="N79" s="314">
        <v>0</v>
      </c>
      <c r="O79" s="314">
        <v>590.926707173731</v>
      </c>
    </row>
    <row r="80" spans="2:15" s="214" customFormat="1" ht="12" customHeight="1">
      <c r="B80" s="320"/>
      <c r="C80" s="320"/>
      <c r="D80" s="320"/>
      <c r="E80" s="320" t="s">
        <v>524</v>
      </c>
      <c r="F80" s="320" t="s">
        <v>112</v>
      </c>
      <c r="G80" s="320"/>
      <c r="H80" s="320"/>
      <c r="I80" s="314"/>
      <c r="J80" s="314">
        <v>3452.167765</v>
      </c>
      <c r="K80" s="314">
        <v>-1427.6657079999998</v>
      </c>
      <c r="L80" s="314">
        <v>0</v>
      </c>
      <c r="M80" s="314">
        <v>6.920211999999999</v>
      </c>
      <c r="N80" s="314">
        <v>2.999999871633463E-06</v>
      </c>
      <c r="O80" s="314">
        <v>2031.422272</v>
      </c>
    </row>
    <row r="81" spans="2:15" s="214" customFormat="1" ht="12" customHeight="1">
      <c r="B81" s="320"/>
      <c r="C81" s="320"/>
      <c r="D81" s="320"/>
      <c r="E81" s="320" t="s">
        <v>525</v>
      </c>
      <c r="F81" s="320" t="s">
        <v>113</v>
      </c>
      <c r="G81" s="320"/>
      <c r="H81" s="320"/>
      <c r="I81" s="314"/>
      <c r="J81" s="314">
        <v>6174.142904706287</v>
      </c>
      <c r="K81" s="314">
        <v>1072.458968370087</v>
      </c>
      <c r="L81" s="314">
        <v>0</v>
      </c>
      <c r="M81" s="314">
        <v>24.46707036098981</v>
      </c>
      <c r="N81" s="314">
        <v>0.004349388904792306</v>
      </c>
      <c r="O81" s="314">
        <v>7271.073292826269</v>
      </c>
    </row>
    <row r="82" spans="2:15" s="214" customFormat="1" ht="12" customHeight="1">
      <c r="B82" s="320"/>
      <c r="C82" s="320"/>
      <c r="D82" s="320"/>
      <c r="E82" s="320"/>
      <c r="F82" s="320" t="s">
        <v>526</v>
      </c>
      <c r="G82" s="320" t="s">
        <v>61</v>
      </c>
      <c r="H82" s="320"/>
      <c r="I82" s="314"/>
      <c r="J82" s="314">
        <v>428.87299999999993</v>
      </c>
      <c r="K82" s="314">
        <v>296.53200000000015</v>
      </c>
      <c r="L82" s="314">
        <v>0</v>
      </c>
      <c r="M82" s="314">
        <v>0</v>
      </c>
      <c r="N82" s="314">
        <v>0</v>
      </c>
      <c r="O82" s="314">
        <v>725.405</v>
      </c>
    </row>
    <row r="83" spans="2:15" s="214" customFormat="1" ht="12" customHeight="1">
      <c r="B83" s="320"/>
      <c r="C83" s="320"/>
      <c r="D83" s="320"/>
      <c r="E83" s="320"/>
      <c r="F83" s="320" t="s">
        <v>527</v>
      </c>
      <c r="G83" s="320" t="s">
        <v>62</v>
      </c>
      <c r="H83" s="320"/>
      <c r="I83" s="314"/>
      <c r="J83" s="314">
        <v>5745.269904706287</v>
      </c>
      <c r="K83" s="314">
        <v>775.9269683700868</v>
      </c>
      <c r="L83" s="314">
        <v>0</v>
      </c>
      <c r="M83" s="314">
        <v>24.46707036098981</v>
      </c>
      <c r="N83" s="314">
        <v>0.004349388904792306</v>
      </c>
      <c r="O83" s="314">
        <v>6545.668292826269</v>
      </c>
    </row>
    <row r="84" spans="2:15" s="214" customFormat="1" ht="12" customHeight="1">
      <c r="B84" s="320"/>
      <c r="C84" s="320"/>
      <c r="D84" s="320" t="s">
        <v>226</v>
      </c>
      <c r="E84" s="320" t="s">
        <v>24</v>
      </c>
      <c r="F84" s="320"/>
      <c r="G84" s="320"/>
      <c r="H84" s="320"/>
      <c r="I84" s="314"/>
      <c r="J84" s="314">
        <v>62.2</v>
      </c>
      <c r="K84" s="314">
        <v>0</v>
      </c>
      <c r="L84" s="314">
        <v>0</v>
      </c>
      <c r="M84" s="314">
        <v>1.2</v>
      </c>
      <c r="N84" s="314">
        <v>0</v>
      </c>
      <c r="O84" s="314">
        <v>63.4</v>
      </c>
    </row>
    <row r="85" spans="2:15" s="214" customFormat="1" ht="12" customHeight="1">
      <c r="B85" s="320"/>
      <c r="C85" s="320"/>
      <c r="D85" s="320"/>
      <c r="E85" s="320" t="s">
        <v>227</v>
      </c>
      <c r="F85" s="320" t="s">
        <v>110</v>
      </c>
      <c r="G85" s="320"/>
      <c r="H85" s="320"/>
      <c r="I85" s="314"/>
      <c r="J85" s="314">
        <v>62.2</v>
      </c>
      <c r="K85" s="314">
        <v>0</v>
      </c>
      <c r="L85" s="314">
        <v>0</v>
      </c>
      <c r="M85" s="314">
        <v>1.2</v>
      </c>
      <c r="N85" s="314">
        <v>0</v>
      </c>
      <c r="O85" s="314">
        <v>63.4</v>
      </c>
    </row>
    <row r="86" spans="2:15" s="214" customFormat="1" ht="12" customHeight="1">
      <c r="B86" s="320"/>
      <c r="C86" s="320"/>
      <c r="D86" s="320"/>
      <c r="E86" s="320"/>
      <c r="F86" s="320" t="s">
        <v>528</v>
      </c>
      <c r="G86" s="320" t="s">
        <v>502</v>
      </c>
      <c r="H86" s="320"/>
      <c r="I86" s="314"/>
      <c r="J86" s="314">
        <v>62.2</v>
      </c>
      <c r="K86" s="314">
        <v>0</v>
      </c>
      <c r="L86" s="314">
        <v>0</v>
      </c>
      <c r="M86" s="314">
        <v>1.2</v>
      </c>
      <c r="N86" s="314">
        <v>0</v>
      </c>
      <c r="O86" s="314">
        <v>63.4</v>
      </c>
    </row>
    <row r="87" spans="2:15" s="214" customFormat="1" ht="12" customHeight="1">
      <c r="B87" s="320"/>
      <c r="C87" s="320"/>
      <c r="D87" s="320"/>
      <c r="E87" s="320"/>
      <c r="F87" s="320" t="s">
        <v>529</v>
      </c>
      <c r="G87" s="320" t="s">
        <v>504</v>
      </c>
      <c r="H87" s="320"/>
      <c r="I87" s="314"/>
      <c r="J87" s="314">
        <v>0</v>
      </c>
      <c r="K87" s="314">
        <v>0</v>
      </c>
      <c r="L87" s="314">
        <v>0</v>
      </c>
      <c r="M87" s="314">
        <v>0</v>
      </c>
      <c r="N87" s="314">
        <v>0</v>
      </c>
      <c r="O87" s="314">
        <v>0</v>
      </c>
    </row>
    <row r="88" spans="2:15" s="214" customFormat="1" ht="12" customHeight="1">
      <c r="B88" s="320"/>
      <c r="C88" s="320"/>
      <c r="D88" s="320"/>
      <c r="E88" s="320" t="s">
        <v>228</v>
      </c>
      <c r="F88" s="320" t="s">
        <v>111</v>
      </c>
      <c r="G88" s="320"/>
      <c r="H88" s="320"/>
      <c r="I88" s="314"/>
      <c r="J88" s="314">
        <v>0</v>
      </c>
      <c r="K88" s="314">
        <v>0</v>
      </c>
      <c r="L88" s="314">
        <v>0</v>
      </c>
      <c r="M88" s="314">
        <v>0</v>
      </c>
      <c r="N88" s="314">
        <v>0</v>
      </c>
      <c r="O88" s="314">
        <v>0</v>
      </c>
    </row>
    <row r="89" spans="2:15" s="214" customFormat="1" ht="12" customHeight="1">
      <c r="B89" s="320"/>
      <c r="C89" s="320"/>
      <c r="D89" s="320"/>
      <c r="E89" s="320"/>
      <c r="F89" s="320" t="s">
        <v>530</v>
      </c>
      <c r="G89" s="320" t="s">
        <v>502</v>
      </c>
      <c r="H89" s="320"/>
      <c r="I89" s="314"/>
      <c r="J89" s="314">
        <v>0</v>
      </c>
      <c r="K89" s="314">
        <v>0</v>
      </c>
      <c r="L89" s="314">
        <v>0</v>
      </c>
      <c r="M89" s="314">
        <v>0</v>
      </c>
      <c r="N89" s="314">
        <v>0</v>
      </c>
      <c r="O89" s="314">
        <v>0</v>
      </c>
    </row>
    <row r="90" spans="2:15" s="214" customFormat="1" ht="12" customHeight="1">
      <c r="B90" s="320"/>
      <c r="C90" s="320"/>
      <c r="D90" s="320"/>
      <c r="E90" s="320"/>
      <c r="F90" s="320" t="s">
        <v>531</v>
      </c>
      <c r="G90" s="320" t="s">
        <v>504</v>
      </c>
      <c r="H90" s="320"/>
      <c r="I90" s="314"/>
      <c r="J90" s="314">
        <v>0</v>
      </c>
      <c r="K90" s="314">
        <v>0</v>
      </c>
      <c r="L90" s="314">
        <v>0</v>
      </c>
      <c r="M90" s="314">
        <v>0</v>
      </c>
      <c r="N90" s="314">
        <v>0</v>
      </c>
      <c r="O90" s="314">
        <v>0</v>
      </c>
    </row>
    <row r="91" spans="2:15" s="214" customFormat="1" ht="12" customHeight="1">
      <c r="B91" s="320"/>
      <c r="C91" s="320"/>
      <c r="D91" s="320"/>
      <c r="E91" s="320" t="s">
        <v>532</v>
      </c>
      <c r="F91" s="320" t="s">
        <v>112</v>
      </c>
      <c r="G91" s="320"/>
      <c r="H91" s="320"/>
      <c r="I91" s="314"/>
      <c r="J91" s="314">
        <v>0</v>
      </c>
      <c r="K91" s="314">
        <v>0</v>
      </c>
      <c r="L91" s="314">
        <v>0</v>
      </c>
      <c r="M91" s="314">
        <v>0</v>
      </c>
      <c r="N91" s="314">
        <v>0</v>
      </c>
      <c r="O91" s="314">
        <v>0</v>
      </c>
    </row>
    <row r="92" spans="2:15" s="214" customFormat="1" ht="12" customHeight="1">
      <c r="B92" s="320"/>
      <c r="C92" s="320"/>
      <c r="D92" s="320"/>
      <c r="E92" s="320"/>
      <c r="F92" s="320" t="s">
        <v>533</v>
      </c>
      <c r="G92" s="320" t="s">
        <v>502</v>
      </c>
      <c r="H92" s="320"/>
      <c r="I92" s="314"/>
      <c r="J92" s="314">
        <v>0</v>
      </c>
      <c r="K92" s="314">
        <v>0</v>
      </c>
      <c r="L92" s="314">
        <v>0</v>
      </c>
      <c r="M92" s="314">
        <v>0</v>
      </c>
      <c r="N92" s="314">
        <v>0</v>
      </c>
      <c r="O92" s="314">
        <v>0</v>
      </c>
    </row>
    <row r="93" spans="2:15" s="214" customFormat="1" ht="12" customHeight="1">
      <c r="B93" s="320"/>
      <c r="C93" s="320"/>
      <c r="D93" s="320"/>
      <c r="E93" s="320"/>
      <c r="F93" s="320" t="s">
        <v>534</v>
      </c>
      <c r="G93" s="320" t="s">
        <v>504</v>
      </c>
      <c r="H93" s="320"/>
      <c r="I93" s="314"/>
      <c r="J93" s="314">
        <v>0</v>
      </c>
      <c r="K93" s="314">
        <v>0</v>
      </c>
      <c r="L93" s="314">
        <v>0</v>
      </c>
      <c r="M93" s="314">
        <v>0</v>
      </c>
      <c r="N93" s="314">
        <v>0</v>
      </c>
      <c r="O93" s="314">
        <v>0</v>
      </c>
    </row>
    <row r="94" spans="2:15" s="214" customFormat="1" ht="12" customHeight="1">
      <c r="B94" s="320"/>
      <c r="C94" s="320"/>
      <c r="D94" s="320"/>
      <c r="E94" s="320" t="s">
        <v>535</v>
      </c>
      <c r="F94" s="320" t="s">
        <v>113</v>
      </c>
      <c r="G94" s="320"/>
      <c r="H94" s="320"/>
      <c r="I94" s="314"/>
      <c r="J94" s="314"/>
      <c r="K94" s="314"/>
      <c r="L94" s="314"/>
      <c r="M94" s="314"/>
      <c r="N94" s="314"/>
      <c r="O94" s="314"/>
    </row>
    <row r="95" spans="2:15" s="214" customFormat="1" ht="12" customHeight="1">
      <c r="B95" s="320"/>
      <c r="C95" s="320"/>
      <c r="D95" s="320"/>
      <c r="E95" s="320"/>
      <c r="F95" s="320" t="s">
        <v>536</v>
      </c>
      <c r="G95" s="320" t="s">
        <v>502</v>
      </c>
      <c r="H95" s="320"/>
      <c r="I95" s="314"/>
      <c r="J95" s="314"/>
      <c r="K95" s="314"/>
      <c r="L95" s="314"/>
      <c r="M95" s="314"/>
      <c r="N95" s="314"/>
      <c r="O95" s="314"/>
    </row>
    <row r="96" spans="2:15" s="214" customFormat="1" ht="12" customHeight="1">
      <c r="B96" s="320"/>
      <c r="C96" s="320"/>
      <c r="D96" s="320"/>
      <c r="E96" s="320"/>
      <c r="F96" s="320" t="s">
        <v>537</v>
      </c>
      <c r="G96" s="320" t="s">
        <v>504</v>
      </c>
      <c r="H96" s="320"/>
      <c r="I96" s="314"/>
      <c r="J96" s="314"/>
      <c r="K96" s="314"/>
      <c r="L96" s="314"/>
      <c r="M96" s="314"/>
      <c r="N96" s="314"/>
      <c r="O96" s="314"/>
    </row>
    <row r="97" spans="2:15" s="214" customFormat="1" ht="12" customHeight="1">
      <c r="B97" s="320"/>
      <c r="C97" s="320"/>
      <c r="D97" s="320"/>
      <c r="E97" s="320"/>
      <c r="F97" s="320"/>
      <c r="G97" s="320" t="s">
        <v>538</v>
      </c>
      <c r="H97" s="320" t="s">
        <v>61</v>
      </c>
      <c r="I97" s="314"/>
      <c r="J97" s="314"/>
      <c r="K97" s="314"/>
      <c r="L97" s="314"/>
      <c r="M97" s="314"/>
      <c r="N97" s="314"/>
      <c r="O97" s="314"/>
    </row>
    <row r="98" spans="2:15" s="214" customFormat="1" ht="12" customHeight="1">
      <c r="B98" s="320"/>
      <c r="C98" s="320"/>
      <c r="D98" s="320"/>
      <c r="E98" s="320"/>
      <c r="F98" s="320"/>
      <c r="G98" s="320" t="s">
        <v>539</v>
      </c>
      <c r="H98" s="320" t="s">
        <v>62</v>
      </c>
      <c r="I98" s="314"/>
      <c r="J98" s="314"/>
      <c r="K98" s="314"/>
      <c r="L98" s="314"/>
      <c r="M98" s="314"/>
      <c r="N98" s="314"/>
      <c r="O98" s="314"/>
    </row>
    <row r="99" spans="2:15" s="223" customFormat="1" ht="12" customHeight="1">
      <c r="B99" s="334"/>
      <c r="C99" s="334" t="s">
        <v>64</v>
      </c>
      <c r="D99" s="334" t="s">
        <v>65</v>
      </c>
      <c r="E99" s="334"/>
      <c r="F99" s="334"/>
      <c r="G99" s="334"/>
      <c r="H99" s="334"/>
      <c r="I99" s="351"/>
      <c r="J99" s="351">
        <v>17570.1</v>
      </c>
      <c r="K99" s="351">
        <v>1647.8499292526512</v>
      </c>
      <c r="L99" s="351">
        <v>41.200203061138</v>
      </c>
      <c r="M99" s="351">
        <v>169.69969418491684</v>
      </c>
      <c r="N99" s="351">
        <v>0.09473664129222098</v>
      </c>
      <c r="O99" s="351">
        <v>19428.94456314</v>
      </c>
    </row>
    <row r="100" spans="2:15" s="214" customFormat="1" ht="12" customHeight="1">
      <c r="B100" s="320"/>
      <c r="C100" s="320"/>
      <c r="D100" s="320" t="s">
        <v>540</v>
      </c>
      <c r="E100" s="320" t="s">
        <v>66</v>
      </c>
      <c r="F100" s="320"/>
      <c r="G100" s="321"/>
      <c r="H100" s="320"/>
      <c r="I100" s="314"/>
      <c r="J100" s="314">
        <v>4.4</v>
      </c>
      <c r="K100" s="314">
        <v>0</v>
      </c>
      <c r="L100" s="314">
        <v>0</v>
      </c>
      <c r="M100" s="314">
        <v>-0.048672129999999925</v>
      </c>
      <c r="N100" s="314">
        <v>-0.031742410000000554</v>
      </c>
      <c r="O100" s="314">
        <v>4.31958546</v>
      </c>
    </row>
    <row r="101" spans="2:15" s="214" customFormat="1" ht="12" customHeight="1">
      <c r="B101" s="320"/>
      <c r="C101" s="320"/>
      <c r="D101" s="320" t="s">
        <v>541</v>
      </c>
      <c r="E101" s="312" t="s">
        <v>67</v>
      </c>
      <c r="F101" s="307"/>
      <c r="G101" s="320"/>
      <c r="H101" s="320"/>
      <c r="I101" s="314"/>
      <c r="J101" s="314">
        <v>54.6</v>
      </c>
      <c r="K101" s="314">
        <v>-0.8636642029824089</v>
      </c>
      <c r="L101" s="314">
        <v>0</v>
      </c>
      <c r="M101" s="314">
        <v>0.8758023629824048</v>
      </c>
      <c r="N101" s="314">
        <v>0</v>
      </c>
      <c r="O101" s="314">
        <v>54.61213816</v>
      </c>
    </row>
    <row r="102" spans="2:15" s="214" customFormat="1" ht="12" customHeight="1">
      <c r="B102" s="320"/>
      <c r="C102" s="320"/>
      <c r="D102" s="320" t="s">
        <v>542</v>
      </c>
      <c r="E102" s="312" t="s">
        <v>68</v>
      </c>
      <c r="F102" s="307"/>
      <c r="G102" s="320"/>
      <c r="H102" s="320"/>
      <c r="I102" s="314"/>
      <c r="J102" s="314">
        <v>147.7</v>
      </c>
      <c r="K102" s="314">
        <v>-36.59869357451546</v>
      </c>
      <c r="L102" s="314">
        <v>0</v>
      </c>
      <c r="M102" s="314">
        <v>1.9524327823150152</v>
      </c>
      <c r="N102" s="314">
        <v>0.15891359220054824</v>
      </c>
      <c r="O102" s="314">
        <v>113.21265280000009</v>
      </c>
    </row>
    <row r="103" spans="2:15" s="214" customFormat="1" ht="12" customHeight="1">
      <c r="B103" s="320"/>
      <c r="C103" s="320"/>
      <c r="D103" s="320" t="s">
        <v>543</v>
      </c>
      <c r="E103" s="312" t="s">
        <v>69</v>
      </c>
      <c r="F103" s="307"/>
      <c r="G103" s="320"/>
      <c r="H103" s="320"/>
      <c r="I103" s="314"/>
      <c r="J103" s="314">
        <v>17351.9</v>
      </c>
      <c r="K103" s="314">
        <v>1664.9059276701491</v>
      </c>
      <c r="L103" s="314">
        <v>41.200203061138</v>
      </c>
      <c r="M103" s="314">
        <v>166.9201311696193</v>
      </c>
      <c r="N103" s="314">
        <v>0.001726679091724484</v>
      </c>
      <c r="O103" s="314">
        <v>19224.92798858</v>
      </c>
    </row>
    <row r="104" spans="2:15" s="214" customFormat="1" ht="12" customHeight="1">
      <c r="B104" s="320"/>
      <c r="C104" s="320"/>
      <c r="D104" s="320"/>
      <c r="E104" s="312" t="s">
        <v>544</v>
      </c>
      <c r="F104" s="307" t="s">
        <v>70</v>
      </c>
      <c r="G104" s="320"/>
      <c r="H104" s="320"/>
      <c r="I104" s="314"/>
      <c r="J104" s="314">
        <v>9498.3</v>
      </c>
      <c r="K104" s="314">
        <v>1276.7367489476446</v>
      </c>
      <c r="L104" s="314">
        <v>0</v>
      </c>
      <c r="M104" s="314">
        <v>-2.908818556737959</v>
      </c>
      <c r="N104" s="314">
        <v>0.03588789909177566</v>
      </c>
      <c r="O104" s="314">
        <v>10772.163818289999</v>
      </c>
    </row>
    <row r="105" spans="2:15" s="214" customFormat="1" ht="12" customHeight="1">
      <c r="B105" s="320"/>
      <c r="C105" s="320"/>
      <c r="D105" s="320"/>
      <c r="E105" s="307" t="s">
        <v>545</v>
      </c>
      <c r="F105" s="312" t="s">
        <v>71</v>
      </c>
      <c r="G105" s="320"/>
      <c r="H105" s="320"/>
      <c r="I105" s="314"/>
      <c r="J105" s="314">
        <v>7853.6</v>
      </c>
      <c r="K105" s="314">
        <v>388.1691787225044</v>
      </c>
      <c r="L105" s="314">
        <v>41.200203061138</v>
      </c>
      <c r="M105" s="314">
        <v>169.82894972635728</v>
      </c>
      <c r="N105" s="314">
        <v>-0.03416122000005117</v>
      </c>
      <c r="O105" s="314">
        <v>8452.76417029</v>
      </c>
    </row>
    <row r="106" spans="2:15" s="214" customFormat="1" ht="12" customHeight="1">
      <c r="B106" s="320"/>
      <c r="C106" s="320"/>
      <c r="D106" s="320" t="s">
        <v>546</v>
      </c>
      <c r="E106" s="307" t="s">
        <v>72</v>
      </c>
      <c r="F106" s="312"/>
      <c r="G106" s="320"/>
      <c r="H106" s="320"/>
      <c r="I106" s="314"/>
      <c r="J106" s="314">
        <v>11.5</v>
      </c>
      <c r="K106" s="314">
        <v>20.40635935999994</v>
      </c>
      <c r="L106" s="314">
        <v>0</v>
      </c>
      <c r="M106" s="314">
        <v>1.1013412404281553E-13</v>
      </c>
      <c r="N106" s="314">
        <v>-0.03416122000005117</v>
      </c>
      <c r="O106" s="314">
        <v>31.87219814</v>
      </c>
    </row>
    <row r="107" spans="1:15" s="313" customFormat="1" ht="12" customHeight="1">
      <c r="A107" s="214"/>
      <c r="B107" s="320"/>
      <c r="C107" s="320"/>
      <c r="D107" s="320"/>
      <c r="E107" s="320"/>
      <c r="F107" s="320"/>
      <c r="G107" s="320"/>
      <c r="H107" s="320"/>
      <c r="I107" s="314"/>
      <c r="J107" s="314"/>
      <c r="K107" s="314"/>
      <c r="L107" s="314"/>
      <c r="M107" s="314"/>
      <c r="N107" s="314"/>
      <c r="O107" s="314"/>
    </row>
    <row r="108" spans="2:15" s="214" customFormat="1" ht="12" customHeight="1">
      <c r="B108" s="214" t="s">
        <v>377</v>
      </c>
      <c r="C108" s="214" t="s">
        <v>8</v>
      </c>
      <c r="D108" s="325"/>
      <c r="I108" s="265"/>
      <c r="J108" s="265">
        <v>127737.02740342903</v>
      </c>
      <c r="K108" s="265">
        <v>4377.47669339106</v>
      </c>
      <c r="L108" s="265">
        <v>558.5770210164827</v>
      </c>
      <c r="M108" s="265">
        <v>3117.0246658330784</v>
      </c>
      <c r="N108" s="265">
        <v>-50.57608546624055</v>
      </c>
      <c r="O108" s="265">
        <v>135739.5296982034</v>
      </c>
    </row>
    <row r="109" spans="2:15" s="214" customFormat="1" ht="12" customHeight="1">
      <c r="B109" s="223"/>
      <c r="C109" s="223"/>
      <c r="D109" s="326"/>
      <c r="I109" s="265"/>
      <c r="J109" s="327"/>
      <c r="K109" s="327"/>
      <c r="L109" s="327"/>
      <c r="M109" s="327"/>
      <c r="N109" s="327"/>
      <c r="O109" s="265"/>
    </row>
    <row r="110" spans="3:15" s="223" customFormat="1" ht="12" customHeight="1">
      <c r="C110" s="223" t="s">
        <v>372</v>
      </c>
      <c r="D110" s="223" t="s">
        <v>232</v>
      </c>
      <c r="I110" s="327"/>
      <c r="J110" s="327">
        <v>74896.31319598631</v>
      </c>
      <c r="K110" s="327">
        <v>4059.739746395866</v>
      </c>
      <c r="L110" s="327">
        <v>310.8973332794526</v>
      </c>
      <c r="M110" s="327">
        <v>1510.7034874839767</v>
      </c>
      <c r="N110" s="327">
        <v>-46.084343040610385</v>
      </c>
      <c r="O110" s="327">
        <v>80731.56942010499</v>
      </c>
    </row>
    <row r="111" spans="4:15" s="214" customFormat="1" ht="12" customHeight="1">
      <c r="D111" s="214" t="s">
        <v>150</v>
      </c>
      <c r="E111" s="214" t="s">
        <v>470</v>
      </c>
      <c r="I111" s="265"/>
      <c r="J111" s="265">
        <v>72102.4333319863</v>
      </c>
      <c r="K111" s="265">
        <v>4454.608954395866</v>
      </c>
      <c r="L111" s="265">
        <v>310.8973332794526</v>
      </c>
      <c r="M111" s="265">
        <v>1498.1034874839768</v>
      </c>
      <c r="N111" s="265">
        <v>0.03876595938572791</v>
      </c>
      <c r="O111" s="265">
        <v>78366.081873105</v>
      </c>
    </row>
    <row r="112" spans="5:15" s="214" customFormat="1" ht="12" customHeight="1">
      <c r="E112" s="214" t="s">
        <v>151</v>
      </c>
      <c r="I112" s="265"/>
      <c r="J112" s="265"/>
      <c r="K112" s="265"/>
      <c r="L112" s="265"/>
      <c r="M112" s="265"/>
      <c r="N112" s="265"/>
      <c r="O112" s="265"/>
    </row>
    <row r="113" spans="5:15" s="214" customFormat="1" ht="12" customHeight="1">
      <c r="E113" s="214" t="s">
        <v>471</v>
      </c>
      <c r="F113" s="214" t="s">
        <v>548</v>
      </c>
      <c r="I113" s="265"/>
      <c r="J113" s="265"/>
      <c r="K113" s="265"/>
      <c r="L113" s="265"/>
      <c r="M113" s="265"/>
      <c r="N113" s="265"/>
      <c r="O113" s="265"/>
    </row>
    <row r="114" spans="5:15" s="214" customFormat="1" ht="12" customHeight="1">
      <c r="E114" s="214" t="s">
        <v>473</v>
      </c>
      <c r="F114" s="214" t="s">
        <v>549</v>
      </c>
      <c r="I114" s="265"/>
      <c r="J114" s="265">
        <v>72102.4333319863</v>
      </c>
      <c r="K114" s="265">
        <v>4454.608954395866</v>
      </c>
      <c r="L114" s="265">
        <v>310.8973332794526</v>
      </c>
      <c r="M114" s="265">
        <v>1498.1034874839768</v>
      </c>
      <c r="N114" s="265">
        <v>0.03876595938572791</v>
      </c>
      <c r="O114" s="265">
        <v>78366.081873105</v>
      </c>
    </row>
    <row r="115" spans="2:15" s="213" customFormat="1" ht="12" customHeight="1">
      <c r="B115" s="214"/>
      <c r="C115" s="214"/>
      <c r="D115" s="214" t="s">
        <v>154</v>
      </c>
      <c r="E115" s="214" t="s">
        <v>17</v>
      </c>
      <c r="F115" s="214"/>
      <c r="G115" s="214"/>
      <c r="H115" s="214"/>
      <c r="I115" s="265"/>
      <c r="J115" s="265">
        <v>2793.879864</v>
      </c>
      <c r="K115" s="265">
        <v>-394.86920800000007</v>
      </c>
      <c r="L115" s="265">
        <v>0</v>
      </c>
      <c r="M115" s="265">
        <v>12.6</v>
      </c>
      <c r="N115" s="265">
        <v>-46.12310899999611</v>
      </c>
      <c r="O115" s="265">
        <v>2365.487547000004</v>
      </c>
    </row>
    <row r="116" spans="2:15" s="213" customFormat="1" ht="12" customHeight="1">
      <c r="B116" s="214"/>
      <c r="C116" s="214"/>
      <c r="D116" s="214"/>
      <c r="E116" s="214" t="s">
        <v>475</v>
      </c>
      <c r="F116" s="214" t="s">
        <v>548</v>
      </c>
      <c r="G116" s="214"/>
      <c r="H116" s="214"/>
      <c r="I116" s="265"/>
      <c r="J116" s="265"/>
      <c r="K116" s="265"/>
      <c r="L116" s="265"/>
      <c r="M116" s="265"/>
      <c r="N116" s="265"/>
      <c r="O116" s="265"/>
    </row>
    <row r="117" spans="2:15" s="213" customFormat="1" ht="12" customHeight="1">
      <c r="B117" s="214"/>
      <c r="C117" s="214"/>
      <c r="D117" s="214"/>
      <c r="E117" s="214" t="s">
        <v>476</v>
      </c>
      <c r="F117" s="214" t="s">
        <v>549</v>
      </c>
      <c r="G117" s="214"/>
      <c r="H117" s="214"/>
      <c r="I117" s="265"/>
      <c r="J117" s="265">
        <v>2793.879864</v>
      </c>
      <c r="K117" s="265">
        <v>-394.86920800000007</v>
      </c>
      <c r="L117" s="265">
        <v>0</v>
      </c>
      <c r="M117" s="265">
        <v>12.6</v>
      </c>
      <c r="N117" s="265">
        <v>-46.12310899999611</v>
      </c>
      <c r="O117" s="265">
        <v>2365.487547000004</v>
      </c>
    </row>
    <row r="118" spans="2:15" s="220" customFormat="1" ht="12" customHeight="1">
      <c r="B118" s="223"/>
      <c r="C118" s="223" t="s">
        <v>376</v>
      </c>
      <c r="D118" s="223" t="s">
        <v>74</v>
      </c>
      <c r="E118" s="223"/>
      <c r="F118" s="223"/>
      <c r="G118" s="223"/>
      <c r="H118" s="223"/>
      <c r="I118" s="327"/>
      <c r="J118" s="327">
        <v>18258.163945800283</v>
      </c>
      <c r="K118" s="327">
        <v>105.95776235044042</v>
      </c>
      <c r="L118" s="327">
        <v>121.59130900493304</v>
      </c>
      <c r="M118" s="327">
        <v>1271.8854344500662</v>
      </c>
      <c r="N118" s="327">
        <v>0</v>
      </c>
      <c r="O118" s="327">
        <v>19757.59845160572</v>
      </c>
    </row>
    <row r="119" spans="2:15" s="213" customFormat="1" ht="12" customHeight="1">
      <c r="B119" s="214"/>
      <c r="C119" s="214"/>
      <c r="D119" s="214" t="s">
        <v>550</v>
      </c>
      <c r="E119" s="214" t="s">
        <v>159</v>
      </c>
      <c r="F119" s="214"/>
      <c r="G119" s="214"/>
      <c r="H119" s="214"/>
      <c r="I119" s="265"/>
      <c r="J119" s="265">
        <v>7114.46394580028</v>
      </c>
      <c r="K119" s="265">
        <v>-299.3823576495595</v>
      </c>
      <c r="L119" s="265">
        <v>84.6775350679334</v>
      </c>
      <c r="M119" s="265">
        <v>1271.8854344500662</v>
      </c>
      <c r="N119" s="265">
        <v>0</v>
      </c>
      <c r="O119" s="265">
        <v>8171.64455766872</v>
      </c>
    </row>
    <row r="120" spans="2:15" s="213" customFormat="1" ht="12" customHeight="1">
      <c r="B120" s="214"/>
      <c r="C120" s="214"/>
      <c r="D120" s="214"/>
      <c r="E120" s="214" t="s">
        <v>479</v>
      </c>
      <c r="F120" s="214" t="s">
        <v>551</v>
      </c>
      <c r="G120" s="214"/>
      <c r="H120" s="214"/>
      <c r="I120" s="265"/>
      <c r="J120" s="265">
        <v>1289.7099338237335</v>
      </c>
      <c r="K120" s="265">
        <v>-206.83739729677256</v>
      </c>
      <c r="L120" s="265">
        <v>17.019416096012208</v>
      </c>
      <c r="M120" s="265">
        <v>228.86196027405703</v>
      </c>
      <c r="N120" s="353">
        <v>0</v>
      </c>
      <c r="O120" s="265">
        <v>1328.7539128970302</v>
      </c>
    </row>
    <row r="121" spans="2:15" s="213" customFormat="1" ht="12" customHeight="1">
      <c r="B121" s="214"/>
      <c r="C121" s="214"/>
      <c r="D121" s="214"/>
      <c r="E121" s="214" t="s">
        <v>480</v>
      </c>
      <c r="F121" s="214" t="s">
        <v>113</v>
      </c>
      <c r="G121" s="214"/>
      <c r="H121" s="214"/>
      <c r="I121" s="265"/>
      <c r="J121" s="265">
        <v>5824.754011976547</v>
      </c>
      <c r="K121" s="265">
        <v>-92.54496035278689</v>
      </c>
      <c r="L121" s="265">
        <v>67.6581189719212</v>
      </c>
      <c r="M121" s="265">
        <v>1043.0234741760091</v>
      </c>
      <c r="N121" s="265">
        <v>0</v>
      </c>
      <c r="O121" s="265">
        <v>6842.89064477169</v>
      </c>
    </row>
    <row r="122" spans="2:15" s="213" customFormat="1" ht="12" customHeight="1">
      <c r="B122" s="214"/>
      <c r="C122" s="214"/>
      <c r="D122" s="214" t="s">
        <v>552</v>
      </c>
      <c r="E122" s="214" t="s">
        <v>165</v>
      </c>
      <c r="F122" s="214"/>
      <c r="G122" s="214"/>
      <c r="H122" s="214"/>
      <c r="I122" s="265"/>
      <c r="J122" s="265">
        <v>11143.7</v>
      </c>
      <c r="K122" s="265">
        <v>405.3401199999999</v>
      </c>
      <c r="L122" s="265">
        <v>36.91377393699963</v>
      </c>
      <c r="M122" s="265">
        <v>0</v>
      </c>
      <c r="N122" s="265">
        <v>0</v>
      </c>
      <c r="O122" s="265">
        <v>11585.953893937</v>
      </c>
    </row>
    <row r="123" spans="2:15" s="213" customFormat="1" ht="12" customHeight="1">
      <c r="B123" s="214"/>
      <c r="C123" s="214"/>
      <c r="D123" s="214"/>
      <c r="E123" s="214" t="s">
        <v>485</v>
      </c>
      <c r="F123" s="214" t="s">
        <v>486</v>
      </c>
      <c r="G123" s="214"/>
      <c r="H123" s="214"/>
      <c r="I123" s="265"/>
      <c r="J123" s="265">
        <v>11143.7</v>
      </c>
      <c r="K123" s="265">
        <v>402.6401199999999</v>
      </c>
      <c r="L123" s="265">
        <v>36.91377393699963</v>
      </c>
      <c r="M123" s="265">
        <v>0</v>
      </c>
      <c r="N123" s="265">
        <v>0</v>
      </c>
      <c r="O123" s="265">
        <v>11583.253893936999</v>
      </c>
    </row>
    <row r="124" spans="2:15" s="213" customFormat="1" ht="12" customHeight="1">
      <c r="B124" s="214"/>
      <c r="C124" s="214"/>
      <c r="D124" s="214"/>
      <c r="E124" s="214"/>
      <c r="F124" s="214" t="s">
        <v>487</v>
      </c>
      <c r="G124" s="214" t="s">
        <v>110</v>
      </c>
      <c r="H124" s="214"/>
      <c r="I124" s="265"/>
      <c r="J124" s="265">
        <v>0</v>
      </c>
      <c r="K124" s="265">
        <v>0</v>
      </c>
      <c r="L124" s="265">
        <v>0</v>
      </c>
      <c r="M124" s="265">
        <v>0</v>
      </c>
      <c r="N124" s="265">
        <v>0</v>
      </c>
      <c r="O124" s="265">
        <v>0</v>
      </c>
    </row>
    <row r="125" spans="2:15" s="213" customFormat="1" ht="12" customHeight="1">
      <c r="B125" s="214"/>
      <c r="C125" s="214"/>
      <c r="D125" s="214"/>
      <c r="E125" s="214"/>
      <c r="F125" s="214" t="s">
        <v>488</v>
      </c>
      <c r="G125" s="214" t="s">
        <v>481</v>
      </c>
      <c r="H125" s="214"/>
      <c r="I125" s="265"/>
      <c r="J125" s="265">
        <v>3194.5</v>
      </c>
      <c r="K125" s="265">
        <v>42.78312</v>
      </c>
      <c r="L125" s="265">
        <v>-24.189039063000564</v>
      </c>
      <c r="M125" s="265">
        <v>0</v>
      </c>
      <c r="N125" s="265">
        <v>0</v>
      </c>
      <c r="O125" s="265">
        <v>3213.0940809369995</v>
      </c>
    </row>
    <row r="126" spans="2:15" s="213" customFormat="1" ht="12" customHeight="1">
      <c r="B126" s="214"/>
      <c r="C126" s="214"/>
      <c r="D126" s="214"/>
      <c r="E126" s="214"/>
      <c r="F126" s="214" t="s">
        <v>489</v>
      </c>
      <c r="G126" s="214" t="s">
        <v>112</v>
      </c>
      <c r="H126" s="214"/>
      <c r="I126" s="265"/>
      <c r="J126" s="265">
        <v>1343</v>
      </c>
      <c r="K126" s="265">
        <v>1.58</v>
      </c>
      <c r="L126" s="265">
        <v>6.730899999999792</v>
      </c>
      <c r="M126" s="265">
        <v>0</v>
      </c>
      <c r="N126" s="265">
        <v>0</v>
      </c>
      <c r="O126" s="265">
        <v>1351.3109</v>
      </c>
    </row>
    <row r="127" spans="2:15" s="213" customFormat="1" ht="12" customHeight="1">
      <c r="B127" s="214"/>
      <c r="C127" s="214"/>
      <c r="D127" s="214"/>
      <c r="E127" s="214"/>
      <c r="F127" s="214" t="s">
        <v>490</v>
      </c>
      <c r="G127" s="214" t="s">
        <v>113</v>
      </c>
      <c r="H127" s="214"/>
      <c r="I127" s="265"/>
      <c r="J127" s="265">
        <v>6606.2</v>
      </c>
      <c r="K127" s="265">
        <v>358.27699999999993</v>
      </c>
      <c r="L127" s="265">
        <v>54.371913000000404</v>
      </c>
      <c r="M127" s="265">
        <v>0</v>
      </c>
      <c r="N127" s="265">
        <v>0</v>
      </c>
      <c r="O127" s="265">
        <v>7018.848913</v>
      </c>
    </row>
    <row r="128" spans="2:15" s="213" customFormat="1" ht="12" customHeight="1">
      <c r="B128" s="214"/>
      <c r="C128" s="214"/>
      <c r="D128" s="214"/>
      <c r="E128" s="214"/>
      <c r="F128" s="214"/>
      <c r="G128" s="214" t="s">
        <v>243</v>
      </c>
      <c r="H128" s="214" t="s">
        <v>61</v>
      </c>
      <c r="I128" s="265"/>
      <c r="J128" s="329">
        <v>2642.7</v>
      </c>
      <c r="K128" s="329">
        <v>507.35</v>
      </c>
      <c r="L128" s="329">
        <v>44.40945000000056</v>
      </c>
      <c r="M128" s="329">
        <v>0</v>
      </c>
      <c r="N128" s="329">
        <v>0</v>
      </c>
      <c r="O128" s="329">
        <v>3194.4594500000003</v>
      </c>
    </row>
    <row r="129" spans="2:15" s="213" customFormat="1" ht="12" customHeight="1">
      <c r="B129" s="214"/>
      <c r="C129" s="214"/>
      <c r="D129" s="214"/>
      <c r="E129" s="214"/>
      <c r="F129" s="214"/>
      <c r="G129" s="214" t="s">
        <v>244</v>
      </c>
      <c r="H129" s="214" t="s">
        <v>62</v>
      </c>
      <c r="I129" s="265"/>
      <c r="J129" s="329">
        <v>3963.5</v>
      </c>
      <c r="K129" s="329">
        <v>-149.07300000000004</v>
      </c>
      <c r="L129" s="329">
        <v>9.962462999999843</v>
      </c>
      <c r="M129" s="329">
        <v>0</v>
      </c>
      <c r="N129" s="329">
        <v>0</v>
      </c>
      <c r="O129" s="329">
        <v>3824.389463</v>
      </c>
    </row>
    <row r="130" spans="2:15" s="213" customFormat="1" ht="12" customHeight="1">
      <c r="B130" s="214"/>
      <c r="C130" s="214"/>
      <c r="D130" s="214"/>
      <c r="E130" s="214"/>
      <c r="F130" s="214"/>
      <c r="G130" s="214"/>
      <c r="H130" s="214"/>
      <c r="I130" s="265"/>
      <c r="J130" s="329"/>
      <c r="K130" s="329"/>
      <c r="L130" s="329"/>
      <c r="M130" s="329"/>
      <c r="N130" s="329"/>
      <c r="O130" s="329"/>
    </row>
    <row r="131" spans="3:15" s="313" customFormat="1" ht="10.5" customHeight="1">
      <c r="C131" s="335" t="s">
        <v>672</v>
      </c>
      <c r="D131" s="323"/>
      <c r="E131" s="323"/>
      <c r="F131" s="323"/>
      <c r="G131" s="323"/>
      <c r="H131" s="323"/>
      <c r="I131" s="323"/>
      <c r="J131" s="323"/>
      <c r="K131" s="323"/>
      <c r="L131" s="324"/>
      <c r="M131" s="324"/>
      <c r="O131" s="265"/>
    </row>
    <row r="132" spans="2:15" s="313" customFormat="1" ht="9" customHeight="1">
      <c r="B132" s="336"/>
      <c r="C132" s="336"/>
      <c r="D132" s="336"/>
      <c r="E132" s="336"/>
      <c r="F132" s="337"/>
      <c r="G132" s="337"/>
      <c r="H132" s="337"/>
      <c r="I132" s="337"/>
      <c r="J132" s="337"/>
      <c r="K132" s="337"/>
      <c r="L132" s="337"/>
      <c r="M132" s="337"/>
      <c r="N132" s="337"/>
      <c r="O132" s="337"/>
    </row>
    <row r="133" spans="2:15" s="313" customFormat="1" ht="9" customHeight="1">
      <c r="B133" s="330"/>
      <c r="C133" s="316"/>
      <c r="D133" s="316"/>
      <c r="E133" s="316"/>
      <c r="F133" s="316"/>
      <c r="G133" s="316"/>
      <c r="H133" s="316"/>
      <c r="I133" s="316"/>
      <c r="J133" s="316"/>
      <c r="K133" s="339" t="s">
        <v>567</v>
      </c>
      <c r="L133" s="339"/>
      <c r="M133" s="339"/>
      <c r="N133" s="339"/>
      <c r="O133" s="317"/>
    </row>
    <row r="134" spans="1:15" ht="12" customHeight="1">
      <c r="A134" s="313"/>
      <c r="B134" s="313"/>
      <c r="C134" s="313"/>
      <c r="D134" s="313"/>
      <c r="E134" s="313"/>
      <c r="F134" s="265"/>
      <c r="G134" s="265"/>
      <c r="H134" s="265"/>
      <c r="I134" s="265"/>
      <c r="J134" s="388"/>
      <c r="K134" s="389" t="s">
        <v>595</v>
      </c>
      <c r="L134" s="389"/>
      <c r="M134" s="389"/>
      <c r="N134" s="389"/>
      <c r="O134" s="390"/>
    </row>
    <row r="135" spans="1:15" ht="16.5" customHeight="1">
      <c r="A135" s="313"/>
      <c r="B135" s="312" t="s">
        <v>1</v>
      </c>
      <c r="F135" s="214"/>
      <c r="G135" s="214"/>
      <c r="H135" s="214"/>
      <c r="I135" s="214"/>
      <c r="J135" s="391"/>
      <c r="K135" s="391"/>
      <c r="L135" s="391"/>
      <c r="M135" s="391"/>
      <c r="N135" s="391"/>
      <c r="O135" s="391"/>
    </row>
    <row r="136" spans="1:15" s="163" customFormat="1" ht="23.25" customHeight="1">
      <c r="A136" s="312"/>
      <c r="B136" s="312"/>
      <c r="C136" s="312"/>
      <c r="D136" s="312"/>
      <c r="E136" s="312"/>
      <c r="F136" s="314"/>
      <c r="G136" s="314"/>
      <c r="H136" s="314"/>
      <c r="I136" s="347"/>
      <c r="J136" s="395" t="s">
        <v>685</v>
      </c>
      <c r="K136" s="392" t="s">
        <v>568</v>
      </c>
      <c r="L136" s="393" t="s">
        <v>569</v>
      </c>
      <c r="M136" s="394" t="s">
        <v>570</v>
      </c>
      <c r="N136" s="394" t="s">
        <v>469</v>
      </c>
      <c r="O136" s="395" t="s">
        <v>686</v>
      </c>
    </row>
    <row r="137" spans="2:15" s="313" customFormat="1" ht="9" customHeight="1">
      <c r="B137" s="288"/>
      <c r="C137" s="288"/>
      <c r="D137" s="288"/>
      <c r="E137" s="288"/>
      <c r="F137" s="266"/>
      <c r="G137" s="266"/>
      <c r="H137" s="266"/>
      <c r="I137" s="266"/>
      <c r="J137" s="266"/>
      <c r="K137" s="266"/>
      <c r="L137" s="266"/>
      <c r="M137" s="266"/>
      <c r="N137" s="266"/>
      <c r="O137" s="266"/>
    </row>
    <row r="138" spans="6:15" s="213" customFormat="1" ht="12" customHeight="1">
      <c r="F138" s="214"/>
      <c r="G138" s="214"/>
      <c r="H138" s="214"/>
      <c r="I138" s="265"/>
      <c r="J138" s="265"/>
      <c r="K138" s="265"/>
      <c r="L138" s="265"/>
      <c r="M138" s="265"/>
      <c r="N138" s="265"/>
      <c r="O138" s="265"/>
    </row>
    <row r="139" spans="2:15" s="213" customFormat="1" ht="12" customHeight="1">
      <c r="B139" s="214"/>
      <c r="C139" s="214"/>
      <c r="D139" s="214"/>
      <c r="E139" s="214" t="s">
        <v>553</v>
      </c>
      <c r="F139" s="214" t="s">
        <v>554</v>
      </c>
      <c r="G139" s="214"/>
      <c r="H139" s="214"/>
      <c r="I139" s="265"/>
      <c r="J139" s="265">
        <v>0</v>
      </c>
      <c r="K139" s="265">
        <v>2.7</v>
      </c>
      <c r="L139" s="265">
        <v>0</v>
      </c>
      <c r="M139" s="265">
        <v>0</v>
      </c>
      <c r="N139" s="265">
        <v>0</v>
      </c>
      <c r="O139" s="265">
        <v>2.7</v>
      </c>
    </row>
    <row r="140" spans="2:15" s="213" customFormat="1" ht="12" customHeight="1">
      <c r="B140" s="214"/>
      <c r="C140" s="214"/>
      <c r="D140" s="214"/>
      <c r="E140" s="214"/>
      <c r="F140" s="214" t="s">
        <v>491</v>
      </c>
      <c r="G140" s="214" t="s">
        <v>110</v>
      </c>
      <c r="H140" s="214"/>
      <c r="I140" s="265"/>
      <c r="J140" s="265">
        <v>0</v>
      </c>
      <c r="K140" s="265">
        <v>2.7</v>
      </c>
      <c r="L140" s="265">
        <v>0</v>
      </c>
      <c r="M140" s="265">
        <v>0</v>
      </c>
      <c r="N140" s="265">
        <v>0</v>
      </c>
      <c r="O140" s="265">
        <v>2.7</v>
      </c>
    </row>
    <row r="141" spans="2:15" s="213" customFormat="1" ht="12" customHeight="1">
      <c r="B141" s="214"/>
      <c r="C141" s="214"/>
      <c r="D141" s="214"/>
      <c r="E141" s="214"/>
      <c r="F141" s="214" t="s">
        <v>492</v>
      </c>
      <c r="G141" s="214" t="s">
        <v>555</v>
      </c>
      <c r="H141" s="214"/>
      <c r="I141" s="265"/>
      <c r="J141" s="265"/>
      <c r="K141" s="265"/>
      <c r="L141" s="265"/>
      <c r="M141" s="265"/>
      <c r="N141" s="265"/>
      <c r="O141" s="265"/>
    </row>
    <row r="142" spans="2:15" s="213" customFormat="1" ht="12" customHeight="1">
      <c r="B142" s="214"/>
      <c r="C142" s="214"/>
      <c r="D142" s="214"/>
      <c r="E142" s="214"/>
      <c r="F142" s="214" t="s">
        <v>493</v>
      </c>
      <c r="G142" s="214" t="s">
        <v>112</v>
      </c>
      <c r="H142" s="214"/>
      <c r="I142" s="265"/>
      <c r="J142" s="265"/>
      <c r="K142" s="265"/>
      <c r="L142" s="265"/>
      <c r="M142" s="265"/>
      <c r="N142" s="265"/>
      <c r="O142" s="265"/>
    </row>
    <row r="143" spans="2:15" s="213" customFormat="1" ht="12" customHeight="1">
      <c r="B143" s="214"/>
      <c r="C143" s="214"/>
      <c r="D143" s="214"/>
      <c r="E143" s="214"/>
      <c r="F143" s="214" t="s">
        <v>494</v>
      </c>
      <c r="G143" s="214" t="s">
        <v>113</v>
      </c>
      <c r="H143" s="214"/>
      <c r="I143" s="265"/>
      <c r="J143" s="265"/>
      <c r="K143" s="265"/>
      <c r="L143" s="265"/>
      <c r="M143" s="265"/>
      <c r="N143" s="265"/>
      <c r="O143" s="265"/>
    </row>
    <row r="144" spans="2:15" s="220" customFormat="1" ht="12" customHeight="1">
      <c r="B144" s="223"/>
      <c r="C144" s="223" t="s">
        <v>433</v>
      </c>
      <c r="D144" s="223" t="s">
        <v>387</v>
      </c>
      <c r="E144" s="223"/>
      <c r="F144" s="223"/>
      <c r="G144" s="223"/>
      <c r="H144" s="223"/>
      <c r="I144" s="327"/>
      <c r="J144" s="327">
        <v>1094.5197206</v>
      </c>
      <c r="K144" s="327">
        <v>-399.79556999258784</v>
      </c>
      <c r="L144" s="327">
        <v>126.08837873209708</v>
      </c>
      <c r="M144" s="327">
        <v>323.7357438990357</v>
      </c>
      <c r="N144" s="327">
        <v>6.170620663503</v>
      </c>
      <c r="O144" s="327">
        <v>1150.718893902048</v>
      </c>
    </row>
    <row r="145" spans="2:15" s="213" customFormat="1" ht="12" customHeight="1">
      <c r="B145" s="214"/>
      <c r="C145" s="214"/>
      <c r="D145" s="214" t="s">
        <v>495</v>
      </c>
      <c r="E145" s="214" t="s">
        <v>110</v>
      </c>
      <c r="F145" s="214"/>
      <c r="G145" s="214"/>
      <c r="H145" s="214"/>
      <c r="I145" s="265"/>
      <c r="J145" s="265">
        <v>0</v>
      </c>
      <c r="K145" s="265">
        <v>0</v>
      </c>
      <c r="L145" s="265">
        <v>0</v>
      </c>
      <c r="M145" s="265">
        <v>0</v>
      </c>
      <c r="N145" s="265">
        <v>0</v>
      </c>
      <c r="O145" s="265">
        <v>0</v>
      </c>
    </row>
    <row r="146" spans="2:15" s="213" customFormat="1" ht="12" customHeight="1">
      <c r="B146" s="214"/>
      <c r="C146" s="214"/>
      <c r="D146" s="214" t="s">
        <v>496</v>
      </c>
      <c r="E146" s="214" t="s">
        <v>481</v>
      </c>
      <c r="F146" s="214"/>
      <c r="G146" s="214"/>
      <c r="H146" s="214"/>
      <c r="I146" s="265"/>
      <c r="J146" s="265">
        <v>0</v>
      </c>
      <c r="K146" s="265">
        <v>0</v>
      </c>
      <c r="L146" s="265">
        <v>0</v>
      </c>
      <c r="M146" s="265">
        <v>0</v>
      </c>
      <c r="N146" s="265">
        <v>0</v>
      </c>
      <c r="O146" s="265">
        <v>0</v>
      </c>
    </row>
    <row r="147" spans="2:15" s="213" customFormat="1" ht="12" customHeight="1">
      <c r="B147" s="214"/>
      <c r="C147" s="214"/>
      <c r="D147" s="214" t="s">
        <v>497</v>
      </c>
      <c r="E147" s="214" t="s">
        <v>112</v>
      </c>
      <c r="F147" s="214"/>
      <c r="G147" s="214"/>
      <c r="H147" s="214"/>
      <c r="I147" s="265"/>
      <c r="J147" s="265">
        <v>678.4435949599999</v>
      </c>
      <c r="K147" s="265">
        <v>-257.6389552444629</v>
      </c>
      <c r="L147" s="265">
        <v>78.77198656673914</v>
      </c>
      <c r="M147" s="265">
        <v>229.81467691614574</v>
      </c>
      <c r="N147" s="265">
        <v>0</v>
      </c>
      <c r="O147" s="265">
        <v>729.3913031984221</v>
      </c>
    </row>
    <row r="148" spans="2:15" s="213" customFormat="1" ht="12" customHeight="1">
      <c r="B148" s="214"/>
      <c r="C148" s="214"/>
      <c r="D148" s="214" t="s">
        <v>498</v>
      </c>
      <c r="E148" s="214" t="s">
        <v>113</v>
      </c>
      <c r="F148" s="214"/>
      <c r="G148" s="214"/>
      <c r="H148" s="214"/>
      <c r="I148" s="265"/>
      <c r="J148" s="265">
        <v>416.07612564000004</v>
      </c>
      <c r="K148" s="265">
        <v>-142.15661474812492</v>
      </c>
      <c r="L148" s="265">
        <v>47.31639216535793</v>
      </c>
      <c r="M148" s="265">
        <v>93.92106698288995</v>
      </c>
      <c r="N148" s="265">
        <v>6.170620663503</v>
      </c>
      <c r="O148" s="265">
        <v>421.327590703626</v>
      </c>
    </row>
    <row r="149" spans="2:15" s="220" customFormat="1" ht="12" customHeight="1">
      <c r="B149" s="223"/>
      <c r="C149" s="223" t="s">
        <v>499</v>
      </c>
      <c r="D149" s="223" t="s">
        <v>76</v>
      </c>
      <c r="E149" s="223"/>
      <c r="F149" s="223"/>
      <c r="G149" s="223"/>
      <c r="H149" s="223"/>
      <c r="I149" s="327"/>
      <c r="J149" s="327">
        <v>33488.03054104243</v>
      </c>
      <c r="K149" s="327">
        <v>611.5747546373411</v>
      </c>
      <c r="L149" s="327">
        <v>0</v>
      </c>
      <c r="M149" s="327">
        <v>10.7</v>
      </c>
      <c r="N149" s="327">
        <v>-10.662363089133166</v>
      </c>
      <c r="O149" s="327">
        <v>34099.64293259064</v>
      </c>
    </row>
    <row r="150" spans="2:15" s="213" customFormat="1" ht="12" customHeight="1">
      <c r="B150" s="214"/>
      <c r="C150" s="214"/>
      <c r="D150" s="214" t="s">
        <v>223</v>
      </c>
      <c r="E150" s="214" t="s">
        <v>21</v>
      </c>
      <c r="F150" s="214"/>
      <c r="G150" s="214"/>
      <c r="H150" s="214"/>
      <c r="I150" s="265"/>
      <c r="J150" s="265">
        <v>7310.907800784557</v>
      </c>
      <c r="K150" s="265">
        <v>709.2091115626066</v>
      </c>
      <c r="L150" s="265">
        <v>0</v>
      </c>
      <c r="M150" s="265">
        <v>0</v>
      </c>
      <c r="N150" s="265">
        <v>41.436604675667986</v>
      </c>
      <c r="O150" s="265">
        <v>8061.553517022832</v>
      </c>
    </row>
    <row r="151" spans="2:15" s="213" customFormat="1" ht="12" customHeight="1">
      <c r="B151" s="214"/>
      <c r="C151" s="214"/>
      <c r="D151" s="214"/>
      <c r="E151" s="214" t="s">
        <v>500</v>
      </c>
      <c r="F151" s="214" t="s">
        <v>481</v>
      </c>
      <c r="G151" s="214"/>
      <c r="H151" s="214"/>
      <c r="I151" s="265"/>
      <c r="J151" s="265">
        <v>0</v>
      </c>
      <c r="K151" s="265">
        <v>-41.43679221666787</v>
      </c>
      <c r="L151" s="265">
        <v>0</v>
      </c>
      <c r="M151" s="265">
        <v>0</v>
      </c>
      <c r="N151" s="265">
        <v>41.43679221666787</v>
      </c>
      <c r="O151" s="265">
        <v>0</v>
      </c>
    </row>
    <row r="152" spans="2:15" s="213" customFormat="1" ht="12" customHeight="1">
      <c r="B152" s="214"/>
      <c r="C152" s="214"/>
      <c r="D152" s="214"/>
      <c r="E152" s="214"/>
      <c r="F152" s="214" t="s">
        <v>501</v>
      </c>
      <c r="G152" s="214" t="s">
        <v>502</v>
      </c>
      <c r="H152" s="214"/>
      <c r="I152" s="265"/>
      <c r="J152" s="265"/>
      <c r="K152" s="265">
        <v>-41.43679221666787</v>
      </c>
      <c r="L152" s="265">
        <v>0</v>
      </c>
      <c r="M152" s="265">
        <v>0</v>
      </c>
      <c r="N152" s="265">
        <v>41.43679221666787</v>
      </c>
      <c r="O152" s="265"/>
    </row>
    <row r="153" spans="2:15" s="213" customFormat="1" ht="12" customHeight="1">
      <c r="B153" s="214"/>
      <c r="C153" s="214"/>
      <c r="D153" s="214"/>
      <c r="E153" s="214"/>
      <c r="F153" s="214" t="s">
        <v>503</v>
      </c>
      <c r="G153" s="214" t="s">
        <v>504</v>
      </c>
      <c r="H153" s="214"/>
      <c r="I153" s="265"/>
      <c r="J153" s="265">
        <v>0</v>
      </c>
      <c r="K153" s="265">
        <v>0</v>
      </c>
      <c r="L153" s="265">
        <v>0</v>
      </c>
      <c r="M153" s="265">
        <v>0</v>
      </c>
      <c r="N153" s="265">
        <v>0</v>
      </c>
      <c r="O153" s="265">
        <v>0</v>
      </c>
    </row>
    <row r="154" spans="2:15" s="213" customFormat="1" ht="12" customHeight="1">
      <c r="B154" s="214"/>
      <c r="C154" s="214"/>
      <c r="D154" s="214"/>
      <c r="E154" s="214" t="s">
        <v>505</v>
      </c>
      <c r="F154" s="214" t="s">
        <v>113</v>
      </c>
      <c r="G154" s="214"/>
      <c r="H154" s="214"/>
      <c r="I154" s="265"/>
      <c r="J154" s="265">
        <v>7310.907800784557</v>
      </c>
      <c r="K154" s="265">
        <v>750.6459037792745</v>
      </c>
      <c r="L154" s="265">
        <v>0</v>
      </c>
      <c r="M154" s="265">
        <v>0</v>
      </c>
      <c r="N154" s="265">
        <v>-0.00018754099988171902</v>
      </c>
      <c r="O154" s="265">
        <v>8061.553517022832</v>
      </c>
    </row>
    <row r="155" spans="2:15" s="213" customFormat="1" ht="12" customHeight="1">
      <c r="B155" s="328"/>
      <c r="C155" s="328"/>
      <c r="D155" s="328"/>
      <c r="E155" s="328"/>
      <c r="F155" s="328" t="s">
        <v>506</v>
      </c>
      <c r="G155" s="328" t="s">
        <v>502</v>
      </c>
      <c r="H155" s="328"/>
      <c r="I155" s="265"/>
      <c r="J155" s="265">
        <v>1582.6578710169997</v>
      </c>
      <c r="K155" s="265">
        <v>-32.308715576999994</v>
      </c>
      <c r="L155" s="265">
        <v>0</v>
      </c>
      <c r="M155" s="265">
        <v>0</v>
      </c>
      <c r="N155" s="265">
        <v>-0.00018754100022277953</v>
      </c>
      <c r="O155" s="265">
        <v>1550.3489678989995</v>
      </c>
    </row>
    <row r="156" spans="2:15" s="213" customFormat="1" ht="12" customHeight="1">
      <c r="B156" s="328"/>
      <c r="C156" s="328"/>
      <c r="D156" s="328"/>
      <c r="E156" s="328"/>
      <c r="F156" s="328"/>
      <c r="G156" s="328" t="s">
        <v>556</v>
      </c>
      <c r="H156" s="328" t="s">
        <v>61</v>
      </c>
      <c r="I156" s="265"/>
      <c r="J156" s="265">
        <v>0</v>
      </c>
      <c r="K156" s="265">
        <v>0</v>
      </c>
      <c r="L156" s="265">
        <v>0</v>
      </c>
      <c r="M156" s="265">
        <v>0</v>
      </c>
      <c r="N156" s="265">
        <v>0</v>
      </c>
      <c r="O156" s="265">
        <v>0</v>
      </c>
    </row>
    <row r="157" spans="2:15" s="213" customFormat="1" ht="12" customHeight="1">
      <c r="B157" s="328"/>
      <c r="C157" s="328"/>
      <c r="D157" s="328"/>
      <c r="E157" s="328"/>
      <c r="F157" s="328"/>
      <c r="G157" s="328" t="s">
        <v>557</v>
      </c>
      <c r="H157" s="328" t="s">
        <v>62</v>
      </c>
      <c r="I157" s="265"/>
      <c r="J157" s="265">
        <v>1582.6578710169997</v>
      </c>
      <c r="K157" s="265">
        <v>-32.308715576999994</v>
      </c>
      <c r="L157" s="265">
        <v>0</v>
      </c>
      <c r="M157" s="265">
        <v>0</v>
      </c>
      <c r="N157" s="265">
        <v>-0.00018754100022277953</v>
      </c>
      <c r="O157" s="265">
        <v>1550.3489678989995</v>
      </c>
    </row>
    <row r="158" spans="2:15" s="213" customFormat="1" ht="12" customHeight="1">
      <c r="B158" s="328"/>
      <c r="C158" s="328"/>
      <c r="D158" s="328"/>
      <c r="E158" s="328"/>
      <c r="F158" s="328" t="s">
        <v>507</v>
      </c>
      <c r="G158" s="328" t="s">
        <v>504</v>
      </c>
      <c r="H158" s="328"/>
      <c r="I158" s="265"/>
      <c r="J158" s="265">
        <v>5728.249929767558</v>
      </c>
      <c r="K158" s="265">
        <v>782.9546193562745</v>
      </c>
      <c r="L158" s="265">
        <v>0</v>
      </c>
      <c r="M158" s="265">
        <v>0</v>
      </c>
      <c r="N158" s="265">
        <v>3.410605131648481E-13</v>
      </c>
      <c r="O158" s="265">
        <v>6511.204549123833</v>
      </c>
    </row>
    <row r="159" spans="2:15" s="213" customFormat="1" ht="12" customHeight="1">
      <c r="B159" s="328"/>
      <c r="C159" s="328"/>
      <c r="D159" s="328"/>
      <c r="E159" s="328"/>
      <c r="F159" s="328"/>
      <c r="G159" s="328" t="s">
        <v>508</v>
      </c>
      <c r="H159" s="328" t="s">
        <v>61</v>
      </c>
      <c r="I159" s="265"/>
      <c r="J159" s="265">
        <v>1006.2</v>
      </c>
      <c r="K159" s="265">
        <v>21.699999999999932</v>
      </c>
      <c r="L159" s="265">
        <v>0</v>
      </c>
      <c r="M159" s="265">
        <v>0</v>
      </c>
      <c r="N159" s="265">
        <v>1.1368683772161603E-13</v>
      </c>
      <c r="O159" s="265">
        <v>1027.9</v>
      </c>
    </row>
    <row r="160" spans="2:15" s="213" customFormat="1" ht="12" customHeight="1">
      <c r="B160" s="328"/>
      <c r="C160" s="328"/>
      <c r="D160" s="328"/>
      <c r="E160" s="328"/>
      <c r="F160" s="328"/>
      <c r="G160" s="328" t="s">
        <v>509</v>
      </c>
      <c r="H160" s="328" t="s">
        <v>62</v>
      </c>
      <c r="I160" s="265"/>
      <c r="J160" s="265">
        <v>4722.049929767558</v>
      </c>
      <c r="K160" s="265">
        <v>761.2546193562746</v>
      </c>
      <c r="L160" s="265">
        <v>0</v>
      </c>
      <c r="M160" s="265">
        <v>0</v>
      </c>
      <c r="N160" s="265">
        <v>2.2737367544323206E-13</v>
      </c>
      <c r="O160" s="265">
        <v>5483.304549123833</v>
      </c>
    </row>
    <row r="161" spans="2:15" s="213" customFormat="1" ht="12" customHeight="1">
      <c r="B161" s="214"/>
      <c r="C161" s="214"/>
      <c r="D161" s="214" t="s">
        <v>224</v>
      </c>
      <c r="E161" s="214" t="s">
        <v>22</v>
      </c>
      <c r="F161" s="214"/>
      <c r="G161" s="214"/>
      <c r="H161" s="214"/>
      <c r="I161" s="265"/>
      <c r="J161" s="265">
        <v>25940.92274025788</v>
      </c>
      <c r="K161" s="265">
        <v>40.23935006387478</v>
      </c>
      <c r="L161" s="265">
        <v>0</v>
      </c>
      <c r="M161" s="265">
        <v>10.7</v>
      </c>
      <c r="N161" s="265">
        <v>-52.07267475394132</v>
      </c>
      <c r="O161" s="265">
        <v>25939.789415567808</v>
      </c>
    </row>
    <row r="162" spans="2:15" s="213" customFormat="1" ht="12" customHeight="1">
      <c r="B162" s="214"/>
      <c r="C162" s="214"/>
      <c r="D162" s="214"/>
      <c r="E162" s="214" t="s">
        <v>510</v>
      </c>
      <c r="F162" s="214" t="s">
        <v>110</v>
      </c>
      <c r="G162" s="214"/>
      <c r="H162" s="214"/>
      <c r="I162" s="265"/>
      <c r="J162" s="265">
        <v>0.32208529999999985</v>
      </c>
      <c r="K162" s="265">
        <v>-0.281</v>
      </c>
      <c r="L162" s="265">
        <v>0</v>
      </c>
      <c r="M162" s="265">
        <v>0</v>
      </c>
      <c r="N162" s="265">
        <v>5.551115123125783E-17</v>
      </c>
      <c r="O162" s="265">
        <v>0.041085299999999825</v>
      </c>
    </row>
    <row r="163" spans="2:15" s="213" customFormat="1" ht="12" customHeight="1">
      <c r="B163" s="214"/>
      <c r="C163" s="214"/>
      <c r="D163" s="214"/>
      <c r="E163" s="214"/>
      <c r="F163" s="214" t="s">
        <v>511</v>
      </c>
      <c r="G163" s="214" t="s">
        <v>558</v>
      </c>
      <c r="H163" s="214"/>
      <c r="I163" s="265"/>
      <c r="J163" s="265">
        <v>0</v>
      </c>
      <c r="K163" s="265">
        <v>0</v>
      </c>
      <c r="L163" s="265">
        <v>0</v>
      </c>
      <c r="M163" s="265">
        <v>0</v>
      </c>
      <c r="N163" s="265">
        <v>0</v>
      </c>
      <c r="O163" s="265">
        <v>0</v>
      </c>
    </row>
    <row r="164" spans="2:15" s="213" customFormat="1" ht="12" customHeight="1">
      <c r="B164" s="214"/>
      <c r="C164" s="214"/>
      <c r="D164" s="214"/>
      <c r="E164" s="214"/>
      <c r="F164" s="214" t="s">
        <v>512</v>
      </c>
      <c r="G164" s="214" t="s">
        <v>559</v>
      </c>
      <c r="H164" s="214"/>
      <c r="I164" s="265"/>
      <c r="J164" s="265">
        <v>0.32208529999999985</v>
      </c>
      <c r="K164" s="265">
        <v>-0.281</v>
      </c>
      <c r="L164" s="265">
        <v>0</v>
      </c>
      <c r="M164" s="265">
        <v>0</v>
      </c>
      <c r="N164" s="265">
        <v>5.551115123125783E-17</v>
      </c>
      <c r="O164" s="265">
        <v>0.041085299999999825</v>
      </c>
    </row>
    <row r="165" spans="2:15" s="213" customFormat="1" ht="12" customHeight="1">
      <c r="B165" s="214"/>
      <c r="C165" s="214"/>
      <c r="D165" s="214"/>
      <c r="E165" s="214"/>
      <c r="F165" s="214" t="s">
        <v>560</v>
      </c>
      <c r="G165" s="214" t="s">
        <v>504</v>
      </c>
      <c r="H165" s="214"/>
      <c r="I165" s="265"/>
      <c r="J165" s="265">
        <v>0</v>
      </c>
      <c r="K165" s="265">
        <v>0</v>
      </c>
      <c r="L165" s="265">
        <v>0</v>
      </c>
      <c r="M165" s="265">
        <v>0</v>
      </c>
      <c r="N165" s="265">
        <v>0</v>
      </c>
      <c r="O165" s="265">
        <v>0</v>
      </c>
    </row>
    <row r="166" spans="2:15" s="213" customFormat="1" ht="12" customHeight="1">
      <c r="B166" s="214"/>
      <c r="C166" s="214"/>
      <c r="D166" s="214"/>
      <c r="E166" s="214" t="s">
        <v>561</v>
      </c>
      <c r="F166" s="214" t="s">
        <v>111</v>
      </c>
      <c r="G166" s="214"/>
      <c r="H166" s="214"/>
      <c r="I166" s="265"/>
      <c r="J166" s="265">
        <v>1081.342844425786</v>
      </c>
      <c r="K166" s="265">
        <v>35.74317831571191</v>
      </c>
      <c r="L166" s="265">
        <v>0</v>
      </c>
      <c r="M166" s="265">
        <v>3.6</v>
      </c>
      <c r="N166" s="265">
        <v>-0.019976536528999222</v>
      </c>
      <c r="O166" s="265">
        <v>1120.666046204969</v>
      </c>
    </row>
    <row r="167" spans="2:15" s="213" customFormat="1" ht="12" customHeight="1">
      <c r="B167" s="214"/>
      <c r="C167" s="214"/>
      <c r="D167" s="214"/>
      <c r="E167" s="214"/>
      <c r="F167" s="214" t="s">
        <v>514</v>
      </c>
      <c r="G167" s="214" t="s">
        <v>502</v>
      </c>
      <c r="H167" s="214"/>
      <c r="I167" s="265"/>
      <c r="J167" s="265">
        <v>1081.342844425786</v>
      </c>
      <c r="K167" s="265">
        <v>35.74317831571191</v>
      </c>
      <c r="L167" s="265">
        <v>0</v>
      </c>
      <c r="M167" s="265">
        <v>3.6</v>
      </c>
      <c r="N167" s="265">
        <v>-0.019976536528999222</v>
      </c>
      <c r="O167" s="265">
        <v>1120.666046204969</v>
      </c>
    </row>
    <row r="168" spans="2:15" s="213" customFormat="1" ht="12" customHeight="1">
      <c r="B168" s="214"/>
      <c r="C168" s="214"/>
      <c r="D168" s="214"/>
      <c r="E168" s="214"/>
      <c r="F168" s="214" t="s">
        <v>515</v>
      </c>
      <c r="G168" s="214" t="s">
        <v>504</v>
      </c>
      <c r="H168" s="214"/>
      <c r="I168" s="265"/>
      <c r="J168" s="265">
        <v>0</v>
      </c>
      <c r="K168" s="265">
        <v>0</v>
      </c>
      <c r="L168" s="265">
        <v>0</v>
      </c>
      <c r="M168" s="265">
        <v>0</v>
      </c>
      <c r="N168" s="265">
        <v>0</v>
      </c>
      <c r="O168" s="265">
        <v>0</v>
      </c>
    </row>
    <row r="169" spans="2:15" s="213" customFormat="1" ht="12" customHeight="1">
      <c r="B169" s="214"/>
      <c r="C169" s="214"/>
      <c r="D169" s="214"/>
      <c r="E169" s="214" t="s">
        <v>516</v>
      </c>
      <c r="F169" s="214" t="s">
        <v>112</v>
      </c>
      <c r="G169" s="214"/>
      <c r="H169" s="214"/>
      <c r="I169" s="265"/>
      <c r="J169" s="265">
        <v>6683.727470391903</v>
      </c>
      <c r="K169" s="265">
        <v>-617.7949653818368</v>
      </c>
      <c r="L169" s="265">
        <v>0</v>
      </c>
      <c r="M169" s="265">
        <v>0</v>
      </c>
      <c r="N169" s="265">
        <v>-0.003982596173955244</v>
      </c>
      <c r="O169" s="265">
        <v>6065.928522413893</v>
      </c>
    </row>
    <row r="170" spans="2:15" s="213" customFormat="1" ht="12" customHeight="1">
      <c r="B170" s="214"/>
      <c r="C170" s="214"/>
      <c r="D170" s="214"/>
      <c r="E170" s="214"/>
      <c r="F170" s="214" t="s">
        <v>517</v>
      </c>
      <c r="G170" s="214" t="s">
        <v>502</v>
      </c>
      <c r="H170" s="214"/>
      <c r="I170" s="265"/>
      <c r="J170" s="265">
        <v>6237.769548481903</v>
      </c>
      <c r="K170" s="265">
        <v>-1923.2877509518366</v>
      </c>
      <c r="L170" s="265">
        <v>0</v>
      </c>
      <c r="M170" s="265">
        <v>0</v>
      </c>
      <c r="N170" s="265">
        <v>-0.003982596174182618</v>
      </c>
      <c r="O170" s="265">
        <v>4314.477814933893</v>
      </c>
    </row>
    <row r="171" spans="2:15" s="213" customFormat="1" ht="12" customHeight="1">
      <c r="B171" s="214"/>
      <c r="C171" s="214"/>
      <c r="D171" s="214"/>
      <c r="E171" s="214"/>
      <c r="F171" s="214" t="s">
        <v>518</v>
      </c>
      <c r="G171" s="214" t="s">
        <v>504</v>
      </c>
      <c r="H171" s="214"/>
      <c r="I171" s="265"/>
      <c r="J171" s="265">
        <v>445.95792191</v>
      </c>
      <c r="K171" s="265">
        <v>1305.4927855699998</v>
      </c>
      <c r="L171" s="265">
        <v>0</v>
      </c>
      <c r="M171" s="265">
        <v>0</v>
      </c>
      <c r="N171" s="265">
        <v>2.2737367544323206E-13</v>
      </c>
      <c r="O171" s="265">
        <v>1751.4507074800001</v>
      </c>
    </row>
    <row r="172" spans="2:15" s="213" customFormat="1" ht="12" customHeight="1">
      <c r="B172" s="214"/>
      <c r="C172" s="214"/>
      <c r="D172" s="214"/>
      <c r="E172" s="214" t="s">
        <v>519</v>
      </c>
      <c r="F172" s="214" t="s">
        <v>113</v>
      </c>
      <c r="G172" s="214"/>
      <c r="H172" s="214"/>
      <c r="I172" s="265"/>
      <c r="J172" s="265">
        <v>18175.53034014019</v>
      </c>
      <c r="K172" s="265">
        <v>622.5721371299998</v>
      </c>
      <c r="L172" s="265">
        <v>0</v>
      </c>
      <c r="M172" s="265">
        <v>7.1</v>
      </c>
      <c r="N172" s="265">
        <v>-52.048715621238365</v>
      </c>
      <c r="O172" s="265">
        <v>18753.153761648948</v>
      </c>
    </row>
    <row r="173" spans="2:15" s="213" customFormat="1" ht="12" customHeight="1">
      <c r="B173" s="214"/>
      <c r="C173" s="214"/>
      <c r="D173" s="214"/>
      <c r="E173" s="214"/>
      <c r="F173" s="214" t="s">
        <v>520</v>
      </c>
      <c r="G173" s="214" t="s">
        <v>502</v>
      </c>
      <c r="H173" s="214"/>
      <c r="I173" s="265"/>
      <c r="J173" s="265">
        <v>16974.49917884019</v>
      </c>
      <c r="K173" s="265">
        <v>1142.240085</v>
      </c>
      <c r="L173" s="265">
        <v>0</v>
      </c>
      <c r="M173" s="265">
        <v>7.1</v>
      </c>
      <c r="N173" s="265">
        <v>-52.04871562123848</v>
      </c>
      <c r="O173" s="265">
        <v>18071.79054821895</v>
      </c>
    </row>
    <row r="174" spans="2:15" s="213" customFormat="1" ht="12" customHeight="1">
      <c r="B174" s="214"/>
      <c r="C174" s="214"/>
      <c r="D174" s="214"/>
      <c r="E174" s="214"/>
      <c r="F174" s="214"/>
      <c r="G174" s="214" t="s">
        <v>562</v>
      </c>
      <c r="H174" s="214" t="s">
        <v>61</v>
      </c>
      <c r="I174" s="265"/>
      <c r="J174" s="265">
        <v>1943.6622832278892</v>
      </c>
      <c r="K174" s="265">
        <v>-142.92725799999997</v>
      </c>
      <c r="L174" s="265">
        <v>0</v>
      </c>
      <c r="M174" s="265">
        <v>0.1</v>
      </c>
      <c r="N174" s="265">
        <v>2.4861239910248627</v>
      </c>
      <c r="O174" s="265">
        <v>1803.3211492189141</v>
      </c>
    </row>
    <row r="175" spans="2:15" s="213" customFormat="1" ht="12" customHeight="1">
      <c r="B175" s="214"/>
      <c r="C175" s="214"/>
      <c r="D175" s="214"/>
      <c r="E175" s="214"/>
      <c r="F175" s="214"/>
      <c r="G175" s="214" t="s">
        <v>563</v>
      </c>
      <c r="H175" s="214" t="s">
        <v>62</v>
      </c>
      <c r="I175" s="265"/>
      <c r="J175" s="265">
        <v>15030.8368956123</v>
      </c>
      <c r="K175" s="265">
        <v>1285.1673429999998</v>
      </c>
      <c r="L175" s="265">
        <v>0</v>
      </c>
      <c r="M175" s="265">
        <v>7</v>
      </c>
      <c r="N175" s="265">
        <v>-54.53483961226334</v>
      </c>
      <c r="O175" s="265">
        <v>16268.469399000036</v>
      </c>
    </row>
    <row r="176" spans="2:15" s="213" customFormat="1" ht="12" customHeight="1">
      <c r="B176" s="214"/>
      <c r="C176" s="214"/>
      <c r="D176" s="214"/>
      <c r="E176" s="214"/>
      <c r="F176" s="214" t="s">
        <v>521</v>
      </c>
      <c r="G176" s="214" t="s">
        <v>504</v>
      </c>
      <c r="H176" s="214"/>
      <c r="I176" s="265"/>
      <c r="J176" s="265">
        <v>1201.0311613000001</v>
      </c>
      <c r="K176" s="265">
        <v>-519.6679478700001</v>
      </c>
      <c r="L176" s="265">
        <v>0</v>
      </c>
      <c r="M176" s="265">
        <v>0</v>
      </c>
      <c r="N176" s="265">
        <v>1.1368683772161603E-13</v>
      </c>
      <c r="O176" s="265">
        <v>681.3632134300001</v>
      </c>
    </row>
    <row r="177" spans="2:15" s="213" customFormat="1" ht="12" customHeight="1">
      <c r="B177" s="214"/>
      <c r="C177" s="214"/>
      <c r="D177" s="214"/>
      <c r="E177" s="214"/>
      <c r="F177" s="214"/>
      <c r="G177" s="214" t="s">
        <v>564</v>
      </c>
      <c r="H177" s="214" t="s">
        <v>61</v>
      </c>
      <c r="I177" s="265"/>
      <c r="J177" s="265">
        <v>0</v>
      </c>
      <c r="K177" s="265">
        <v>0</v>
      </c>
      <c r="L177" s="265">
        <v>0</v>
      </c>
      <c r="M177" s="265">
        <v>0</v>
      </c>
      <c r="N177" s="265">
        <v>0</v>
      </c>
      <c r="O177" s="265">
        <v>0</v>
      </c>
    </row>
    <row r="178" spans="2:15" s="213" customFormat="1" ht="12" customHeight="1">
      <c r="B178" s="214"/>
      <c r="C178" s="214"/>
      <c r="D178" s="214"/>
      <c r="E178" s="214"/>
      <c r="F178" s="214"/>
      <c r="G178" s="214" t="s">
        <v>565</v>
      </c>
      <c r="H178" s="214" t="s">
        <v>62</v>
      </c>
      <c r="I178" s="265"/>
      <c r="J178" s="265">
        <v>1201.0311613000001</v>
      </c>
      <c r="K178" s="265">
        <v>-519.6679478700001</v>
      </c>
      <c r="L178" s="265">
        <v>0</v>
      </c>
      <c r="M178" s="265">
        <v>0</v>
      </c>
      <c r="N178" s="265">
        <v>1.1368683772161603E-13</v>
      </c>
      <c r="O178" s="265">
        <v>681.3632134300001</v>
      </c>
    </row>
    <row r="179" spans="2:15" s="213" customFormat="1" ht="12" customHeight="1">
      <c r="B179" s="214"/>
      <c r="C179" s="214"/>
      <c r="D179" s="214" t="s">
        <v>225</v>
      </c>
      <c r="E179" s="214" t="s">
        <v>23</v>
      </c>
      <c r="F179" s="214"/>
      <c r="G179" s="214"/>
      <c r="H179" s="214"/>
      <c r="I179" s="265"/>
      <c r="J179" s="265">
        <v>231</v>
      </c>
      <c r="K179" s="265">
        <v>-146.17370698914016</v>
      </c>
      <c r="L179" s="265">
        <v>0</v>
      </c>
      <c r="M179" s="265">
        <v>0</v>
      </c>
      <c r="N179" s="265">
        <v>-0.026293010859831156</v>
      </c>
      <c r="O179" s="265">
        <v>84.8</v>
      </c>
    </row>
    <row r="180" spans="2:15" s="213" customFormat="1" ht="12" customHeight="1">
      <c r="B180" s="214"/>
      <c r="C180" s="214"/>
      <c r="D180" s="214"/>
      <c r="E180" s="214" t="s">
        <v>522</v>
      </c>
      <c r="F180" s="214" t="s">
        <v>110</v>
      </c>
      <c r="G180" s="214"/>
      <c r="H180" s="214"/>
      <c r="I180" s="265"/>
      <c r="J180" s="265">
        <v>0</v>
      </c>
      <c r="K180" s="265">
        <v>0</v>
      </c>
      <c r="L180" s="265">
        <v>0</v>
      </c>
      <c r="M180" s="265">
        <v>0</v>
      </c>
      <c r="N180" s="265">
        <v>0</v>
      </c>
      <c r="O180" s="265">
        <v>0</v>
      </c>
    </row>
    <row r="181" spans="2:15" s="213" customFormat="1" ht="12" customHeight="1">
      <c r="B181" s="214"/>
      <c r="C181" s="214"/>
      <c r="D181" s="214"/>
      <c r="E181" s="214" t="s">
        <v>523</v>
      </c>
      <c r="F181" s="214" t="s">
        <v>112</v>
      </c>
      <c r="G181" s="214"/>
      <c r="H181" s="214"/>
      <c r="I181" s="265"/>
      <c r="J181" s="329">
        <v>231</v>
      </c>
      <c r="K181" s="329">
        <v>-146.17370698914016</v>
      </c>
      <c r="L181" s="329">
        <v>0</v>
      </c>
      <c r="M181" s="329">
        <v>0</v>
      </c>
      <c r="N181" s="329">
        <v>-0.026293010859831156</v>
      </c>
      <c r="O181" s="329">
        <v>84.8</v>
      </c>
    </row>
    <row r="182" spans="2:15" s="213" customFormat="1" ht="12" customHeight="1">
      <c r="B182" s="214"/>
      <c r="C182" s="214"/>
      <c r="D182" s="214" t="s">
        <v>566</v>
      </c>
      <c r="E182" s="214" t="s">
        <v>25</v>
      </c>
      <c r="F182" s="214"/>
      <c r="G182" s="214"/>
      <c r="H182" s="214"/>
      <c r="I182" s="265"/>
      <c r="J182" s="265">
        <v>5.2</v>
      </c>
      <c r="K182" s="265">
        <v>8.3</v>
      </c>
      <c r="L182" s="265">
        <v>0</v>
      </c>
      <c r="M182" s="265">
        <v>0</v>
      </c>
      <c r="N182" s="265">
        <v>0</v>
      </c>
      <c r="O182" s="265">
        <v>13.5</v>
      </c>
    </row>
    <row r="183" spans="2:15" s="213" customFormat="1" ht="12" customHeight="1">
      <c r="B183" s="214"/>
      <c r="C183" s="214"/>
      <c r="D183" s="214"/>
      <c r="E183" s="214" t="s">
        <v>227</v>
      </c>
      <c r="F183" s="214" t="s">
        <v>110</v>
      </c>
      <c r="G183" s="214"/>
      <c r="H183" s="214"/>
      <c r="I183" s="265"/>
      <c r="J183" s="265">
        <v>5.2</v>
      </c>
      <c r="K183" s="265">
        <v>8.3</v>
      </c>
      <c r="L183" s="265">
        <v>0</v>
      </c>
      <c r="M183" s="265">
        <v>0</v>
      </c>
      <c r="N183" s="265">
        <v>0</v>
      </c>
      <c r="O183" s="265">
        <v>13.5</v>
      </c>
    </row>
    <row r="184" spans="2:15" s="213" customFormat="1" ht="12" customHeight="1">
      <c r="B184" s="214"/>
      <c r="C184" s="214"/>
      <c r="D184" s="214"/>
      <c r="E184" s="214"/>
      <c r="F184" s="214" t="s">
        <v>528</v>
      </c>
      <c r="G184" s="214" t="s">
        <v>502</v>
      </c>
      <c r="H184" s="214"/>
      <c r="I184" s="265"/>
      <c r="J184" s="265">
        <v>0</v>
      </c>
      <c r="K184" s="265">
        <v>0</v>
      </c>
      <c r="L184" s="265">
        <v>0</v>
      </c>
      <c r="M184" s="265">
        <v>0</v>
      </c>
      <c r="N184" s="265">
        <v>0</v>
      </c>
      <c r="O184" s="265">
        <v>0</v>
      </c>
    </row>
    <row r="185" spans="2:15" s="213" customFormat="1" ht="12" customHeight="1">
      <c r="B185" s="214"/>
      <c r="C185" s="214"/>
      <c r="D185" s="214"/>
      <c r="E185" s="214"/>
      <c r="F185" s="214" t="s">
        <v>529</v>
      </c>
      <c r="G185" s="214" t="s">
        <v>504</v>
      </c>
      <c r="H185" s="214"/>
      <c r="I185" s="265"/>
      <c r="J185" s="265">
        <v>5.2</v>
      </c>
      <c r="K185" s="265">
        <v>8.3</v>
      </c>
      <c r="L185" s="265">
        <v>0</v>
      </c>
      <c r="M185" s="265">
        <v>0</v>
      </c>
      <c r="N185" s="265">
        <v>0</v>
      </c>
      <c r="O185" s="265">
        <v>13.5</v>
      </c>
    </row>
    <row r="186" spans="2:15" s="213" customFormat="1" ht="12" customHeight="1">
      <c r="B186" s="214"/>
      <c r="C186" s="214"/>
      <c r="D186" s="214"/>
      <c r="E186" s="214" t="s">
        <v>228</v>
      </c>
      <c r="F186" s="214" t="s">
        <v>481</v>
      </c>
      <c r="G186" s="214"/>
      <c r="H186" s="214"/>
      <c r="I186" s="265"/>
      <c r="J186" s="265">
        <v>0</v>
      </c>
      <c r="K186" s="265">
        <v>0</v>
      </c>
      <c r="L186" s="265">
        <v>0</v>
      </c>
      <c r="M186" s="265">
        <v>0</v>
      </c>
      <c r="N186" s="265">
        <v>0</v>
      </c>
      <c r="O186" s="265">
        <v>0</v>
      </c>
    </row>
    <row r="187" spans="2:15" s="213" customFormat="1" ht="12" customHeight="1">
      <c r="B187" s="214"/>
      <c r="C187" s="214"/>
      <c r="D187" s="214"/>
      <c r="E187" s="214"/>
      <c r="F187" s="214" t="s">
        <v>530</v>
      </c>
      <c r="G187" s="214" t="s">
        <v>502</v>
      </c>
      <c r="H187" s="214"/>
      <c r="I187" s="265"/>
      <c r="J187" s="265">
        <v>0</v>
      </c>
      <c r="K187" s="265">
        <v>0</v>
      </c>
      <c r="L187" s="265">
        <v>0</v>
      </c>
      <c r="M187" s="265">
        <v>0</v>
      </c>
      <c r="N187" s="265">
        <v>0</v>
      </c>
      <c r="O187" s="265">
        <v>0</v>
      </c>
    </row>
    <row r="188" spans="2:15" s="213" customFormat="1" ht="12" customHeight="1">
      <c r="B188" s="214"/>
      <c r="C188" s="214"/>
      <c r="D188" s="214"/>
      <c r="E188" s="214"/>
      <c r="F188" s="214" t="s">
        <v>531</v>
      </c>
      <c r="G188" s="214" t="s">
        <v>504</v>
      </c>
      <c r="H188" s="214"/>
      <c r="I188" s="265"/>
      <c r="J188" s="265">
        <v>0</v>
      </c>
      <c r="K188" s="265">
        <v>0</v>
      </c>
      <c r="L188" s="265">
        <v>0</v>
      </c>
      <c r="M188" s="265">
        <v>0</v>
      </c>
      <c r="N188" s="265">
        <v>0</v>
      </c>
      <c r="O188" s="265">
        <v>0</v>
      </c>
    </row>
    <row r="189" spans="2:15" s="213" customFormat="1" ht="12" customHeight="1">
      <c r="B189" s="214"/>
      <c r="C189" s="214"/>
      <c r="D189" s="214"/>
      <c r="E189" s="214" t="s">
        <v>532</v>
      </c>
      <c r="F189" s="214" t="s">
        <v>112</v>
      </c>
      <c r="G189" s="214"/>
      <c r="H189" s="214"/>
      <c r="I189" s="265"/>
      <c r="J189" s="265">
        <v>0</v>
      </c>
      <c r="K189" s="265">
        <v>0</v>
      </c>
      <c r="L189" s="265">
        <v>0</v>
      </c>
      <c r="M189" s="265">
        <v>0</v>
      </c>
      <c r="N189" s="265">
        <v>0</v>
      </c>
      <c r="O189" s="265">
        <v>0</v>
      </c>
    </row>
    <row r="190" spans="2:15" s="213" customFormat="1" ht="12" customHeight="1">
      <c r="B190" s="214"/>
      <c r="C190" s="214"/>
      <c r="D190" s="214"/>
      <c r="E190" s="214"/>
      <c r="F190" s="214" t="s">
        <v>533</v>
      </c>
      <c r="G190" s="214" t="s">
        <v>502</v>
      </c>
      <c r="H190" s="214"/>
      <c r="I190" s="265"/>
      <c r="J190" s="265">
        <v>0</v>
      </c>
      <c r="K190" s="265">
        <v>0</v>
      </c>
      <c r="L190" s="265">
        <v>0</v>
      </c>
      <c r="M190" s="265">
        <v>0</v>
      </c>
      <c r="N190" s="265">
        <v>0</v>
      </c>
      <c r="O190" s="265">
        <v>0</v>
      </c>
    </row>
    <row r="191" spans="2:15" s="213" customFormat="1" ht="12" customHeight="1">
      <c r="B191" s="214"/>
      <c r="C191" s="214"/>
      <c r="D191" s="214"/>
      <c r="E191" s="214"/>
      <c r="F191" s="214" t="s">
        <v>534</v>
      </c>
      <c r="G191" s="214" t="s">
        <v>504</v>
      </c>
      <c r="H191" s="214"/>
      <c r="I191" s="265"/>
      <c r="J191" s="265"/>
      <c r="K191" s="265"/>
      <c r="L191" s="265"/>
      <c r="M191" s="265"/>
      <c r="N191" s="265"/>
      <c r="O191" s="265"/>
    </row>
    <row r="192" spans="2:15" s="213" customFormat="1" ht="12" customHeight="1">
      <c r="B192" s="214"/>
      <c r="C192" s="214"/>
      <c r="D192" s="214"/>
      <c r="E192" s="214" t="s">
        <v>535</v>
      </c>
      <c r="F192" s="214" t="s">
        <v>113</v>
      </c>
      <c r="G192" s="214"/>
      <c r="H192" s="214"/>
      <c r="I192" s="265"/>
      <c r="J192" s="265"/>
      <c r="K192" s="265"/>
      <c r="L192" s="265"/>
      <c r="M192" s="265"/>
      <c r="N192" s="265"/>
      <c r="O192" s="265"/>
    </row>
    <row r="193" spans="2:15" s="213" customFormat="1" ht="12" customHeight="1">
      <c r="B193" s="214"/>
      <c r="C193" s="214"/>
      <c r="D193" s="214"/>
      <c r="E193" s="214"/>
      <c r="F193" s="214" t="s">
        <v>536</v>
      </c>
      <c r="G193" s="214" t="s">
        <v>502</v>
      </c>
      <c r="H193" s="214"/>
      <c r="I193" s="265"/>
      <c r="J193" s="265"/>
      <c r="K193" s="265"/>
      <c r="L193" s="265"/>
      <c r="M193" s="265"/>
      <c r="N193" s="265"/>
      <c r="O193" s="265"/>
    </row>
    <row r="194" spans="2:15" s="213" customFormat="1" ht="12" customHeight="1">
      <c r="B194" s="214"/>
      <c r="C194" s="214"/>
      <c r="D194" s="214"/>
      <c r="E194" s="214"/>
      <c r="F194" s="214" t="s">
        <v>537</v>
      </c>
      <c r="G194" s="214" t="s">
        <v>504</v>
      </c>
      <c r="H194" s="214"/>
      <c r="I194" s="265"/>
      <c r="J194" s="265"/>
      <c r="K194" s="265"/>
      <c r="L194" s="265"/>
      <c r="M194" s="265"/>
      <c r="N194" s="265"/>
      <c r="O194" s="265"/>
    </row>
    <row r="195" spans="1:15" s="313" customFormat="1" ht="12" customHeight="1">
      <c r="A195" s="213"/>
      <c r="B195" s="252"/>
      <c r="C195" s="252"/>
      <c r="D195" s="252"/>
      <c r="E195" s="252"/>
      <c r="F195" s="252"/>
      <c r="G195" s="252"/>
      <c r="H195" s="252"/>
      <c r="I195" s="252"/>
      <c r="J195" s="252"/>
      <c r="K195" s="330"/>
      <c r="L195" s="330"/>
      <c r="M195" s="330"/>
      <c r="N195" s="330"/>
      <c r="O195" s="252"/>
    </row>
    <row r="196" spans="2:15" s="213" customFormat="1" ht="12" customHeight="1">
      <c r="B196" s="338" t="s">
        <v>459</v>
      </c>
      <c r="C196" s="322" t="s">
        <v>547</v>
      </c>
      <c r="D196" s="322"/>
      <c r="E196" s="322"/>
      <c r="F196" s="322"/>
      <c r="G196" s="322"/>
      <c r="H196" s="322"/>
      <c r="I196" s="322"/>
      <c r="J196" s="265"/>
      <c r="K196" s="323"/>
      <c r="L196" s="324"/>
      <c r="M196" s="324"/>
      <c r="N196" s="313"/>
      <c r="O196" s="265"/>
    </row>
    <row r="197" spans="3:15" s="213" customFormat="1" ht="12" customHeight="1">
      <c r="C197" s="322" t="s">
        <v>692</v>
      </c>
      <c r="D197" s="322"/>
      <c r="E197" s="322"/>
      <c r="F197" s="322"/>
      <c r="G197" s="322"/>
      <c r="H197" s="322"/>
      <c r="I197" s="322"/>
      <c r="J197" s="265"/>
      <c r="K197" s="331"/>
      <c r="L197" s="332"/>
      <c r="M197" s="324"/>
      <c r="N197" s="313"/>
      <c r="O197" s="265"/>
    </row>
  </sheetData>
  <printOptions/>
  <pageMargins left="0.9055118110236221" right="0.7874015748031497" top="0.94" bottom="1.29" header="0" footer="0"/>
  <pageSetup horizontalDpi="600" verticalDpi="600" orientation="portrait" scale="68" r:id="rId1"/>
  <rowBreaks count="2" manualBreakCount="2">
    <brk id="65" max="14" man="1"/>
    <brk id="130" max="14" man="1"/>
  </rowBreaks>
</worksheet>
</file>

<file path=xl/worksheets/sheet16.xml><?xml version="1.0" encoding="utf-8"?>
<worksheet xmlns="http://schemas.openxmlformats.org/spreadsheetml/2006/main" xmlns:r="http://schemas.openxmlformats.org/officeDocument/2006/relationships">
  <sheetPr codeName="Hoja21114"/>
  <dimension ref="A1:O198"/>
  <sheetViews>
    <sheetView zoomScale="75" zoomScaleNormal="75" workbookViewId="0" topLeftCell="A1">
      <selection activeCell="A1" sqref="A1"/>
    </sheetView>
  </sheetViews>
  <sheetFormatPr defaultColWidth="11.421875" defaultRowHeight="12.75"/>
  <cols>
    <col min="1" max="4" width="3.7109375" style="213" customWidth="1"/>
    <col min="5" max="5" width="6.7109375" style="213" customWidth="1"/>
    <col min="6" max="6" width="7.140625" style="213" customWidth="1"/>
    <col min="7" max="7" width="8.8515625" style="213" customWidth="1"/>
    <col min="8" max="8" width="12.140625" style="213" customWidth="1"/>
    <col min="9" max="9" width="4.8515625" style="213" customWidth="1"/>
    <col min="10" max="10" width="13.7109375" style="265" customWidth="1"/>
    <col min="11" max="14" width="13.7109375" style="313" customWidth="1"/>
    <col min="15" max="15" width="13.7109375" style="265" customWidth="1"/>
    <col min="16" max="16384" width="11.421875" style="213" customWidth="1"/>
  </cols>
  <sheetData>
    <row r="1" spans="1:9" ht="12.75">
      <c r="A1" s="312"/>
      <c r="B1" s="308"/>
      <c r="C1" s="333"/>
      <c r="D1" s="333"/>
      <c r="E1" s="333"/>
      <c r="F1" s="333"/>
      <c r="G1" s="333"/>
      <c r="H1" s="333"/>
      <c r="I1" s="333"/>
    </row>
    <row r="2" spans="1:15" s="307" customFormat="1" ht="12.75" customHeight="1">
      <c r="A2" s="312"/>
      <c r="B2" s="175" t="s">
        <v>683</v>
      </c>
      <c r="H2" s="319"/>
      <c r="I2" s="312"/>
      <c r="J2" s="314"/>
      <c r="K2" s="309"/>
      <c r="L2" s="310"/>
      <c r="M2" s="310"/>
      <c r="N2" s="310"/>
      <c r="O2" s="311"/>
    </row>
    <row r="3" spans="1:15" ht="12" customHeight="1">
      <c r="A3" s="312"/>
      <c r="B3" s="186" t="s">
        <v>0</v>
      </c>
      <c r="C3" s="307"/>
      <c r="D3" s="307"/>
      <c r="E3" s="307"/>
      <c r="F3" s="307"/>
      <c r="G3" s="307"/>
      <c r="H3" s="319"/>
      <c r="I3" s="312"/>
      <c r="J3" s="311"/>
      <c r="O3" s="311"/>
    </row>
    <row r="4" spans="1:15" s="307" customFormat="1" ht="12.75" customHeight="1">
      <c r="A4" s="313"/>
      <c r="B4" s="213"/>
      <c r="C4" s="308"/>
      <c r="D4" s="308"/>
      <c r="E4" s="308"/>
      <c r="F4" s="308"/>
      <c r="G4" s="308"/>
      <c r="H4" s="308"/>
      <c r="I4" s="308"/>
      <c r="J4" s="312"/>
      <c r="K4" s="312"/>
      <c r="L4" s="312"/>
      <c r="M4" s="312"/>
      <c r="N4" s="312"/>
      <c r="O4" s="314"/>
    </row>
    <row r="5" spans="1:15" s="307" customFormat="1" ht="12.75" customHeight="1">
      <c r="A5" s="313"/>
      <c r="B5" s="330"/>
      <c r="C5" s="316"/>
      <c r="D5" s="316"/>
      <c r="E5" s="316"/>
      <c r="F5" s="316"/>
      <c r="G5" s="316"/>
      <c r="H5" s="316"/>
      <c r="I5" s="316"/>
      <c r="J5" s="316"/>
      <c r="K5" s="316" t="s">
        <v>567</v>
      </c>
      <c r="L5" s="316"/>
      <c r="M5" s="316"/>
      <c r="N5" s="316"/>
      <c r="O5" s="317"/>
    </row>
    <row r="6" spans="1:15" ht="12" customHeight="1">
      <c r="A6" s="313"/>
      <c r="B6" s="313"/>
      <c r="C6" s="313"/>
      <c r="D6" s="313"/>
      <c r="E6" s="313"/>
      <c r="F6" s="265"/>
      <c r="G6" s="265"/>
      <c r="H6" s="265"/>
      <c r="I6" s="265"/>
      <c r="J6" s="381"/>
      <c r="K6" s="382" t="s">
        <v>596</v>
      </c>
      <c r="L6" s="382"/>
      <c r="M6" s="382"/>
      <c r="N6" s="382"/>
      <c r="O6" s="383"/>
    </row>
    <row r="7" spans="1:15" ht="12.75" customHeight="1">
      <c r="A7" s="313"/>
      <c r="B7" s="312" t="s">
        <v>1</v>
      </c>
      <c r="F7" s="214"/>
      <c r="G7" s="214"/>
      <c r="H7" s="214"/>
      <c r="I7" s="214"/>
      <c r="J7" s="384"/>
      <c r="K7" s="384"/>
      <c r="L7" s="384"/>
      <c r="M7" s="384"/>
      <c r="N7" s="384"/>
      <c r="O7" s="384"/>
    </row>
    <row r="8" spans="1:15" s="307" customFormat="1" ht="23.25" customHeight="1">
      <c r="A8" s="312"/>
      <c r="B8" s="312"/>
      <c r="C8" s="312"/>
      <c r="D8" s="312"/>
      <c r="E8" s="312"/>
      <c r="F8" s="314"/>
      <c r="G8" s="314"/>
      <c r="H8" s="314"/>
      <c r="I8" s="347"/>
      <c r="J8" s="385">
        <v>2005</v>
      </c>
      <c r="K8" s="385" t="s">
        <v>568</v>
      </c>
      <c r="L8" s="386" t="s">
        <v>569</v>
      </c>
      <c r="M8" s="387" t="s">
        <v>570</v>
      </c>
      <c r="N8" s="387" t="s">
        <v>469</v>
      </c>
      <c r="O8" s="385">
        <v>2006</v>
      </c>
    </row>
    <row r="9" spans="1:15" ht="10.5" customHeight="1">
      <c r="A9" s="313"/>
      <c r="B9" s="288"/>
      <c r="C9" s="288"/>
      <c r="D9" s="288"/>
      <c r="E9" s="288"/>
      <c r="F9" s="266"/>
      <c r="G9" s="266"/>
      <c r="H9" s="266"/>
      <c r="I9" s="266"/>
      <c r="J9" s="266"/>
      <c r="K9" s="266"/>
      <c r="L9" s="266"/>
      <c r="M9" s="266"/>
      <c r="N9" s="266"/>
      <c r="O9" s="266"/>
    </row>
    <row r="10" spans="1:15" s="307" customFormat="1" ht="10.5" customHeight="1">
      <c r="A10" s="213"/>
      <c r="B10" s="213"/>
      <c r="C10" s="213"/>
      <c r="D10" s="213"/>
      <c r="E10" s="213"/>
      <c r="F10" s="214"/>
      <c r="G10" s="214"/>
      <c r="H10" s="214"/>
      <c r="I10" s="265"/>
      <c r="J10" s="355"/>
      <c r="K10" s="356"/>
      <c r="L10" s="357"/>
      <c r="M10" s="357"/>
      <c r="N10" s="357"/>
      <c r="O10" s="358"/>
    </row>
    <row r="11" spans="2:15" ht="12" customHeight="1">
      <c r="B11" s="307" t="s">
        <v>146</v>
      </c>
      <c r="C11" s="319"/>
      <c r="D11" s="307"/>
      <c r="E11" s="307"/>
      <c r="F11" s="320"/>
      <c r="G11" s="320"/>
      <c r="H11" s="320"/>
      <c r="I11" s="314"/>
      <c r="J11" s="314">
        <v>-32024.188989268063</v>
      </c>
      <c r="K11" s="314">
        <v>6805.409172260139</v>
      </c>
      <c r="L11" s="314">
        <v>8187.394114368995</v>
      </c>
      <c r="M11" s="314">
        <v>3060.779578189111</v>
      </c>
      <c r="N11" s="314">
        <v>389.8086054900432</v>
      </c>
      <c r="O11" s="314">
        <v>-13580.797518959735</v>
      </c>
    </row>
    <row r="12" spans="2:15" ht="12" customHeight="1">
      <c r="B12" s="307"/>
      <c r="C12" s="307"/>
      <c r="D12" s="307"/>
      <c r="E12" s="307"/>
      <c r="F12" s="320"/>
      <c r="G12" s="320"/>
      <c r="H12" s="320"/>
      <c r="I12" s="314"/>
      <c r="J12" s="314"/>
      <c r="K12" s="314"/>
      <c r="L12" s="314"/>
      <c r="M12" s="314"/>
      <c r="N12" s="314"/>
      <c r="O12" s="314"/>
    </row>
    <row r="13" spans="2:15" s="214" customFormat="1" ht="12" customHeight="1">
      <c r="B13" s="320" t="s">
        <v>370</v>
      </c>
      <c r="C13" s="320" t="s">
        <v>434</v>
      </c>
      <c r="D13" s="320"/>
      <c r="E13" s="321"/>
      <c r="F13" s="320"/>
      <c r="G13" s="320"/>
      <c r="H13" s="320"/>
      <c r="I13" s="314"/>
      <c r="J13" s="314">
        <v>91640.3858945498</v>
      </c>
      <c r="K13" s="314">
        <v>17898.356712132816</v>
      </c>
      <c r="L13" s="314">
        <v>9241.78366422535</v>
      </c>
      <c r="M13" s="314">
        <v>3264.0019918533726</v>
      </c>
      <c r="N13" s="314">
        <v>114.203916482305</v>
      </c>
      <c r="O13" s="314">
        <v>122158.73217924367</v>
      </c>
    </row>
    <row r="14" spans="2:15" s="214" customFormat="1" ht="12" customHeight="1">
      <c r="B14" s="320"/>
      <c r="C14" s="320"/>
      <c r="D14" s="320"/>
      <c r="E14" s="320"/>
      <c r="F14" s="320"/>
      <c r="G14" s="320"/>
      <c r="H14" s="320"/>
      <c r="I14" s="314"/>
      <c r="J14" s="314">
        <v>0</v>
      </c>
      <c r="K14" s="314"/>
      <c r="L14" s="314"/>
      <c r="M14" s="314"/>
      <c r="N14" s="314"/>
      <c r="O14" s="314"/>
    </row>
    <row r="15" spans="2:15" s="223" customFormat="1" ht="12" customHeight="1">
      <c r="B15" s="334"/>
      <c r="C15" s="334" t="s">
        <v>372</v>
      </c>
      <c r="D15" s="334" t="s">
        <v>141</v>
      </c>
      <c r="E15" s="334"/>
      <c r="F15" s="334"/>
      <c r="G15" s="334"/>
      <c r="H15" s="334"/>
      <c r="I15" s="351"/>
      <c r="J15" s="351">
        <v>21385.170525647365</v>
      </c>
      <c r="K15" s="351">
        <v>2875.6032860244586</v>
      </c>
      <c r="L15" s="351">
        <v>1922.6745471972886</v>
      </c>
      <c r="M15" s="351">
        <v>574.7287569171303</v>
      </c>
      <c r="N15" s="351">
        <v>29.2</v>
      </c>
      <c r="O15" s="351">
        <v>26787.37711578625</v>
      </c>
    </row>
    <row r="16" spans="2:15" s="214" customFormat="1" ht="12" customHeight="1">
      <c r="B16" s="320"/>
      <c r="C16" s="320"/>
      <c r="D16" s="320" t="s">
        <v>150</v>
      </c>
      <c r="E16" s="320" t="s">
        <v>470</v>
      </c>
      <c r="F16" s="320"/>
      <c r="G16" s="320"/>
      <c r="H16" s="320"/>
      <c r="I16" s="314"/>
      <c r="J16" s="314">
        <v>18789.042840997365</v>
      </c>
      <c r="K16" s="314">
        <v>1963.2229580496448</v>
      </c>
      <c r="L16" s="314">
        <v>1922.6745471972886</v>
      </c>
      <c r="M16" s="314">
        <v>574.7287569171303</v>
      </c>
      <c r="N16" s="314">
        <v>29.2</v>
      </c>
      <c r="O16" s="314">
        <v>23278.869103161436</v>
      </c>
    </row>
    <row r="17" spans="2:15" s="214" customFormat="1" ht="12" customHeight="1">
      <c r="B17" s="320"/>
      <c r="C17" s="320"/>
      <c r="D17" s="320"/>
      <c r="E17" s="320" t="s">
        <v>151</v>
      </c>
      <c r="F17" s="320"/>
      <c r="G17" s="320"/>
      <c r="H17" s="320"/>
      <c r="I17" s="314"/>
      <c r="J17" s="314"/>
      <c r="K17" s="314"/>
      <c r="L17" s="314"/>
      <c r="M17" s="314"/>
      <c r="N17" s="314"/>
      <c r="O17" s="314"/>
    </row>
    <row r="18" spans="2:15" s="214" customFormat="1" ht="12" customHeight="1">
      <c r="B18" s="320"/>
      <c r="C18" s="320"/>
      <c r="D18" s="320"/>
      <c r="E18" s="320" t="s">
        <v>471</v>
      </c>
      <c r="F18" s="320" t="s">
        <v>472</v>
      </c>
      <c r="G18" s="320"/>
      <c r="H18" s="320"/>
      <c r="I18" s="314"/>
      <c r="J18" s="314">
        <v>18789.042840997365</v>
      </c>
      <c r="K18" s="314">
        <v>1963.2229580496448</v>
      </c>
      <c r="L18" s="314">
        <v>1922.6745471972886</v>
      </c>
      <c r="M18" s="314">
        <v>574.7287569171303</v>
      </c>
      <c r="N18" s="314">
        <v>29.2</v>
      </c>
      <c r="O18" s="314">
        <v>23278.869103161436</v>
      </c>
    </row>
    <row r="19" spans="2:15" s="214" customFormat="1" ht="12" customHeight="1">
      <c r="B19" s="320"/>
      <c r="C19" s="320"/>
      <c r="D19" s="320"/>
      <c r="E19" s="320" t="s">
        <v>473</v>
      </c>
      <c r="F19" s="320" t="s">
        <v>474</v>
      </c>
      <c r="G19" s="320"/>
      <c r="H19" s="320"/>
      <c r="I19" s="314"/>
      <c r="J19" s="314"/>
      <c r="K19" s="314"/>
      <c r="L19" s="314"/>
      <c r="M19" s="314"/>
      <c r="N19" s="314"/>
      <c r="O19" s="314"/>
    </row>
    <row r="20" spans="2:15" s="214" customFormat="1" ht="12" customHeight="1">
      <c r="B20" s="320"/>
      <c r="C20" s="320"/>
      <c r="D20" s="320" t="s">
        <v>154</v>
      </c>
      <c r="E20" s="320" t="s">
        <v>17</v>
      </c>
      <c r="F20" s="320"/>
      <c r="G20" s="320"/>
      <c r="H20" s="320"/>
      <c r="I20" s="314"/>
      <c r="J20" s="314">
        <v>2596.1276846499995</v>
      </c>
      <c r="K20" s="314">
        <v>912.3803279748139</v>
      </c>
      <c r="L20" s="314">
        <v>0</v>
      </c>
      <c r="M20" s="314">
        <v>0</v>
      </c>
      <c r="N20" s="314">
        <v>0</v>
      </c>
      <c r="O20" s="314">
        <v>3508.508012624813</v>
      </c>
    </row>
    <row r="21" spans="2:15" s="214" customFormat="1" ht="12" customHeight="1">
      <c r="B21" s="320"/>
      <c r="C21" s="320"/>
      <c r="D21" s="320"/>
      <c r="E21" s="320" t="s">
        <v>475</v>
      </c>
      <c r="F21" s="320" t="s">
        <v>472</v>
      </c>
      <c r="G21" s="320"/>
      <c r="H21" s="320"/>
      <c r="I21" s="314"/>
      <c r="J21" s="314">
        <v>2596.1276846499995</v>
      </c>
      <c r="K21" s="314">
        <v>912.3803279748139</v>
      </c>
      <c r="L21" s="314">
        <v>0</v>
      </c>
      <c r="M21" s="314">
        <v>0</v>
      </c>
      <c r="N21" s="314">
        <v>0</v>
      </c>
      <c r="O21" s="314">
        <v>3508.508012624813</v>
      </c>
    </row>
    <row r="22" spans="2:15" s="214" customFormat="1" ht="12" customHeight="1">
      <c r="B22" s="320"/>
      <c r="C22" s="320"/>
      <c r="D22" s="320"/>
      <c r="E22" s="320" t="s">
        <v>476</v>
      </c>
      <c r="F22" s="320" t="s">
        <v>474</v>
      </c>
      <c r="G22" s="320"/>
      <c r="H22" s="320"/>
      <c r="I22" s="314"/>
      <c r="J22" s="314"/>
      <c r="K22" s="314"/>
      <c r="L22" s="314"/>
      <c r="M22" s="314"/>
      <c r="N22" s="314"/>
      <c r="O22" s="314"/>
    </row>
    <row r="23" spans="2:15" s="223" customFormat="1" ht="12" customHeight="1">
      <c r="B23" s="334"/>
      <c r="C23" s="334" t="s">
        <v>376</v>
      </c>
      <c r="D23" s="334" t="s">
        <v>74</v>
      </c>
      <c r="E23" s="334"/>
      <c r="F23" s="334"/>
      <c r="G23" s="334"/>
      <c r="H23" s="334"/>
      <c r="I23" s="351"/>
      <c r="J23" s="351">
        <v>37032.35302509653</v>
      </c>
      <c r="K23" s="351">
        <v>10850.881886439514</v>
      </c>
      <c r="L23" s="351">
        <v>7258.870725210133</v>
      </c>
      <c r="M23" s="351">
        <v>1113.7755748736577</v>
      </c>
      <c r="N23" s="351">
        <v>51.337553918861</v>
      </c>
      <c r="O23" s="351">
        <v>56307.218765538695</v>
      </c>
    </row>
    <row r="24" spans="2:15" s="214" customFormat="1" ht="12" customHeight="1">
      <c r="B24" s="320"/>
      <c r="C24" s="320"/>
      <c r="D24" s="320" t="s">
        <v>477</v>
      </c>
      <c r="E24" s="320" t="s">
        <v>478</v>
      </c>
      <c r="F24" s="320"/>
      <c r="G24" s="320"/>
      <c r="H24" s="320"/>
      <c r="I24" s="314"/>
      <c r="J24" s="314">
        <v>32732.152233520534</v>
      </c>
      <c r="K24" s="314">
        <v>3000.3799758778896</v>
      </c>
      <c r="L24" s="314">
        <v>7122.121149535464</v>
      </c>
      <c r="M24" s="314">
        <v>1089.0547172947497</v>
      </c>
      <c r="N24" s="314">
        <v>25.62945100547131</v>
      </c>
      <c r="O24" s="314">
        <v>43969.33752723411</v>
      </c>
    </row>
    <row r="25" spans="2:15" s="214" customFormat="1" ht="12" customHeight="1">
      <c r="B25" s="320"/>
      <c r="C25" s="320"/>
      <c r="D25" s="320"/>
      <c r="E25" s="320" t="s">
        <v>479</v>
      </c>
      <c r="F25" s="320" t="s">
        <v>110</v>
      </c>
      <c r="G25" s="320"/>
      <c r="H25" s="320"/>
      <c r="I25" s="314"/>
      <c r="J25" s="314">
        <v>0</v>
      </c>
      <c r="K25" s="314">
        <v>0</v>
      </c>
      <c r="L25" s="314">
        <v>0</v>
      </c>
      <c r="M25" s="314">
        <v>0</v>
      </c>
      <c r="N25" s="314">
        <v>0</v>
      </c>
      <c r="O25" s="314">
        <v>0</v>
      </c>
    </row>
    <row r="26" spans="2:15" s="214" customFormat="1" ht="12" customHeight="1">
      <c r="B26" s="320"/>
      <c r="C26" s="320"/>
      <c r="D26" s="320"/>
      <c r="E26" s="320" t="s">
        <v>480</v>
      </c>
      <c r="F26" s="320" t="s">
        <v>481</v>
      </c>
      <c r="G26" s="320"/>
      <c r="H26" s="320"/>
      <c r="I26" s="314"/>
      <c r="J26" s="314">
        <v>0</v>
      </c>
      <c r="K26" s="314">
        <v>0</v>
      </c>
      <c r="L26" s="314">
        <v>0</v>
      </c>
      <c r="M26" s="314">
        <v>0</v>
      </c>
      <c r="N26" s="314">
        <v>0</v>
      </c>
      <c r="O26" s="314">
        <v>0</v>
      </c>
    </row>
    <row r="27" spans="2:15" s="214" customFormat="1" ht="12" customHeight="1">
      <c r="B27" s="320"/>
      <c r="C27" s="320"/>
      <c r="D27" s="320"/>
      <c r="E27" s="320" t="s">
        <v>482</v>
      </c>
      <c r="F27" s="320" t="s">
        <v>112</v>
      </c>
      <c r="G27" s="320"/>
      <c r="H27" s="320"/>
      <c r="I27" s="314"/>
      <c r="J27" s="314">
        <v>17.597439</v>
      </c>
      <c r="K27" s="314">
        <v>17.375262999999997</v>
      </c>
      <c r="L27" s="314">
        <v>1.189952</v>
      </c>
      <c r="M27" s="314">
        <v>0</v>
      </c>
      <c r="N27" s="314">
        <v>5.551115123125783E-16</v>
      </c>
      <c r="O27" s="314">
        <v>36.162654</v>
      </c>
    </row>
    <row r="28" spans="2:15" s="214" customFormat="1" ht="12" customHeight="1">
      <c r="B28" s="320"/>
      <c r="C28" s="320"/>
      <c r="D28" s="320"/>
      <c r="E28" s="320" t="s">
        <v>483</v>
      </c>
      <c r="F28" s="320" t="s">
        <v>113</v>
      </c>
      <c r="G28" s="320"/>
      <c r="H28" s="320"/>
      <c r="I28" s="314"/>
      <c r="J28" s="314">
        <v>32714.554794520533</v>
      </c>
      <c r="K28" s="314">
        <v>2983.0047128778897</v>
      </c>
      <c r="L28" s="314">
        <v>7120.931197535464</v>
      </c>
      <c r="M28" s="314">
        <v>1089.0547172947497</v>
      </c>
      <c r="N28" s="314">
        <v>25.62945100547131</v>
      </c>
      <c r="O28" s="314">
        <v>43933.17487323411</v>
      </c>
    </row>
    <row r="29" spans="2:15" s="214" customFormat="1" ht="12" customHeight="1">
      <c r="B29" s="320"/>
      <c r="C29" s="320"/>
      <c r="D29" s="320" t="s">
        <v>484</v>
      </c>
      <c r="E29" s="320" t="s">
        <v>165</v>
      </c>
      <c r="F29" s="320"/>
      <c r="G29" s="320"/>
      <c r="H29" s="320"/>
      <c r="I29" s="314"/>
      <c r="J29" s="314">
        <v>4300.200791575993</v>
      </c>
      <c r="K29" s="314">
        <v>7850.501910561625</v>
      </c>
      <c r="L29" s="314">
        <v>136.7495756746694</v>
      </c>
      <c r="M29" s="314">
        <v>24.72085757890789</v>
      </c>
      <c r="N29" s="314">
        <v>25.708102913389684</v>
      </c>
      <c r="O29" s="314">
        <v>12337.881238304584</v>
      </c>
    </row>
    <row r="30" spans="2:15" s="214" customFormat="1" ht="12" customHeight="1">
      <c r="B30" s="320"/>
      <c r="C30" s="320"/>
      <c r="D30" s="320"/>
      <c r="E30" s="320" t="s">
        <v>485</v>
      </c>
      <c r="F30" s="320" t="s">
        <v>486</v>
      </c>
      <c r="G30" s="320"/>
      <c r="H30" s="320"/>
      <c r="I30" s="314"/>
      <c r="J30" s="314">
        <v>3039.0962806980433</v>
      </c>
      <c r="K30" s="314">
        <v>942.5850705865794</v>
      </c>
      <c r="L30" s="314">
        <v>60.77358153828588</v>
      </c>
      <c r="M30" s="314">
        <v>13.545639798432184</v>
      </c>
      <c r="N30" s="314">
        <v>-242.99790509170924</v>
      </c>
      <c r="O30" s="314">
        <v>3813.0026675296313</v>
      </c>
    </row>
    <row r="31" spans="2:15" s="214" customFormat="1" ht="12" customHeight="1">
      <c r="B31" s="320"/>
      <c r="C31" s="320"/>
      <c r="D31" s="320"/>
      <c r="E31" s="320"/>
      <c r="F31" s="320" t="s">
        <v>487</v>
      </c>
      <c r="G31" s="320" t="s">
        <v>110</v>
      </c>
      <c r="H31" s="320"/>
      <c r="I31" s="314"/>
      <c r="J31" s="314">
        <v>0</v>
      </c>
      <c r="K31" s="314">
        <v>0</v>
      </c>
      <c r="L31" s="314">
        <v>0</v>
      </c>
      <c r="M31" s="314">
        <v>0</v>
      </c>
      <c r="N31" s="314">
        <v>0</v>
      </c>
      <c r="O31" s="314">
        <v>0</v>
      </c>
    </row>
    <row r="32" spans="2:15" s="214" customFormat="1" ht="12" customHeight="1">
      <c r="B32" s="320"/>
      <c r="C32" s="320"/>
      <c r="D32" s="320"/>
      <c r="E32" s="320"/>
      <c r="F32" s="320" t="s">
        <v>488</v>
      </c>
      <c r="G32" s="320" t="s">
        <v>481</v>
      </c>
      <c r="H32" s="320"/>
      <c r="I32" s="314"/>
      <c r="J32" s="314">
        <v>0</v>
      </c>
      <c r="K32" s="314">
        <v>417.72152544329464</v>
      </c>
      <c r="L32" s="314">
        <v>0</v>
      </c>
      <c r="M32" s="314">
        <v>0</v>
      </c>
      <c r="N32" s="314">
        <v>0</v>
      </c>
      <c r="O32" s="314">
        <v>417.72152544329464</v>
      </c>
    </row>
    <row r="33" spans="2:15" s="214" customFormat="1" ht="12" customHeight="1">
      <c r="B33" s="320"/>
      <c r="C33" s="320"/>
      <c r="D33" s="320"/>
      <c r="E33" s="320"/>
      <c r="F33" s="320" t="s">
        <v>489</v>
      </c>
      <c r="G33" s="320" t="s">
        <v>112</v>
      </c>
      <c r="H33" s="320"/>
      <c r="I33" s="314"/>
      <c r="J33" s="314">
        <v>304.575</v>
      </c>
      <c r="K33" s="314">
        <v>-92.10459199999998</v>
      </c>
      <c r="L33" s="314">
        <v>0.45250199999999996</v>
      </c>
      <c r="M33" s="314">
        <v>0</v>
      </c>
      <c r="N33" s="314">
        <v>24.491354999999988</v>
      </c>
      <c r="O33" s="314">
        <v>237.414265</v>
      </c>
    </row>
    <row r="34" spans="2:15" s="214" customFormat="1" ht="12" customHeight="1">
      <c r="B34" s="320"/>
      <c r="C34" s="320"/>
      <c r="D34" s="320"/>
      <c r="E34" s="320"/>
      <c r="F34" s="320" t="s">
        <v>490</v>
      </c>
      <c r="G34" s="320" t="s">
        <v>113</v>
      </c>
      <c r="H34" s="320"/>
      <c r="I34" s="314"/>
      <c r="J34" s="314">
        <v>2734.5212806980435</v>
      </c>
      <c r="K34" s="314">
        <v>616.9681371432847</v>
      </c>
      <c r="L34" s="314">
        <v>60.32107953828587</v>
      </c>
      <c r="M34" s="314">
        <v>13.545639798432184</v>
      </c>
      <c r="N34" s="314">
        <v>-267.48926009170924</v>
      </c>
      <c r="O34" s="352">
        <v>3157.866877086337</v>
      </c>
    </row>
    <row r="35" spans="2:15" s="214" customFormat="1" ht="12" customHeight="1">
      <c r="B35" s="320"/>
      <c r="C35" s="320"/>
      <c r="D35" s="320"/>
      <c r="E35" s="320" t="s">
        <v>171</v>
      </c>
      <c r="F35" s="320"/>
      <c r="G35" s="320"/>
      <c r="H35" s="320"/>
      <c r="I35" s="314"/>
      <c r="J35" s="314">
        <v>1261.10451087795</v>
      </c>
      <c r="K35" s="314">
        <v>6907.916839975046</v>
      </c>
      <c r="L35" s="314">
        <v>75.97599413638349</v>
      </c>
      <c r="M35" s="314">
        <v>11.175217780475705</v>
      </c>
      <c r="N35" s="314">
        <v>268.70600800509897</v>
      </c>
      <c r="O35" s="314">
        <v>8524.878570774954</v>
      </c>
    </row>
    <row r="36" spans="2:15" s="214" customFormat="1" ht="12" customHeight="1">
      <c r="B36" s="320"/>
      <c r="C36" s="320"/>
      <c r="D36" s="320"/>
      <c r="E36" s="320"/>
      <c r="F36" s="320" t="s">
        <v>491</v>
      </c>
      <c r="G36" s="320" t="s">
        <v>110</v>
      </c>
      <c r="H36" s="320"/>
      <c r="I36" s="314"/>
      <c r="J36" s="314">
        <v>0</v>
      </c>
      <c r="K36" s="314">
        <v>0</v>
      </c>
      <c r="L36" s="314">
        <v>0</v>
      </c>
      <c r="M36" s="314">
        <v>0</v>
      </c>
      <c r="N36" s="314">
        <v>0</v>
      </c>
      <c r="O36" s="314">
        <v>0</v>
      </c>
    </row>
    <row r="37" spans="2:15" s="214" customFormat="1" ht="12" customHeight="1">
      <c r="B37" s="320"/>
      <c r="C37" s="320"/>
      <c r="D37" s="320"/>
      <c r="E37" s="320"/>
      <c r="F37" s="320" t="s">
        <v>492</v>
      </c>
      <c r="G37" s="320" t="s">
        <v>481</v>
      </c>
      <c r="H37" s="320"/>
      <c r="I37" s="314"/>
      <c r="J37" s="314">
        <v>0</v>
      </c>
      <c r="K37" s="314">
        <v>6755.817489990104</v>
      </c>
      <c r="L37" s="314">
        <v>0</v>
      </c>
      <c r="M37" s="314">
        <v>0</v>
      </c>
      <c r="N37" s="314">
        <v>0</v>
      </c>
      <c r="O37" s="314">
        <v>6755.817489990104</v>
      </c>
    </row>
    <row r="38" spans="2:15" s="214" customFormat="1" ht="12" customHeight="1">
      <c r="B38" s="320"/>
      <c r="C38" s="320"/>
      <c r="D38" s="320"/>
      <c r="E38" s="320"/>
      <c r="F38" s="320" t="s">
        <v>493</v>
      </c>
      <c r="G38" s="320" t="s">
        <v>112</v>
      </c>
      <c r="H38" s="320"/>
      <c r="I38" s="314"/>
      <c r="J38" s="314">
        <v>3.327</v>
      </c>
      <c r="K38" s="314">
        <v>-3.338152</v>
      </c>
      <c r="L38" s="314">
        <v>-0.0842</v>
      </c>
      <c r="M38" s="314">
        <v>0</v>
      </c>
      <c r="N38" s="314">
        <v>0.0953520000000001</v>
      </c>
      <c r="O38" s="314">
        <v>0</v>
      </c>
    </row>
    <row r="39" spans="2:15" s="214" customFormat="1" ht="12" customHeight="1">
      <c r="B39" s="320"/>
      <c r="C39" s="320"/>
      <c r="D39" s="320"/>
      <c r="E39" s="320"/>
      <c r="F39" s="320" t="s">
        <v>494</v>
      </c>
      <c r="G39" s="320" t="s">
        <v>113</v>
      </c>
      <c r="H39" s="320"/>
      <c r="I39" s="314"/>
      <c r="J39" s="314">
        <v>1257.77751087795</v>
      </c>
      <c r="K39" s="314">
        <v>155.4375019849419</v>
      </c>
      <c r="L39" s="314">
        <v>76.0601941363835</v>
      </c>
      <c r="M39" s="314">
        <v>11.175217780475705</v>
      </c>
      <c r="N39" s="314">
        <v>268.6106560050989</v>
      </c>
      <c r="O39" s="314">
        <v>1769.06108078485</v>
      </c>
    </row>
    <row r="40" spans="2:15" s="223" customFormat="1" ht="12" customHeight="1">
      <c r="B40" s="334"/>
      <c r="C40" s="334" t="s">
        <v>433</v>
      </c>
      <c r="D40" s="334" t="s">
        <v>387</v>
      </c>
      <c r="E40" s="334"/>
      <c r="F40" s="334"/>
      <c r="G40" s="334"/>
      <c r="H40" s="334"/>
      <c r="I40" s="351"/>
      <c r="J40" s="351">
        <v>1023.2267079500001</v>
      </c>
      <c r="K40" s="351">
        <v>-1500.7678999953969</v>
      </c>
      <c r="L40" s="351">
        <v>108.23818875679004</v>
      </c>
      <c r="M40" s="351">
        <v>1090.9939628858006</v>
      </c>
      <c r="N40" s="351">
        <v>215.40611825000002</v>
      </c>
      <c r="O40" s="351">
        <v>937.097077847194</v>
      </c>
    </row>
    <row r="41" spans="2:15" s="214" customFormat="1" ht="12" customHeight="1">
      <c r="B41" s="320"/>
      <c r="C41" s="320"/>
      <c r="D41" s="320" t="s">
        <v>495</v>
      </c>
      <c r="E41" s="320" t="s">
        <v>110</v>
      </c>
      <c r="F41" s="320"/>
      <c r="G41" s="320"/>
      <c r="H41" s="320"/>
      <c r="I41" s="314"/>
      <c r="J41" s="314">
        <v>0</v>
      </c>
      <c r="K41" s="314">
        <v>0</v>
      </c>
      <c r="L41" s="314">
        <v>0</v>
      </c>
      <c r="M41" s="314">
        <v>0</v>
      </c>
      <c r="N41" s="314">
        <v>0</v>
      </c>
      <c r="O41" s="314">
        <v>0</v>
      </c>
    </row>
    <row r="42" spans="2:15" s="214" customFormat="1" ht="12" customHeight="1">
      <c r="B42" s="320"/>
      <c r="C42" s="320"/>
      <c r="D42" s="320" t="s">
        <v>496</v>
      </c>
      <c r="E42" s="320" t="s">
        <v>481</v>
      </c>
      <c r="F42" s="320"/>
      <c r="G42" s="320"/>
      <c r="H42" s="320"/>
      <c r="I42" s="314"/>
      <c r="J42" s="314">
        <v>0</v>
      </c>
      <c r="K42" s="314">
        <v>0</v>
      </c>
      <c r="L42" s="314">
        <v>0</v>
      </c>
      <c r="M42" s="314">
        <v>0</v>
      </c>
      <c r="N42" s="314">
        <v>0</v>
      </c>
      <c r="O42" s="314">
        <v>0</v>
      </c>
    </row>
    <row r="43" spans="2:15" s="214" customFormat="1" ht="12" customHeight="1">
      <c r="B43" s="320"/>
      <c r="C43" s="320"/>
      <c r="D43" s="320" t="s">
        <v>497</v>
      </c>
      <c r="E43" s="320" t="s">
        <v>112</v>
      </c>
      <c r="F43" s="320"/>
      <c r="G43" s="320"/>
      <c r="H43" s="320"/>
      <c r="I43" s="314"/>
      <c r="J43" s="314">
        <v>781.8355208400001</v>
      </c>
      <c r="K43" s="314">
        <v>-1081.7968614738024</v>
      </c>
      <c r="L43" s="314">
        <v>78.01442246987745</v>
      </c>
      <c r="M43" s="314">
        <v>1031.477714226632</v>
      </c>
      <c r="N43" s="314">
        <v>0</v>
      </c>
      <c r="O43" s="314">
        <v>809.5307960627069</v>
      </c>
    </row>
    <row r="44" spans="2:15" s="214" customFormat="1" ht="12" customHeight="1">
      <c r="B44" s="320"/>
      <c r="C44" s="320"/>
      <c r="D44" s="320" t="s">
        <v>498</v>
      </c>
      <c r="E44" s="320" t="s">
        <v>113</v>
      </c>
      <c r="F44" s="320"/>
      <c r="G44" s="320"/>
      <c r="H44" s="320"/>
      <c r="I44" s="314"/>
      <c r="J44" s="314">
        <v>241.39118711000003</v>
      </c>
      <c r="K44" s="314">
        <v>-418.9710385215942</v>
      </c>
      <c r="L44" s="314">
        <v>30.22376628691259</v>
      </c>
      <c r="M44" s="314">
        <v>59.51624865916863</v>
      </c>
      <c r="N44" s="314">
        <v>215.40611825000002</v>
      </c>
      <c r="O44" s="314">
        <v>127.56628178448699</v>
      </c>
    </row>
    <row r="45" spans="2:15" s="223" customFormat="1" ht="12" customHeight="1">
      <c r="B45" s="334"/>
      <c r="C45" s="334" t="s">
        <v>499</v>
      </c>
      <c r="D45" s="334" t="s">
        <v>76</v>
      </c>
      <c r="E45" s="334"/>
      <c r="F45" s="334"/>
      <c r="G45" s="334"/>
      <c r="H45" s="334"/>
      <c r="I45" s="351"/>
      <c r="J45" s="351">
        <v>15236.235635855917</v>
      </c>
      <c r="K45" s="351">
        <v>3675.1895104115874</v>
      </c>
      <c r="L45" s="351">
        <v>0</v>
      </c>
      <c r="M45" s="351">
        <v>-31.540997008132614</v>
      </c>
      <c r="N45" s="351">
        <v>-181.78949232784908</v>
      </c>
      <c r="O45" s="351">
        <v>18698.094656931527</v>
      </c>
    </row>
    <row r="46" spans="2:15" s="214" customFormat="1" ht="12" customHeight="1">
      <c r="B46" s="320"/>
      <c r="C46" s="320"/>
      <c r="D46" s="320" t="s">
        <v>223</v>
      </c>
      <c r="E46" s="320" t="s">
        <v>21</v>
      </c>
      <c r="F46" s="320"/>
      <c r="G46" s="320"/>
      <c r="H46" s="320"/>
      <c r="I46" s="314"/>
      <c r="J46" s="314">
        <v>6671.187718515918</v>
      </c>
      <c r="K46" s="314">
        <v>1080.6461655882179</v>
      </c>
      <c r="L46" s="314">
        <v>0</v>
      </c>
      <c r="M46" s="314">
        <v>0</v>
      </c>
      <c r="N46" s="314">
        <v>-15.221933172611898</v>
      </c>
      <c r="O46" s="314">
        <v>7736.611950931524</v>
      </c>
    </row>
    <row r="47" spans="2:15" s="214" customFormat="1" ht="12" customHeight="1">
      <c r="B47" s="320"/>
      <c r="C47" s="320"/>
      <c r="D47" s="320"/>
      <c r="E47" s="320" t="s">
        <v>500</v>
      </c>
      <c r="F47" s="320" t="s">
        <v>481</v>
      </c>
      <c r="G47" s="320"/>
      <c r="H47" s="320"/>
      <c r="I47" s="314"/>
      <c r="J47" s="314">
        <v>0</v>
      </c>
      <c r="K47" s="314">
        <v>0</v>
      </c>
      <c r="L47" s="314">
        <v>0</v>
      </c>
      <c r="M47" s="314">
        <v>0</v>
      </c>
      <c r="N47" s="314">
        <v>0</v>
      </c>
      <c r="O47" s="314">
        <v>0</v>
      </c>
    </row>
    <row r="48" spans="2:15" s="214" customFormat="1" ht="12" customHeight="1">
      <c r="B48" s="320"/>
      <c r="C48" s="320"/>
      <c r="D48" s="320"/>
      <c r="E48" s="320"/>
      <c r="F48" s="320" t="s">
        <v>501</v>
      </c>
      <c r="G48" s="320" t="s">
        <v>502</v>
      </c>
      <c r="H48" s="320"/>
      <c r="I48" s="314"/>
      <c r="J48" s="314">
        <v>0</v>
      </c>
      <c r="K48" s="314">
        <v>0</v>
      </c>
      <c r="L48" s="314">
        <v>0</v>
      </c>
      <c r="M48" s="314">
        <v>0</v>
      </c>
      <c r="N48" s="314">
        <v>0</v>
      </c>
      <c r="O48" s="314">
        <v>0</v>
      </c>
    </row>
    <row r="49" spans="2:15" s="214" customFormat="1" ht="12" customHeight="1">
      <c r="B49" s="320"/>
      <c r="C49" s="320"/>
      <c r="D49" s="320"/>
      <c r="E49" s="320"/>
      <c r="F49" s="320" t="s">
        <v>503</v>
      </c>
      <c r="G49" s="320" t="s">
        <v>504</v>
      </c>
      <c r="H49" s="320"/>
      <c r="I49" s="314"/>
      <c r="J49" s="314">
        <v>0</v>
      </c>
      <c r="K49" s="314">
        <v>0</v>
      </c>
      <c r="L49" s="314">
        <v>0</v>
      </c>
      <c r="M49" s="314">
        <v>0</v>
      </c>
      <c r="N49" s="314">
        <v>0</v>
      </c>
      <c r="O49" s="314">
        <v>0</v>
      </c>
    </row>
    <row r="50" spans="2:15" s="214" customFormat="1" ht="12" customHeight="1">
      <c r="B50" s="320"/>
      <c r="C50" s="320"/>
      <c r="D50" s="320"/>
      <c r="E50" s="320" t="s">
        <v>505</v>
      </c>
      <c r="F50" s="320" t="s">
        <v>113</v>
      </c>
      <c r="G50" s="320"/>
      <c r="H50" s="320"/>
      <c r="I50" s="314"/>
      <c r="J50" s="314">
        <v>6671.187718515918</v>
      </c>
      <c r="K50" s="314">
        <v>1080.6461655882179</v>
      </c>
      <c r="L50" s="314">
        <v>0</v>
      </c>
      <c r="M50" s="314">
        <v>0</v>
      </c>
      <c r="N50" s="314">
        <v>-15.221933172611898</v>
      </c>
      <c r="O50" s="314">
        <v>7736.611950931524</v>
      </c>
    </row>
    <row r="51" spans="2:15" s="214" customFormat="1" ht="12" customHeight="1">
      <c r="B51" s="320"/>
      <c r="C51" s="320"/>
      <c r="D51" s="320"/>
      <c r="E51" s="320"/>
      <c r="F51" s="320" t="s">
        <v>506</v>
      </c>
      <c r="G51" s="320" t="s">
        <v>502</v>
      </c>
      <c r="H51" s="320"/>
      <c r="I51" s="314"/>
      <c r="J51" s="314"/>
      <c r="K51" s="314"/>
      <c r="L51" s="314"/>
      <c r="M51" s="314"/>
      <c r="N51" s="314"/>
      <c r="O51" s="314"/>
    </row>
    <row r="52" spans="2:15" s="214" customFormat="1" ht="12" customHeight="1">
      <c r="B52" s="320"/>
      <c r="C52" s="320"/>
      <c r="D52" s="320"/>
      <c r="E52" s="320"/>
      <c r="F52" s="320" t="s">
        <v>507</v>
      </c>
      <c r="G52" s="320" t="s">
        <v>504</v>
      </c>
      <c r="H52" s="320"/>
      <c r="I52" s="314"/>
      <c r="J52" s="314">
        <v>6671.187718515918</v>
      </c>
      <c r="K52" s="314">
        <v>1080.6461655882179</v>
      </c>
      <c r="L52" s="314">
        <v>0</v>
      </c>
      <c r="M52" s="314">
        <v>0</v>
      </c>
      <c r="N52" s="314">
        <v>-15.221933172611898</v>
      </c>
      <c r="O52" s="314">
        <v>7736.611950931524</v>
      </c>
    </row>
    <row r="53" spans="2:15" s="214" customFormat="1" ht="12" customHeight="1">
      <c r="B53" s="320"/>
      <c r="C53" s="320"/>
      <c r="D53" s="320"/>
      <c r="E53" s="320"/>
      <c r="F53" s="320"/>
      <c r="G53" s="320" t="s">
        <v>508</v>
      </c>
      <c r="H53" s="320" t="s">
        <v>61</v>
      </c>
      <c r="I53" s="314"/>
      <c r="J53" s="352">
        <v>985.1</v>
      </c>
      <c r="K53" s="352">
        <v>319.9</v>
      </c>
      <c r="L53" s="352">
        <v>0</v>
      </c>
      <c r="M53" s="352">
        <v>0</v>
      </c>
      <c r="N53" s="352">
        <v>0</v>
      </c>
      <c r="O53" s="352">
        <v>1305</v>
      </c>
    </row>
    <row r="54" spans="2:15" s="214" customFormat="1" ht="12" customHeight="1">
      <c r="B54" s="320"/>
      <c r="C54" s="320"/>
      <c r="D54" s="320"/>
      <c r="E54" s="320"/>
      <c r="F54" s="320"/>
      <c r="G54" s="320" t="s">
        <v>509</v>
      </c>
      <c r="H54" s="320" t="s">
        <v>62</v>
      </c>
      <c r="I54" s="314"/>
      <c r="J54" s="352">
        <v>5686.087718515918</v>
      </c>
      <c r="K54" s="352">
        <v>760.746165588218</v>
      </c>
      <c r="L54" s="352">
        <v>0</v>
      </c>
      <c r="M54" s="352">
        <v>0</v>
      </c>
      <c r="N54" s="352">
        <v>-15.221933172611898</v>
      </c>
      <c r="O54" s="352">
        <v>6431.611950931524</v>
      </c>
    </row>
    <row r="55" spans="2:15" s="214" customFormat="1" ht="12" customHeight="1">
      <c r="B55" s="320"/>
      <c r="C55" s="320"/>
      <c r="D55" s="320" t="s">
        <v>224</v>
      </c>
      <c r="E55" s="320" t="s">
        <v>22</v>
      </c>
      <c r="F55" s="320"/>
      <c r="G55" s="320"/>
      <c r="H55" s="320"/>
      <c r="I55" s="314"/>
      <c r="J55" s="314">
        <v>680.75191734</v>
      </c>
      <c r="K55" s="314">
        <v>243.04229318848957</v>
      </c>
      <c r="L55" s="314">
        <v>0</v>
      </c>
      <c r="M55" s="314">
        <v>0</v>
      </c>
      <c r="N55" s="314">
        <v>80.86622347151044</v>
      </c>
      <c r="O55" s="314">
        <v>1004.6604340000001</v>
      </c>
    </row>
    <row r="56" spans="2:15" s="214" customFormat="1" ht="12" customHeight="1">
      <c r="B56" s="320"/>
      <c r="C56" s="320"/>
      <c r="D56" s="320"/>
      <c r="E56" s="320" t="s">
        <v>510</v>
      </c>
      <c r="F56" s="320" t="s">
        <v>110</v>
      </c>
      <c r="G56" s="320"/>
      <c r="H56" s="320"/>
      <c r="I56" s="314"/>
      <c r="J56" s="314">
        <v>0</v>
      </c>
      <c r="K56" s="314">
        <v>0</v>
      </c>
      <c r="L56" s="314">
        <v>0</v>
      </c>
      <c r="M56" s="314">
        <v>0</v>
      </c>
      <c r="N56" s="314">
        <v>0</v>
      </c>
      <c r="O56" s="314">
        <v>0</v>
      </c>
    </row>
    <row r="57" spans="2:15" s="214" customFormat="1" ht="12" customHeight="1">
      <c r="B57" s="320"/>
      <c r="C57" s="320"/>
      <c r="D57" s="320"/>
      <c r="E57" s="320"/>
      <c r="F57" s="320" t="s">
        <v>511</v>
      </c>
      <c r="G57" s="320" t="s">
        <v>502</v>
      </c>
      <c r="H57" s="320"/>
      <c r="I57" s="314"/>
      <c r="J57" s="314">
        <v>0</v>
      </c>
      <c r="K57" s="314">
        <v>0</v>
      </c>
      <c r="L57" s="314">
        <v>0</v>
      </c>
      <c r="M57" s="314">
        <v>0</v>
      </c>
      <c r="N57" s="314">
        <v>0</v>
      </c>
      <c r="O57" s="314">
        <v>0</v>
      </c>
    </row>
    <row r="58" spans="2:15" s="214" customFormat="1" ht="12" customHeight="1">
      <c r="B58" s="320"/>
      <c r="C58" s="320"/>
      <c r="D58" s="320"/>
      <c r="E58" s="320"/>
      <c r="F58" s="320" t="s">
        <v>512</v>
      </c>
      <c r="G58" s="320" t="s">
        <v>504</v>
      </c>
      <c r="H58" s="320"/>
      <c r="I58" s="314"/>
      <c r="J58" s="314">
        <v>0</v>
      </c>
      <c r="K58" s="314">
        <v>0</v>
      </c>
      <c r="L58" s="314">
        <v>0</v>
      </c>
      <c r="M58" s="314">
        <v>0</v>
      </c>
      <c r="N58" s="314">
        <v>0</v>
      </c>
      <c r="O58" s="314">
        <v>0</v>
      </c>
    </row>
    <row r="59" spans="2:15" s="214" customFormat="1" ht="12" customHeight="1">
      <c r="B59" s="320"/>
      <c r="C59" s="320"/>
      <c r="D59" s="320"/>
      <c r="E59" s="320" t="s">
        <v>513</v>
      </c>
      <c r="F59" s="320" t="s">
        <v>481</v>
      </c>
      <c r="G59" s="320"/>
      <c r="H59" s="320"/>
      <c r="I59" s="314"/>
      <c r="J59" s="314">
        <v>0</v>
      </c>
      <c r="K59" s="314">
        <v>0</v>
      </c>
      <c r="L59" s="314">
        <v>0</v>
      </c>
      <c r="M59" s="314">
        <v>0</v>
      </c>
      <c r="N59" s="314">
        <v>0</v>
      </c>
      <c r="O59" s="314">
        <v>0</v>
      </c>
    </row>
    <row r="60" spans="2:15" s="214" customFormat="1" ht="12" customHeight="1">
      <c r="B60" s="320"/>
      <c r="C60" s="320"/>
      <c r="D60" s="320"/>
      <c r="E60" s="320"/>
      <c r="F60" s="320" t="s">
        <v>514</v>
      </c>
      <c r="G60" s="320" t="s">
        <v>502</v>
      </c>
      <c r="H60" s="320"/>
      <c r="I60" s="314"/>
      <c r="J60" s="314">
        <v>0</v>
      </c>
      <c r="K60" s="314">
        <v>0</v>
      </c>
      <c r="L60" s="314">
        <v>0</v>
      </c>
      <c r="M60" s="314">
        <v>0</v>
      </c>
      <c r="N60" s="314">
        <v>0</v>
      </c>
      <c r="O60" s="314">
        <v>0</v>
      </c>
    </row>
    <row r="61" spans="2:15" s="214" customFormat="1" ht="12" customHeight="1">
      <c r="B61" s="320"/>
      <c r="C61" s="320"/>
      <c r="D61" s="320"/>
      <c r="E61" s="320"/>
      <c r="F61" s="320" t="s">
        <v>515</v>
      </c>
      <c r="G61" s="320" t="s">
        <v>504</v>
      </c>
      <c r="H61" s="320"/>
      <c r="I61" s="314"/>
      <c r="J61" s="314">
        <v>0</v>
      </c>
      <c r="K61" s="314">
        <v>0</v>
      </c>
      <c r="L61" s="314">
        <v>0</v>
      </c>
      <c r="M61" s="314">
        <v>0</v>
      </c>
      <c r="N61" s="314">
        <v>0</v>
      </c>
      <c r="O61" s="314">
        <v>0</v>
      </c>
    </row>
    <row r="62" spans="2:15" s="214" customFormat="1" ht="12" customHeight="1">
      <c r="B62" s="320"/>
      <c r="C62" s="320"/>
      <c r="D62" s="320"/>
      <c r="E62" s="320" t="s">
        <v>516</v>
      </c>
      <c r="F62" s="320" t="s">
        <v>112</v>
      </c>
      <c r="G62" s="320"/>
      <c r="H62" s="320"/>
      <c r="I62" s="314"/>
      <c r="J62" s="314">
        <v>678.697</v>
      </c>
      <c r="K62" s="314">
        <v>223.15189618848956</v>
      </c>
      <c r="L62" s="314">
        <v>0</v>
      </c>
      <c r="M62" s="314">
        <v>0</v>
      </c>
      <c r="N62" s="314">
        <v>80.82114081151043</v>
      </c>
      <c r="O62" s="314">
        <v>982.6700370000001</v>
      </c>
    </row>
    <row r="63" spans="2:15" s="214" customFormat="1" ht="12" customHeight="1">
      <c r="B63" s="320"/>
      <c r="C63" s="320"/>
      <c r="D63" s="320"/>
      <c r="E63" s="320"/>
      <c r="F63" s="320" t="s">
        <v>517</v>
      </c>
      <c r="G63" s="320" t="s">
        <v>502</v>
      </c>
      <c r="H63" s="320"/>
      <c r="I63" s="314"/>
      <c r="J63" s="314">
        <v>214.452</v>
      </c>
      <c r="K63" s="314">
        <v>75.94691701055086</v>
      </c>
      <c r="L63" s="314">
        <v>0</v>
      </c>
      <c r="M63" s="314">
        <v>0</v>
      </c>
      <c r="N63" s="314">
        <v>8.560852552598917</v>
      </c>
      <c r="O63" s="314">
        <v>298.95976956314985</v>
      </c>
    </row>
    <row r="64" spans="2:15" s="214" customFormat="1" ht="12" customHeight="1">
      <c r="B64" s="320"/>
      <c r="C64" s="320"/>
      <c r="D64" s="320"/>
      <c r="E64" s="320"/>
      <c r="F64" s="320" t="s">
        <v>518</v>
      </c>
      <c r="G64" s="320" t="s">
        <v>504</v>
      </c>
      <c r="H64" s="320"/>
      <c r="I64" s="314"/>
      <c r="J64" s="314">
        <v>464.245</v>
      </c>
      <c r="K64" s="314">
        <v>147.2049791779387</v>
      </c>
      <c r="L64" s="314">
        <v>0</v>
      </c>
      <c r="M64" s="314">
        <v>0</v>
      </c>
      <c r="N64" s="314">
        <v>72.26028825891152</v>
      </c>
      <c r="O64" s="314">
        <v>683.7102674368502</v>
      </c>
    </row>
    <row r="65" spans="2:15" s="214" customFormat="1" ht="12" customHeight="1">
      <c r="B65" s="320"/>
      <c r="C65" s="320"/>
      <c r="D65" s="320"/>
      <c r="E65" s="320"/>
      <c r="F65" s="320"/>
      <c r="G65" s="320"/>
      <c r="H65" s="320"/>
      <c r="I65" s="314"/>
      <c r="J65" s="314"/>
      <c r="K65" s="314"/>
      <c r="L65" s="314"/>
      <c r="M65" s="314"/>
      <c r="N65" s="314"/>
      <c r="O65" s="314"/>
    </row>
    <row r="66" spans="3:15" s="313" customFormat="1" ht="12" customHeight="1">
      <c r="C66" s="335" t="s">
        <v>672</v>
      </c>
      <c r="D66" s="323"/>
      <c r="E66" s="323"/>
      <c r="F66" s="323"/>
      <c r="G66" s="323"/>
      <c r="H66" s="323"/>
      <c r="I66" s="323"/>
      <c r="J66" s="323"/>
      <c r="K66" s="323"/>
      <c r="L66" s="324"/>
      <c r="M66" s="324"/>
      <c r="O66" s="265"/>
    </row>
    <row r="67" spans="2:15" s="313" customFormat="1" ht="12" customHeight="1">
      <c r="B67" s="336"/>
      <c r="C67" s="336"/>
      <c r="D67" s="336"/>
      <c r="E67" s="336"/>
      <c r="F67" s="337"/>
      <c r="G67" s="337"/>
      <c r="H67" s="337"/>
      <c r="I67" s="337"/>
      <c r="J67" s="337"/>
      <c r="K67" s="337"/>
      <c r="L67" s="337"/>
      <c r="M67" s="337"/>
      <c r="N67" s="337"/>
      <c r="O67" s="337"/>
    </row>
    <row r="68" spans="2:15" s="313" customFormat="1" ht="9" customHeight="1">
      <c r="B68" s="330"/>
      <c r="C68" s="316"/>
      <c r="D68" s="316"/>
      <c r="E68" s="316"/>
      <c r="F68" s="316"/>
      <c r="G68" s="316"/>
      <c r="H68" s="316"/>
      <c r="I68" s="316"/>
      <c r="J68" s="316"/>
      <c r="K68" s="339"/>
      <c r="L68" s="339"/>
      <c r="M68" s="339"/>
      <c r="N68" s="339"/>
      <c r="O68" s="317"/>
    </row>
    <row r="69" spans="1:15" ht="12" customHeight="1">
      <c r="A69" s="313"/>
      <c r="B69" s="313"/>
      <c r="C69" s="313"/>
      <c r="D69" s="313"/>
      <c r="E69" s="313"/>
      <c r="F69" s="265"/>
      <c r="G69" s="265"/>
      <c r="H69" s="265"/>
      <c r="I69" s="265"/>
      <c r="J69" s="381"/>
      <c r="K69" s="382" t="s">
        <v>596</v>
      </c>
      <c r="L69" s="382"/>
      <c r="M69" s="382"/>
      <c r="N69" s="382"/>
      <c r="O69" s="383"/>
    </row>
    <row r="70" spans="1:15" ht="12.75" customHeight="1">
      <c r="A70" s="313"/>
      <c r="B70" s="312" t="s">
        <v>1</v>
      </c>
      <c r="F70" s="214"/>
      <c r="G70" s="214"/>
      <c r="H70" s="214"/>
      <c r="I70" s="214"/>
      <c r="J70" s="384"/>
      <c r="K70" s="384"/>
      <c r="L70" s="384"/>
      <c r="M70" s="384"/>
      <c r="N70" s="384"/>
      <c r="O70" s="384"/>
    </row>
    <row r="71" spans="1:15" s="307" customFormat="1" ht="23.25" customHeight="1">
      <c r="A71" s="312"/>
      <c r="B71" s="312"/>
      <c r="C71" s="312"/>
      <c r="D71" s="312"/>
      <c r="E71" s="312"/>
      <c r="F71" s="314"/>
      <c r="G71" s="314"/>
      <c r="H71" s="314"/>
      <c r="I71" s="347"/>
      <c r="J71" s="385">
        <v>2005</v>
      </c>
      <c r="K71" s="385" t="s">
        <v>568</v>
      </c>
      <c r="L71" s="386" t="s">
        <v>569</v>
      </c>
      <c r="M71" s="387" t="s">
        <v>570</v>
      </c>
      <c r="N71" s="387" t="s">
        <v>469</v>
      </c>
      <c r="O71" s="385">
        <v>2006</v>
      </c>
    </row>
    <row r="72" spans="2:15" s="313" customFormat="1" ht="9" customHeight="1">
      <c r="B72" s="288"/>
      <c r="C72" s="288"/>
      <c r="D72" s="288"/>
      <c r="E72" s="288"/>
      <c r="F72" s="266"/>
      <c r="G72" s="266"/>
      <c r="H72" s="266"/>
      <c r="I72" s="266"/>
      <c r="J72" s="266"/>
      <c r="K72" s="266"/>
      <c r="L72" s="266"/>
      <c r="M72" s="266"/>
      <c r="N72" s="266"/>
      <c r="O72" s="266"/>
    </row>
    <row r="73" spans="6:14" ht="12" customHeight="1">
      <c r="F73" s="214"/>
      <c r="G73" s="214"/>
      <c r="H73" s="214"/>
      <c r="I73" s="265"/>
      <c r="K73" s="265"/>
      <c r="L73" s="265"/>
      <c r="M73" s="265"/>
      <c r="N73" s="265"/>
    </row>
    <row r="74" spans="5:15" s="313" customFormat="1" ht="12" customHeight="1">
      <c r="E74" s="313" t="s">
        <v>519</v>
      </c>
      <c r="F74" s="265" t="s">
        <v>113</v>
      </c>
      <c r="G74" s="265"/>
      <c r="H74" s="265"/>
      <c r="I74" s="265"/>
      <c r="J74" s="265">
        <v>2.0549173400000003</v>
      </c>
      <c r="K74" s="265">
        <v>19.890397</v>
      </c>
      <c r="L74" s="265">
        <v>0</v>
      </c>
      <c r="M74" s="265">
        <v>0</v>
      </c>
      <c r="N74" s="265">
        <v>0.04508266000000205</v>
      </c>
      <c r="O74" s="265">
        <v>21.990397</v>
      </c>
    </row>
    <row r="75" spans="2:15" s="214" customFormat="1" ht="12" customHeight="1">
      <c r="B75" s="320"/>
      <c r="C75" s="320"/>
      <c r="D75" s="320"/>
      <c r="E75" s="320"/>
      <c r="F75" s="320" t="s">
        <v>520</v>
      </c>
      <c r="G75" s="320" t="s">
        <v>502</v>
      </c>
      <c r="H75" s="320"/>
      <c r="I75" s="314"/>
      <c r="J75" s="314"/>
      <c r="K75" s="314"/>
      <c r="L75" s="314"/>
      <c r="M75" s="314"/>
      <c r="N75" s="314"/>
      <c r="O75" s="314"/>
    </row>
    <row r="76" spans="2:15" s="214" customFormat="1" ht="12" customHeight="1">
      <c r="B76" s="320"/>
      <c r="C76" s="320"/>
      <c r="D76" s="320"/>
      <c r="E76" s="320"/>
      <c r="F76" s="320" t="s">
        <v>521</v>
      </c>
      <c r="G76" s="320" t="s">
        <v>504</v>
      </c>
      <c r="H76" s="320"/>
      <c r="I76" s="314"/>
      <c r="J76" s="314">
        <v>2.0549173400000003</v>
      </c>
      <c r="K76" s="314">
        <v>19.890397</v>
      </c>
      <c r="L76" s="314">
        <v>0</v>
      </c>
      <c r="M76" s="314">
        <v>0</v>
      </c>
      <c r="N76" s="314">
        <v>0.04508266000000205</v>
      </c>
      <c r="O76" s="314">
        <v>21.990397</v>
      </c>
    </row>
    <row r="77" spans="2:15" s="214" customFormat="1" ht="12" customHeight="1">
      <c r="B77" s="320"/>
      <c r="C77" s="320"/>
      <c r="D77" s="320" t="s">
        <v>225</v>
      </c>
      <c r="E77" s="320" t="s">
        <v>23</v>
      </c>
      <c r="F77" s="320"/>
      <c r="G77" s="320"/>
      <c r="H77" s="320"/>
      <c r="I77" s="314"/>
      <c r="J77" s="314">
        <v>7824.196</v>
      </c>
      <c r="K77" s="314">
        <v>2351.5010516348802</v>
      </c>
      <c r="L77" s="314">
        <v>0</v>
      </c>
      <c r="M77" s="314">
        <v>-34.84099700813261</v>
      </c>
      <c r="N77" s="314">
        <v>-247.43378262674761</v>
      </c>
      <c r="O77" s="314">
        <v>9893.422272</v>
      </c>
    </row>
    <row r="78" spans="2:15" s="214" customFormat="1" ht="12" customHeight="1">
      <c r="B78" s="320"/>
      <c r="C78" s="320"/>
      <c r="D78" s="320"/>
      <c r="E78" s="320" t="s">
        <v>522</v>
      </c>
      <c r="F78" s="320" t="s">
        <v>110</v>
      </c>
      <c r="G78" s="320"/>
      <c r="H78" s="320"/>
      <c r="I78" s="314"/>
      <c r="J78" s="314">
        <v>0</v>
      </c>
      <c r="K78" s="314">
        <v>0</v>
      </c>
      <c r="L78" s="314">
        <v>0</v>
      </c>
      <c r="M78" s="314">
        <v>0</v>
      </c>
      <c r="N78" s="314">
        <v>0</v>
      </c>
      <c r="O78" s="314">
        <v>0</v>
      </c>
    </row>
    <row r="79" spans="2:15" s="214" customFormat="1" ht="12" customHeight="1">
      <c r="B79" s="320"/>
      <c r="C79" s="320"/>
      <c r="D79" s="320"/>
      <c r="E79" s="320" t="s">
        <v>523</v>
      </c>
      <c r="F79" s="320" t="s">
        <v>481</v>
      </c>
      <c r="G79" s="320"/>
      <c r="H79" s="320"/>
      <c r="I79" s="314"/>
      <c r="J79" s="314">
        <v>0</v>
      </c>
      <c r="K79" s="314">
        <v>590.926707173731</v>
      </c>
      <c r="L79" s="314">
        <v>0</v>
      </c>
      <c r="M79" s="314">
        <v>0</v>
      </c>
      <c r="N79" s="314">
        <v>0</v>
      </c>
      <c r="O79" s="314">
        <v>590.926707173731</v>
      </c>
    </row>
    <row r="80" spans="2:15" s="214" customFormat="1" ht="12" customHeight="1">
      <c r="B80" s="320"/>
      <c r="C80" s="320"/>
      <c r="D80" s="320"/>
      <c r="E80" s="320" t="s">
        <v>524</v>
      </c>
      <c r="F80" s="320" t="s">
        <v>112</v>
      </c>
      <c r="G80" s="320"/>
      <c r="H80" s="320"/>
      <c r="I80" s="314"/>
      <c r="J80" s="314">
        <v>1451.196</v>
      </c>
      <c r="K80" s="314">
        <v>819.1047390000006</v>
      </c>
      <c r="L80" s="314">
        <v>0</v>
      </c>
      <c r="M80" s="314">
        <v>8.514370999999999</v>
      </c>
      <c r="N80" s="314">
        <v>-247.39283799999976</v>
      </c>
      <c r="O80" s="314">
        <v>2031.422272</v>
      </c>
    </row>
    <row r="81" spans="2:15" s="214" customFormat="1" ht="12" customHeight="1">
      <c r="B81" s="320"/>
      <c r="C81" s="320"/>
      <c r="D81" s="320"/>
      <c r="E81" s="320" t="s">
        <v>525</v>
      </c>
      <c r="F81" s="320" t="s">
        <v>113</v>
      </c>
      <c r="G81" s="320"/>
      <c r="H81" s="320"/>
      <c r="I81" s="314"/>
      <c r="J81" s="314">
        <v>6373</v>
      </c>
      <c r="K81" s="314">
        <v>941.4696054611491</v>
      </c>
      <c r="L81" s="314">
        <v>0</v>
      </c>
      <c r="M81" s="314">
        <v>-43.355368008132615</v>
      </c>
      <c r="N81" s="314">
        <v>-0.040944626747837276</v>
      </c>
      <c r="O81" s="314">
        <v>7271.073292826269</v>
      </c>
    </row>
    <row r="82" spans="2:15" s="214" customFormat="1" ht="12" customHeight="1">
      <c r="B82" s="320"/>
      <c r="C82" s="320"/>
      <c r="D82" s="320"/>
      <c r="E82" s="320"/>
      <c r="F82" s="320" t="s">
        <v>526</v>
      </c>
      <c r="G82" s="320" t="s">
        <v>61</v>
      </c>
      <c r="H82" s="320"/>
      <c r="I82" s="314"/>
      <c r="J82" s="314">
        <v>151.1</v>
      </c>
      <c r="K82" s="314">
        <v>574.315</v>
      </c>
      <c r="L82" s="314">
        <v>0</v>
      </c>
      <c r="M82" s="314">
        <v>0</v>
      </c>
      <c r="N82" s="314">
        <v>-0.009999999999990905</v>
      </c>
      <c r="O82" s="314">
        <v>725.405</v>
      </c>
    </row>
    <row r="83" spans="2:15" s="214" customFormat="1" ht="12" customHeight="1">
      <c r="B83" s="320"/>
      <c r="C83" s="320"/>
      <c r="D83" s="320"/>
      <c r="E83" s="320"/>
      <c r="F83" s="320" t="s">
        <v>527</v>
      </c>
      <c r="G83" s="320" t="s">
        <v>62</v>
      </c>
      <c r="H83" s="320"/>
      <c r="I83" s="314"/>
      <c r="J83" s="314">
        <v>6221.9</v>
      </c>
      <c r="K83" s="314">
        <v>367.154605461149</v>
      </c>
      <c r="L83" s="314">
        <v>0</v>
      </c>
      <c r="M83" s="314">
        <v>-43.355368008132615</v>
      </c>
      <c r="N83" s="314">
        <v>-0.03094462674784637</v>
      </c>
      <c r="O83" s="314">
        <v>6545.668292826269</v>
      </c>
    </row>
    <row r="84" spans="2:15" s="214" customFormat="1" ht="12" customHeight="1">
      <c r="B84" s="320"/>
      <c r="C84" s="320"/>
      <c r="D84" s="320" t="s">
        <v>226</v>
      </c>
      <c r="E84" s="320" t="s">
        <v>24</v>
      </c>
      <c r="F84" s="320"/>
      <c r="G84" s="320"/>
      <c r="H84" s="320"/>
      <c r="I84" s="314"/>
      <c r="J84" s="314">
        <v>60.1</v>
      </c>
      <c r="K84" s="314">
        <v>0</v>
      </c>
      <c r="L84" s="314">
        <v>0</v>
      </c>
      <c r="M84" s="314">
        <v>3.3</v>
      </c>
      <c r="N84" s="314">
        <v>0</v>
      </c>
      <c r="O84" s="314">
        <v>63.4</v>
      </c>
    </row>
    <row r="85" spans="2:15" s="214" customFormat="1" ht="12" customHeight="1">
      <c r="B85" s="320"/>
      <c r="C85" s="320"/>
      <c r="D85" s="320"/>
      <c r="E85" s="320" t="s">
        <v>227</v>
      </c>
      <c r="F85" s="320" t="s">
        <v>110</v>
      </c>
      <c r="G85" s="320"/>
      <c r="H85" s="320"/>
      <c r="I85" s="314"/>
      <c r="J85" s="314">
        <v>60.1</v>
      </c>
      <c r="K85" s="314">
        <v>0</v>
      </c>
      <c r="L85" s="314">
        <v>0</v>
      </c>
      <c r="M85" s="314">
        <v>3.3</v>
      </c>
      <c r="N85" s="314">
        <v>0</v>
      </c>
      <c r="O85" s="314">
        <v>63.4</v>
      </c>
    </row>
    <row r="86" spans="2:15" s="214" customFormat="1" ht="12" customHeight="1">
      <c r="B86" s="320"/>
      <c r="C86" s="320"/>
      <c r="D86" s="320"/>
      <c r="E86" s="320"/>
      <c r="F86" s="320" t="s">
        <v>528</v>
      </c>
      <c r="G86" s="320" t="s">
        <v>502</v>
      </c>
      <c r="H86" s="320"/>
      <c r="I86" s="314"/>
      <c r="J86" s="314">
        <v>60.1</v>
      </c>
      <c r="K86" s="314">
        <v>0</v>
      </c>
      <c r="L86" s="314">
        <v>0</v>
      </c>
      <c r="M86" s="314">
        <v>3.3</v>
      </c>
      <c r="N86" s="314">
        <v>0</v>
      </c>
      <c r="O86" s="314">
        <v>63.4</v>
      </c>
    </row>
    <row r="87" spans="2:15" s="214" customFormat="1" ht="12" customHeight="1">
      <c r="B87" s="320"/>
      <c r="C87" s="320"/>
      <c r="D87" s="320"/>
      <c r="E87" s="320"/>
      <c r="F87" s="320" t="s">
        <v>529</v>
      </c>
      <c r="G87" s="320" t="s">
        <v>504</v>
      </c>
      <c r="H87" s="320"/>
      <c r="I87" s="314"/>
      <c r="J87" s="314">
        <v>0</v>
      </c>
      <c r="K87" s="314">
        <v>0</v>
      </c>
      <c r="L87" s="314">
        <v>0</v>
      </c>
      <c r="M87" s="314">
        <v>0</v>
      </c>
      <c r="N87" s="314">
        <v>0</v>
      </c>
      <c r="O87" s="314">
        <v>0</v>
      </c>
    </row>
    <row r="88" spans="2:15" s="214" customFormat="1" ht="12" customHeight="1">
      <c r="B88" s="320"/>
      <c r="C88" s="320"/>
      <c r="D88" s="320"/>
      <c r="E88" s="320" t="s">
        <v>228</v>
      </c>
      <c r="F88" s="320" t="s">
        <v>111</v>
      </c>
      <c r="G88" s="320"/>
      <c r="H88" s="320"/>
      <c r="I88" s="314"/>
      <c r="J88" s="314">
        <v>0</v>
      </c>
      <c r="K88" s="314">
        <v>0</v>
      </c>
      <c r="L88" s="314">
        <v>0</v>
      </c>
      <c r="M88" s="314">
        <v>0</v>
      </c>
      <c r="N88" s="314">
        <v>0</v>
      </c>
      <c r="O88" s="314">
        <v>0</v>
      </c>
    </row>
    <row r="89" spans="2:15" s="214" customFormat="1" ht="12" customHeight="1">
      <c r="B89" s="320"/>
      <c r="C89" s="320"/>
      <c r="D89" s="320"/>
      <c r="E89" s="320"/>
      <c r="F89" s="320" t="s">
        <v>530</v>
      </c>
      <c r="G89" s="320" t="s">
        <v>502</v>
      </c>
      <c r="H89" s="320"/>
      <c r="I89" s="314"/>
      <c r="J89" s="314">
        <v>0</v>
      </c>
      <c r="K89" s="314">
        <v>0</v>
      </c>
      <c r="L89" s="314">
        <v>0</v>
      </c>
      <c r="M89" s="314">
        <v>0</v>
      </c>
      <c r="N89" s="314">
        <v>0</v>
      </c>
      <c r="O89" s="314">
        <v>0</v>
      </c>
    </row>
    <row r="90" spans="2:15" s="214" customFormat="1" ht="12" customHeight="1">
      <c r="B90" s="320"/>
      <c r="C90" s="320"/>
      <c r="D90" s="320"/>
      <c r="E90" s="320"/>
      <c r="F90" s="320" t="s">
        <v>531</v>
      </c>
      <c r="G90" s="320" t="s">
        <v>504</v>
      </c>
      <c r="H90" s="320"/>
      <c r="I90" s="314"/>
      <c r="J90" s="314">
        <v>0</v>
      </c>
      <c r="K90" s="314">
        <v>0</v>
      </c>
      <c r="L90" s="314">
        <v>0</v>
      </c>
      <c r="M90" s="314">
        <v>0</v>
      </c>
      <c r="N90" s="314">
        <v>0</v>
      </c>
      <c r="O90" s="314">
        <v>0</v>
      </c>
    </row>
    <row r="91" spans="2:15" s="214" customFormat="1" ht="12" customHeight="1">
      <c r="B91" s="320"/>
      <c r="C91" s="320"/>
      <c r="D91" s="320"/>
      <c r="E91" s="320" t="s">
        <v>532</v>
      </c>
      <c r="F91" s="320" t="s">
        <v>112</v>
      </c>
      <c r="G91" s="320"/>
      <c r="H91" s="320"/>
      <c r="I91" s="314"/>
      <c r="J91" s="314">
        <v>0</v>
      </c>
      <c r="K91" s="314">
        <v>0</v>
      </c>
      <c r="L91" s="314">
        <v>0</v>
      </c>
      <c r="M91" s="314">
        <v>0</v>
      </c>
      <c r="N91" s="314">
        <v>0</v>
      </c>
      <c r="O91" s="314">
        <v>0</v>
      </c>
    </row>
    <row r="92" spans="2:15" s="214" customFormat="1" ht="12" customHeight="1">
      <c r="B92" s="320"/>
      <c r="C92" s="320"/>
      <c r="D92" s="320"/>
      <c r="E92" s="320"/>
      <c r="F92" s="320" t="s">
        <v>533</v>
      </c>
      <c r="G92" s="320" t="s">
        <v>502</v>
      </c>
      <c r="H92" s="320"/>
      <c r="I92" s="314"/>
      <c r="J92" s="314">
        <v>0</v>
      </c>
      <c r="K92" s="314">
        <v>0</v>
      </c>
      <c r="L92" s="314">
        <v>0</v>
      </c>
      <c r="M92" s="314">
        <v>0</v>
      </c>
      <c r="N92" s="314">
        <v>0</v>
      </c>
      <c r="O92" s="314">
        <v>0</v>
      </c>
    </row>
    <row r="93" spans="2:15" s="214" customFormat="1" ht="12" customHeight="1">
      <c r="B93" s="320"/>
      <c r="C93" s="320"/>
      <c r="D93" s="320"/>
      <c r="E93" s="320"/>
      <c r="F93" s="320" t="s">
        <v>534</v>
      </c>
      <c r="G93" s="320" t="s">
        <v>504</v>
      </c>
      <c r="H93" s="320"/>
      <c r="I93" s="314"/>
      <c r="J93" s="314">
        <v>0</v>
      </c>
      <c r="K93" s="314">
        <v>0</v>
      </c>
      <c r="L93" s="314">
        <v>0</v>
      </c>
      <c r="M93" s="314">
        <v>0</v>
      </c>
      <c r="N93" s="314">
        <v>0</v>
      </c>
      <c r="O93" s="314">
        <v>0</v>
      </c>
    </row>
    <row r="94" spans="2:15" s="214" customFormat="1" ht="12" customHeight="1">
      <c r="B94" s="320"/>
      <c r="C94" s="320"/>
      <c r="D94" s="320"/>
      <c r="E94" s="320" t="s">
        <v>535</v>
      </c>
      <c r="F94" s="320" t="s">
        <v>113</v>
      </c>
      <c r="G94" s="320"/>
      <c r="H94" s="320"/>
      <c r="I94" s="314"/>
      <c r="J94" s="314"/>
      <c r="K94" s="314"/>
      <c r="L94" s="314"/>
      <c r="M94" s="314"/>
      <c r="N94" s="314"/>
      <c r="O94" s="314"/>
    </row>
    <row r="95" spans="2:15" s="214" customFormat="1" ht="12" customHeight="1">
      <c r="B95" s="320"/>
      <c r="C95" s="320"/>
      <c r="D95" s="320"/>
      <c r="E95" s="320"/>
      <c r="F95" s="320" t="s">
        <v>536</v>
      </c>
      <c r="G95" s="320" t="s">
        <v>502</v>
      </c>
      <c r="H95" s="320"/>
      <c r="I95" s="314"/>
      <c r="J95" s="314"/>
      <c r="K95" s="314"/>
      <c r="L95" s="314"/>
      <c r="M95" s="314"/>
      <c r="N95" s="314"/>
      <c r="O95" s="314"/>
    </row>
    <row r="96" spans="2:15" s="214" customFormat="1" ht="12" customHeight="1">
      <c r="B96" s="320"/>
      <c r="C96" s="320"/>
      <c r="D96" s="320"/>
      <c r="E96" s="320"/>
      <c r="F96" s="320" t="s">
        <v>537</v>
      </c>
      <c r="G96" s="320" t="s">
        <v>504</v>
      </c>
      <c r="H96" s="320"/>
      <c r="I96" s="314"/>
      <c r="J96" s="314"/>
      <c r="K96" s="314"/>
      <c r="L96" s="314"/>
      <c r="M96" s="314"/>
      <c r="N96" s="314"/>
      <c r="O96" s="314"/>
    </row>
    <row r="97" spans="2:15" s="214" customFormat="1" ht="12" customHeight="1">
      <c r="B97" s="320"/>
      <c r="C97" s="320"/>
      <c r="D97" s="320"/>
      <c r="E97" s="320"/>
      <c r="F97" s="320"/>
      <c r="G97" s="320" t="s">
        <v>538</v>
      </c>
      <c r="H97" s="320" t="s">
        <v>61</v>
      </c>
      <c r="I97" s="314"/>
      <c r="J97" s="314"/>
      <c r="K97" s="314"/>
      <c r="L97" s="314"/>
      <c r="M97" s="314"/>
      <c r="N97" s="314"/>
      <c r="O97" s="314"/>
    </row>
    <row r="98" spans="2:15" s="214" customFormat="1" ht="12" customHeight="1">
      <c r="B98" s="320"/>
      <c r="C98" s="320"/>
      <c r="D98" s="320"/>
      <c r="E98" s="320"/>
      <c r="F98" s="320"/>
      <c r="G98" s="320" t="s">
        <v>539</v>
      </c>
      <c r="H98" s="320" t="s">
        <v>62</v>
      </c>
      <c r="I98" s="314"/>
      <c r="J98" s="314"/>
      <c r="K98" s="314"/>
      <c r="L98" s="314"/>
      <c r="M98" s="314"/>
      <c r="N98" s="314"/>
      <c r="O98" s="314"/>
    </row>
    <row r="99" spans="2:15" s="223" customFormat="1" ht="12" customHeight="1">
      <c r="B99" s="334"/>
      <c r="C99" s="334" t="s">
        <v>64</v>
      </c>
      <c r="D99" s="334" t="s">
        <v>65</v>
      </c>
      <c r="E99" s="334"/>
      <c r="F99" s="334"/>
      <c r="G99" s="334"/>
      <c r="H99" s="334"/>
      <c r="I99" s="351"/>
      <c r="J99" s="351">
        <v>16963.4</v>
      </c>
      <c r="K99" s="351">
        <v>1997.4499292526507</v>
      </c>
      <c r="L99" s="351">
        <v>-47.99979693886199</v>
      </c>
      <c r="M99" s="351">
        <v>516.0446941849169</v>
      </c>
      <c r="N99" s="351">
        <v>0.049736641293057715</v>
      </c>
      <c r="O99" s="351">
        <v>19428.94456314</v>
      </c>
    </row>
    <row r="100" spans="2:15" s="214" customFormat="1" ht="12" customHeight="1">
      <c r="B100" s="320"/>
      <c r="C100" s="320"/>
      <c r="D100" s="320" t="s">
        <v>540</v>
      </c>
      <c r="E100" s="320" t="s">
        <v>66</v>
      </c>
      <c r="F100" s="320"/>
      <c r="G100" s="321"/>
      <c r="H100" s="320"/>
      <c r="I100" s="314"/>
      <c r="J100" s="314">
        <v>3.3</v>
      </c>
      <c r="K100" s="314">
        <v>0</v>
      </c>
      <c r="L100" s="314">
        <v>0</v>
      </c>
      <c r="M100" s="314">
        <v>1.0513278700000002</v>
      </c>
      <c r="N100" s="314">
        <v>-0.031742410000000554</v>
      </c>
      <c r="O100" s="314">
        <v>4.31958546</v>
      </c>
    </row>
    <row r="101" spans="2:15" s="214" customFormat="1" ht="12" customHeight="1">
      <c r="B101" s="320"/>
      <c r="C101" s="320"/>
      <c r="D101" s="320" t="s">
        <v>541</v>
      </c>
      <c r="E101" s="312" t="s">
        <v>67</v>
      </c>
      <c r="F101" s="307"/>
      <c r="G101" s="320"/>
      <c r="H101" s="320"/>
      <c r="I101" s="314"/>
      <c r="J101" s="314">
        <v>52.6</v>
      </c>
      <c r="K101" s="314">
        <v>-0.6636642029824088</v>
      </c>
      <c r="L101" s="314">
        <v>0</v>
      </c>
      <c r="M101" s="314">
        <v>2.6758023629824046</v>
      </c>
      <c r="N101" s="314">
        <v>0</v>
      </c>
      <c r="O101" s="314">
        <v>54.61213816</v>
      </c>
    </row>
    <row r="102" spans="2:15" s="214" customFormat="1" ht="12" customHeight="1">
      <c r="B102" s="320"/>
      <c r="C102" s="320"/>
      <c r="D102" s="320" t="s">
        <v>542</v>
      </c>
      <c r="E102" s="312" t="s">
        <v>68</v>
      </c>
      <c r="F102" s="307"/>
      <c r="G102" s="320"/>
      <c r="H102" s="320"/>
      <c r="I102" s="314"/>
      <c r="J102" s="314">
        <v>188.8</v>
      </c>
      <c r="K102" s="314">
        <v>-83.09869357451547</v>
      </c>
      <c r="L102" s="314">
        <v>0</v>
      </c>
      <c r="M102" s="314">
        <v>7.352432782315015</v>
      </c>
      <c r="N102" s="314">
        <v>0.15891359220054824</v>
      </c>
      <c r="O102" s="314">
        <v>113.21265280000009</v>
      </c>
    </row>
    <row r="103" spans="2:15" s="214" customFormat="1" ht="12" customHeight="1">
      <c r="B103" s="320"/>
      <c r="C103" s="320"/>
      <c r="D103" s="320" t="s">
        <v>543</v>
      </c>
      <c r="E103" s="312" t="s">
        <v>69</v>
      </c>
      <c r="F103" s="307"/>
      <c r="G103" s="320"/>
      <c r="H103" s="320"/>
      <c r="I103" s="314"/>
      <c r="J103" s="314">
        <v>16689.1</v>
      </c>
      <c r="K103" s="314">
        <v>2079.0059276701486</v>
      </c>
      <c r="L103" s="314">
        <v>-47.99979693886199</v>
      </c>
      <c r="M103" s="314">
        <v>504.86513116961936</v>
      </c>
      <c r="N103" s="314">
        <v>-0.04327332090743878</v>
      </c>
      <c r="O103" s="314">
        <v>19224.92798858</v>
      </c>
    </row>
    <row r="104" spans="2:15" s="214" customFormat="1" ht="12" customHeight="1">
      <c r="B104" s="320"/>
      <c r="C104" s="320"/>
      <c r="D104" s="320"/>
      <c r="E104" s="312" t="s">
        <v>544</v>
      </c>
      <c r="F104" s="307" t="s">
        <v>70</v>
      </c>
      <c r="G104" s="320"/>
      <c r="H104" s="320"/>
      <c r="I104" s="314"/>
      <c r="J104" s="314">
        <v>8900.4</v>
      </c>
      <c r="K104" s="314">
        <v>1826.1367489476443</v>
      </c>
      <c r="L104" s="314">
        <v>0</v>
      </c>
      <c r="M104" s="314">
        <v>45.59118144326203</v>
      </c>
      <c r="N104" s="314">
        <v>0.03588789909177566</v>
      </c>
      <c r="O104" s="314">
        <v>10772.163818289999</v>
      </c>
    </row>
    <row r="105" spans="2:15" s="214" customFormat="1" ht="12" customHeight="1">
      <c r="B105" s="320"/>
      <c r="C105" s="320"/>
      <c r="D105" s="320"/>
      <c r="E105" s="307" t="s">
        <v>545</v>
      </c>
      <c r="F105" s="312" t="s">
        <v>71</v>
      </c>
      <c r="G105" s="320"/>
      <c r="H105" s="320"/>
      <c r="I105" s="314"/>
      <c r="J105" s="314">
        <v>7788.7</v>
      </c>
      <c r="K105" s="314">
        <v>252.86917872250436</v>
      </c>
      <c r="L105" s="314">
        <v>-47.99979693886199</v>
      </c>
      <c r="M105" s="314">
        <v>459.27394972635733</v>
      </c>
      <c r="N105" s="314">
        <v>-0.07916121999921444</v>
      </c>
      <c r="O105" s="314">
        <v>8452.76417029</v>
      </c>
    </row>
    <row r="106" spans="2:15" s="214" customFormat="1" ht="12" customHeight="1">
      <c r="B106" s="320"/>
      <c r="C106" s="320"/>
      <c r="D106" s="320" t="s">
        <v>546</v>
      </c>
      <c r="E106" s="307" t="s">
        <v>72</v>
      </c>
      <c r="F106" s="312"/>
      <c r="G106" s="320"/>
      <c r="H106" s="320"/>
      <c r="I106" s="314"/>
      <c r="J106" s="314">
        <v>29.6</v>
      </c>
      <c r="K106" s="314">
        <v>2.20635935999994</v>
      </c>
      <c r="L106" s="314">
        <v>0</v>
      </c>
      <c r="M106" s="314">
        <v>0.10000000000011014</v>
      </c>
      <c r="N106" s="314">
        <v>-0.03416122000005117</v>
      </c>
      <c r="O106" s="314">
        <v>31.87219814</v>
      </c>
    </row>
    <row r="107" spans="1:15" s="313" customFormat="1" ht="12" customHeight="1">
      <c r="A107" s="214"/>
      <c r="B107" s="320"/>
      <c r="C107" s="320"/>
      <c r="D107" s="320"/>
      <c r="E107" s="320"/>
      <c r="F107" s="320"/>
      <c r="G107" s="320"/>
      <c r="H107" s="320"/>
      <c r="I107" s="314"/>
      <c r="J107" s="314"/>
      <c r="K107" s="314"/>
      <c r="L107" s="314"/>
      <c r="M107" s="314"/>
      <c r="N107" s="314"/>
      <c r="O107" s="314"/>
    </row>
    <row r="108" spans="2:15" s="214" customFormat="1" ht="12" customHeight="1">
      <c r="B108" s="214" t="s">
        <v>377</v>
      </c>
      <c r="C108" s="214" t="s">
        <v>8</v>
      </c>
      <c r="D108" s="325"/>
      <c r="I108" s="265"/>
      <c r="J108" s="265">
        <v>123664.57488381787</v>
      </c>
      <c r="K108" s="265">
        <v>11092.947539872675</v>
      </c>
      <c r="L108" s="265">
        <v>1054.3895498563538</v>
      </c>
      <c r="M108" s="265">
        <v>203.2224136642617</v>
      </c>
      <c r="N108" s="265">
        <v>-275.6046890077382</v>
      </c>
      <c r="O108" s="265">
        <v>135739.5296982034</v>
      </c>
    </row>
    <row r="109" spans="2:15" s="214" customFormat="1" ht="12" customHeight="1">
      <c r="B109" s="223"/>
      <c r="C109" s="223"/>
      <c r="D109" s="326"/>
      <c r="I109" s="265"/>
      <c r="J109" s="327"/>
      <c r="K109" s="327"/>
      <c r="L109" s="327"/>
      <c r="M109" s="327"/>
      <c r="N109" s="327"/>
      <c r="O109" s="265"/>
    </row>
    <row r="110" spans="3:15" s="223" customFormat="1" ht="12" customHeight="1">
      <c r="C110" s="223" t="s">
        <v>372</v>
      </c>
      <c r="D110" s="223" t="s">
        <v>232</v>
      </c>
      <c r="I110" s="327"/>
      <c r="J110" s="327">
        <v>73913.1</v>
      </c>
      <c r="K110" s="327">
        <v>7951.6602800661385</v>
      </c>
      <c r="L110" s="327">
        <v>947.5216973980007</v>
      </c>
      <c r="M110" s="327">
        <v>-1916.0461043185167</v>
      </c>
      <c r="N110" s="327">
        <v>-164.6664530406109</v>
      </c>
      <c r="O110" s="327">
        <v>80731.56942010499</v>
      </c>
    </row>
    <row r="111" spans="4:15" s="214" customFormat="1" ht="12" customHeight="1">
      <c r="D111" s="214" t="s">
        <v>150</v>
      </c>
      <c r="E111" s="214" t="s">
        <v>470</v>
      </c>
      <c r="I111" s="265"/>
      <c r="J111" s="265">
        <v>69947.3</v>
      </c>
      <c r="K111" s="265">
        <v>9414.867514066138</v>
      </c>
      <c r="L111" s="265">
        <v>947.5216973980007</v>
      </c>
      <c r="M111" s="265">
        <v>-1943.6461043185166</v>
      </c>
      <c r="N111" s="265">
        <v>0.03876595938572791</v>
      </c>
      <c r="O111" s="265">
        <v>78366.081873105</v>
      </c>
    </row>
    <row r="112" spans="5:15" s="214" customFormat="1" ht="12" customHeight="1">
      <c r="E112" s="214" t="s">
        <v>151</v>
      </c>
      <c r="I112" s="265"/>
      <c r="J112" s="265"/>
      <c r="K112" s="265"/>
      <c r="L112" s="265"/>
      <c r="M112" s="265"/>
      <c r="N112" s="265"/>
      <c r="O112" s="265"/>
    </row>
    <row r="113" spans="5:15" s="214" customFormat="1" ht="12" customHeight="1">
      <c r="E113" s="214" t="s">
        <v>471</v>
      </c>
      <c r="F113" s="214" t="s">
        <v>548</v>
      </c>
      <c r="I113" s="265"/>
      <c r="J113" s="265"/>
      <c r="K113" s="265"/>
      <c r="L113" s="265"/>
      <c r="M113" s="265"/>
      <c r="N113" s="265"/>
      <c r="O113" s="265"/>
    </row>
    <row r="114" spans="5:15" s="214" customFormat="1" ht="12" customHeight="1">
      <c r="E114" s="214" t="s">
        <v>473</v>
      </c>
      <c r="F114" s="214" t="s">
        <v>549</v>
      </c>
      <c r="I114" s="265"/>
      <c r="J114" s="265">
        <v>69947.3</v>
      </c>
      <c r="K114" s="265">
        <v>9414.867514066138</v>
      </c>
      <c r="L114" s="265">
        <v>947.5216973980007</v>
      </c>
      <c r="M114" s="265">
        <v>-1943.6461043185166</v>
      </c>
      <c r="N114" s="265">
        <v>0.03876595938572791</v>
      </c>
      <c r="O114" s="265">
        <v>78366.081873105</v>
      </c>
    </row>
    <row r="115" spans="2:15" ht="12" customHeight="1">
      <c r="B115" s="214"/>
      <c r="C115" s="214"/>
      <c r="D115" s="214" t="s">
        <v>154</v>
      </c>
      <c r="E115" s="214" t="s">
        <v>17</v>
      </c>
      <c r="F115" s="214"/>
      <c r="G115" s="214"/>
      <c r="H115" s="214"/>
      <c r="I115" s="265"/>
      <c r="J115" s="265">
        <v>3965.8</v>
      </c>
      <c r="K115" s="265">
        <v>-1463.2072339999997</v>
      </c>
      <c r="L115" s="265">
        <v>0</v>
      </c>
      <c r="M115" s="265">
        <v>27.6</v>
      </c>
      <c r="N115" s="265">
        <v>-164.70521899999662</v>
      </c>
      <c r="O115" s="265">
        <v>2365.487547000004</v>
      </c>
    </row>
    <row r="116" spans="2:14" ht="12" customHeight="1">
      <c r="B116" s="214"/>
      <c r="C116" s="214"/>
      <c r="D116" s="214"/>
      <c r="E116" s="214" t="s">
        <v>475</v>
      </c>
      <c r="F116" s="214" t="s">
        <v>548</v>
      </c>
      <c r="G116" s="214"/>
      <c r="H116" s="214"/>
      <c r="I116" s="265"/>
      <c r="K116" s="265"/>
      <c r="L116" s="265"/>
      <c r="M116" s="265"/>
      <c r="N116" s="265"/>
    </row>
    <row r="117" spans="2:15" ht="12" customHeight="1">
      <c r="B117" s="214"/>
      <c r="C117" s="214"/>
      <c r="D117" s="214"/>
      <c r="E117" s="214" t="s">
        <v>476</v>
      </c>
      <c r="F117" s="214" t="s">
        <v>549</v>
      </c>
      <c r="G117" s="214"/>
      <c r="H117" s="214"/>
      <c r="I117" s="265"/>
      <c r="J117" s="265">
        <v>3965.8</v>
      </c>
      <c r="K117" s="265">
        <v>-1463.2072339999997</v>
      </c>
      <c r="L117" s="265">
        <v>0</v>
      </c>
      <c r="M117" s="265">
        <v>27.6</v>
      </c>
      <c r="N117" s="265">
        <v>-164.70521899999662</v>
      </c>
      <c r="O117" s="265">
        <v>2365.487547000004</v>
      </c>
    </row>
    <row r="118" spans="2:15" s="220" customFormat="1" ht="12" customHeight="1">
      <c r="B118" s="223"/>
      <c r="C118" s="223" t="s">
        <v>376</v>
      </c>
      <c r="D118" s="223" t="s">
        <v>74</v>
      </c>
      <c r="E118" s="223"/>
      <c r="F118" s="223"/>
      <c r="G118" s="223"/>
      <c r="H118" s="223"/>
      <c r="I118" s="327"/>
      <c r="J118" s="327">
        <v>18173.918026108655</v>
      </c>
      <c r="K118" s="327">
        <v>842.696387631052</v>
      </c>
      <c r="L118" s="327">
        <v>-118.31451038550051</v>
      </c>
      <c r="M118" s="327">
        <v>910.6194352550135</v>
      </c>
      <c r="N118" s="327">
        <v>-51.32088700349868</v>
      </c>
      <c r="O118" s="327">
        <v>19757.59845160572</v>
      </c>
    </row>
    <row r="119" spans="2:15" ht="12" customHeight="1">
      <c r="B119" s="214"/>
      <c r="C119" s="214"/>
      <c r="D119" s="214" t="s">
        <v>550</v>
      </c>
      <c r="E119" s="214" t="s">
        <v>159</v>
      </c>
      <c r="F119" s="214"/>
      <c r="G119" s="214"/>
      <c r="H119" s="214"/>
      <c r="I119" s="265"/>
      <c r="J119" s="265">
        <v>7020.956163673139</v>
      </c>
      <c r="K119" s="265">
        <v>62.583267631052024</v>
      </c>
      <c r="L119" s="265">
        <v>96.9447156774994</v>
      </c>
      <c r="M119" s="265">
        <v>910.6194352550135</v>
      </c>
      <c r="N119" s="265">
        <v>80.54097543201738</v>
      </c>
      <c r="O119" s="265">
        <v>8171.64455766872</v>
      </c>
    </row>
    <row r="120" spans="2:15" ht="12" customHeight="1">
      <c r="B120" s="214"/>
      <c r="C120" s="214"/>
      <c r="D120" s="214"/>
      <c r="E120" s="214" t="s">
        <v>479</v>
      </c>
      <c r="F120" s="214" t="s">
        <v>551</v>
      </c>
      <c r="G120" s="214"/>
      <c r="H120" s="214"/>
      <c r="I120" s="265"/>
      <c r="J120" s="265">
        <v>1419.8656957380374</v>
      </c>
      <c r="K120" s="265">
        <v>-209.27648120473822</v>
      </c>
      <c r="L120" s="265">
        <v>-54.30968226850324</v>
      </c>
      <c r="M120" s="265">
        <v>158.44007637027156</v>
      </c>
      <c r="N120" s="353">
        <v>14.034304261962689</v>
      </c>
      <c r="O120" s="265">
        <v>1328.7539128970302</v>
      </c>
    </row>
    <row r="121" spans="2:15" ht="12" customHeight="1">
      <c r="B121" s="214"/>
      <c r="C121" s="214"/>
      <c r="D121" s="214"/>
      <c r="E121" s="214" t="s">
        <v>480</v>
      </c>
      <c r="F121" s="214" t="s">
        <v>113</v>
      </c>
      <c r="G121" s="214"/>
      <c r="H121" s="214"/>
      <c r="I121" s="265"/>
      <c r="J121" s="265">
        <v>5601.0904679351015</v>
      </c>
      <c r="K121" s="265">
        <v>271.85974883579024</v>
      </c>
      <c r="L121" s="265">
        <v>151.25439794600265</v>
      </c>
      <c r="M121" s="265">
        <v>752.179358884742</v>
      </c>
      <c r="N121" s="265">
        <v>66.50667117005469</v>
      </c>
      <c r="O121" s="265">
        <v>6842.89064477169</v>
      </c>
    </row>
    <row r="122" spans="2:15" ht="12" customHeight="1">
      <c r="B122" s="214"/>
      <c r="C122" s="214"/>
      <c r="D122" s="214" t="s">
        <v>552</v>
      </c>
      <c r="E122" s="214" t="s">
        <v>165</v>
      </c>
      <c r="F122" s="214"/>
      <c r="G122" s="214"/>
      <c r="H122" s="214"/>
      <c r="I122" s="265"/>
      <c r="J122" s="265">
        <v>11152.961862435515</v>
      </c>
      <c r="K122" s="265">
        <v>780.11312</v>
      </c>
      <c r="L122" s="265">
        <v>-215.25922606299991</v>
      </c>
      <c r="M122" s="265">
        <v>0</v>
      </c>
      <c r="N122" s="265">
        <v>-131.86186243551606</v>
      </c>
      <c r="O122" s="265">
        <v>11585.953893937</v>
      </c>
    </row>
    <row r="123" spans="2:15" ht="12" customHeight="1">
      <c r="B123" s="214"/>
      <c r="C123" s="214"/>
      <c r="D123" s="214"/>
      <c r="E123" s="214" t="s">
        <v>485</v>
      </c>
      <c r="F123" s="214" t="s">
        <v>486</v>
      </c>
      <c r="G123" s="214"/>
      <c r="H123" s="214"/>
      <c r="I123" s="265"/>
      <c r="J123" s="265">
        <v>11152.961862435515</v>
      </c>
      <c r="K123" s="265">
        <v>777.4131199999999</v>
      </c>
      <c r="L123" s="265">
        <v>-215.25922606299991</v>
      </c>
      <c r="M123" s="265">
        <v>0</v>
      </c>
      <c r="N123" s="265">
        <v>-131.86186243551606</v>
      </c>
      <c r="O123" s="265">
        <v>11583.253893936999</v>
      </c>
    </row>
    <row r="124" spans="2:15" ht="12" customHeight="1">
      <c r="B124" s="214"/>
      <c r="C124" s="214"/>
      <c r="D124" s="214"/>
      <c r="E124" s="214"/>
      <c r="F124" s="214" t="s">
        <v>487</v>
      </c>
      <c r="G124" s="214" t="s">
        <v>110</v>
      </c>
      <c r="H124" s="214"/>
      <c r="I124" s="265"/>
      <c r="J124" s="265">
        <v>0</v>
      </c>
      <c r="K124" s="265">
        <v>0</v>
      </c>
      <c r="L124" s="265">
        <v>0</v>
      </c>
      <c r="M124" s="265">
        <v>0</v>
      </c>
      <c r="N124" s="265">
        <v>0</v>
      </c>
      <c r="O124" s="265">
        <v>0</v>
      </c>
    </row>
    <row r="125" spans="2:15" ht="12" customHeight="1">
      <c r="B125" s="214"/>
      <c r="C125" s="214"/>
      <c r="D125" s="214"/>
      <c r="E125" s="214"/>
      <c r="F125" s="214" t="s">
        <v>488</v>
      </c>
      <c r="G125" s="214" t="s">
        <v>481</v>
      </c>
      <c r="H125" s="214"/>
      <c r="I125" s="265"/>
      <c r="J125" s="265">
        <v>3205.667838384935</v>
      </c>
      <c r="K125" s="265">
        <v>184.48311999999999</v>
      </c>
      <c r="L125" s="265">
        <v>-177.0890390630002</v>
      </c>
      <c r="M125" s="265">
        <v>0</v>
      </c>
      <c r="N125" s="265">
        <v>0.03216161506497883</v>
      </c>
      <c r="O125" s="265">
        <v>3213.0940809369995</v>
      </c>
    </row>
    <row r="126" spans="2:15" ht="12" customHeight="1">
      <c r="B126" s="214"/>
      <c r="C126" s="214"/>
      <c r="D126" s="214"/>
      <c r="E126" s="214"/>
      <c r="F126" s="214" t="s">
        <v>489</v>
      </c>
      <c r="G126" s="214" t="s">
        <v>112</v>
      </c>
      <c r="H126" s="214"/>
      <c r="I126" s="265"/>
      <c r="J126" s="265">
        <v>1107.65156741261</v>
      </c>
      <c r="K126" s="265">
        <v>232.5</v>
      </c>
      <c r="L126" s="265">
        <v>11.110899999999674</v>
      </c>
      <c r="M126" s="265">
        <v>0</v>
      </c>
      <c r="N126" s="265">
        <v>0.04843258739015255</v>
      </c>
      <c r="O126" s="265">
        <v>1351.3109</v>
      </c>
    </row>
    <row r="127" spans="2:15" ht="12" customHeight="1">
      <c r="B127" s="214"/>
      <c r="C127" s="214"/>
      <c r="D127" s="214"/>
      <c r="E127" s="214"/>
      <c r="F127" s="214" t="s">
        <v>490</v>
      </c>
      <c r="G127" s="214" t="s">
        <v>113</v>
      </c>
      <c r="H127" s="214"/>
      <c r="I127" s="265"/>
      <c r="J127" s="265">
        <v>6839.64245663797</v>
      </c>
      <c r="K127" s="265">
        <v>360.43</v>
      </c>
      <c r="L127" s="265">
        <v>-49.28108699999939</v>
      </c>
      <c r="M127" s="265">
        <v>0</v>
      </c>
      <c r="N127" s="265">
        <v>-131.9424566379712</v>
      </c>
      <c r="O127" s="265">
        <v>7018.848913</v>
      </c>
    </row>
    <row r="128" spans="2:15" ht="12" customHeight="1">
      <c r="B128" s="214"/>
      <c r="C128" s="214"/>
      <c r="D128" s="214"/>
      <c r="E128" s="214"/>
      <c r="F128" s="214"/>
      <c r="G128" s="214" t="s">
        <v>243</v>
      </c>
      <c r="H128" s="214" t="s">
        <v>61</v>
      </c>
      <c r="I128" s="265"/>
      <c r="J128" s="329">
        <v>2735.76565745346</v>
      </c>
      <c r="K128" s="329">
        <v>500.22</v>
      </c>
      <c r="L128" s="329">
        <v>-41.560549999999694</v>
      </c>
      <c r="M128" s="329">
        <v>0</v>
      </c>
      <c r="N128" s="329">
        <v>0.034342546540301555</v>
      </c>
      <c r="O128" s="329">
        <v>3194.4594500000003</v>
      </c>
    </row>
    <row r="129" spans="2:15" ht="12" customHeight="1">
      <c r="B129" s="214"/>
      <c r="C129" s="214"/>
      <c r="D129" s="214"/>
      <c r="E129" s="214"/>
      <c r="F129" s="214"/>
      <c r="G129" s="214" t="s">
        <v>244</v>
      </c>
      <c r="H129" s="214" t="s">
        <v>62</v>
      </c>
      <c r="I129" s="265"/>
      <c r="J129" s="329">
        <v>4103.876799184511</v>
      </c>
      <c r="K129" s="329">
        <v>-139.79</v>
      </c>
      <c r="L129" s="329">
        <v>-7.720536999999695</v>
      </c>
      <c r="M129" s="329">
        <v>0</v>
      </c>
      <c r="N129" s="329">
        <v>-131.9767991845115</v>
      </c>
      <c r="O129" s="329">
        <v>3824.389463</v>
      </c>
    </row>
    <row r="130" spans="1:15" s="214" customFormat="1" ht="10.5" customHeight="1">
      <c r="A130" s="213"/>
      <c r="I130" s="265"/>
      <c r="J130" s="265"/>
      <c r="K130" s="265"/>
      <c r="L130" s="265"/>
      <c r="M130" s="265"/>
      <c r="N130" s="265"/>
      <c r="O130" s="265"/>
    </row>
    <row r="131" spans="3:15" s="313" customFormat="1" ht="10.5" customHeight="1">
      <c r="C131" s="335" t="s">
        <v>672</v>
      </c>
      <c r="D131" s="323"/>
      <c r="E131" s="323"/>
      <c r="F131" s="323"/>
      <c r="G131" s="323"/>
      <c r="H131" s="323"/>
      <c r="I131" s="323"/>
      <c r="J131" s="323"/>
      <c r="K131" s="323"/>
      <c r="L131" s="324"/>
      <c r="M131" s="324"/>
      <c r="O131" s="265"/>
    </row>
    <row r="132" spans="2:15" s="313" customFormat="1" ht="9" customHeight="1">
      <c r="B132" s="336"/>
      <c r="C132" s="336"/>
      <c r="D132" s="336"/>
      <c r="E132" s="336"/>
      <c r="F132" s="337"/>
      <c r="G132" s="337"/>
      <c r="H132" s="337"/>
      <c r="I132" s="337"/>
      <c r="J132" s="337"/>
      <c r="K132" s="337"/>
      <c r="L132" s="337"/>
      <c r="M132" s="337"/>
      <c r="N132" s="337"/>
      <c r="O132" s="337"/>
    </row>
    <row r="133" spans="2:15" s="313" customFormat="1" ht="9" customHeight="1">
      <c r="B133" s="330"/>
      <c r="C133" s="316"/>
      <c r="D133" s="316"/>
      <c r="E133" s="316"/>
      <c r="F133" s="316"/>
      <c r="G133" s="316"/>
      <c r="H133" s="316"/>
      <c r="I133" s="316"/>
      <c r="J133" s="316"/>
      <c r="K133" s="339"/>
      <c r="L133" s="339"/>
      <c r="M133" s="339"/>
      <c r="N133" s="339"/>
      <c r="O133" s="317"/>
    </row>
    <row r="134" spans="1:15" ht="12" customHeight="1">
      <c r="A134" s="313"/>
      <c r="B134" s="313"/>
      <c r="C134" s="313"/>
      <c r="D134" s="313"/>
      <c r="E134" s="313"/>
      <c r="F134" s="265"/>
      <c r="G134" s="265"/>
      <c r="H134" s="265"/>
      <c r="I134" s="265"/>
      <c r="J134" s="381"/>
      <c r="K134" s="382" t="s">
        <v>596</v>
      </c>
      <c r="L134" s="382"/>
      <c r="M134" s="382"/>
      <c r="N134" s="382"/>
      <c r="O134" s="383"/>
    </row>
    <row r="135" spans="1:15" ht="12.75" customHeight="1">
      <c r="A135" s="313"/>
      <c r="B135" s="312" t="s">
        <v>1</v>
      </c>
      <c r="F135" s="214"/>
      <c r="G135" s="214"/>
      <c r="H135" s="214"/>
      <c r="I135" s="214"/>
      <c r="J135" s="384"/>
      <c r="K135" s="384"/>
      <c r="L135" s="384"/>
      <c r="M135" s="384"/>
      <c r="N135" s="384"/>
      <c r="O135" s="384"/>
    </row>
    <row r="136" spans="1:15" s="307" customFormat="1" ht="23.25" customHeight="1">
      <c r="A136" s="312"/>
      <c r="B136" s="312"/>
      <c r="C136" s="312"/>
      <c r="D136" s="312"/>
      <c r="E136" s="312"/>
      <c r="F136" s="314"/>
      <c r="G136" s="314"/>
      <c r="H136" s="314"/>
      <c r="I136" s="347"/>
      <c r="J136" s="385">
        <v>2005</v>
      </c>
      <c r="K136" s="385" t="s">
        <v>568</v>
      </c>
      <c r="L136" s="386" t="s">
        <v>569</v>
      </c>
      <c r="M136" s="387" t="s">
        <v>570</v>
      </c>
      <c r="N136" s="387" t="s">
        <v>469</v>
      </c>
      <c r="O136" s="385">
        <v>2006</v>
      </c>
    </row>
    <row r="137" spans="2:15" s="313" customFormat="1" ht="9" customHeight="1">
      <c r="B137" s="288"/>
      <c r="C137" s="288"/>
      <c r="D137" s="288"/>
      <c r="E137" s="288"/>
      <c r="F137" s="266"/>
      <c r="G137" s="266"/>
      <c r="H137" s="266"/>
      <c r="I137" s="266"/>
      <c r="J137" s="266"/>
      <c r="K137" s="266"/>
      <c r="L137" s="266"/>
      <c r="M137" s="266"/>
      <c r="N137" s="266"/>
      <c r="O137" s="266"/>
    </row>
    <row r="138" spans="6:14" ht="12" customHeight="1">
      <c r="F138" s="214"/>
      <c r="G138" s="214"/>
      <c r="H138" s="214"/>
      <c r="I138" s="265"/>
      <c r="K138" s="265"/>
      <c r="L138" s="265"/>
      <c r="M138" s="265"/>
      <c r="N138" s="265"/>
    </row>
    <row r="139" spans="2:15" ht="12" customHeight="1">
      <c r="B139" s="214"/>
      <c r="C139" s="214"/>
      <c r="D139" s="214"/>
      <c r="E139" s="214" t="s">
        <v>553</v>
      </c>
      <c r="F139" s="214" t="s">
        <v>554</v>
      </c>
      <c r="G139" s="214"/>
      <c r="H139" s="214"/>
      <c r="I139" s="265"/>
      <c r="J139" s="265">
        <v>0</v>
      </c>
      <c r="K139" s="265">
        <v>2.7</v>
      </c>
      <c r="L139" s="265">
        <v>0</v>
      </c>
      <c r="M139" s="265">
        <v>0</v>
      </c>
      <c r="N139" s="265">
        <v>0</v>
      </c>
      <c r="O139" s="265">
        <v>2.7</v>
      </c>
    </row>
    <row r="140" spans="2:15" ht="12" customHeight="1">
      <c r="B140" s="214"/>
      <c r="C140" s="214"/>
      <c r="D140" s="214"/>
      <c r="E140" s="214"/>
      <c r="F140" s="214" t="s">
        <v>491</v>
      </c>
      <c r="G140" s="214" t="s">
        <v>110</v>
      </c>
      <c r="H140" s="214"/>
      <c r="I140" s="265"/>
      <c r="J140" s="265">
        <v>0</v>
      </c>
      <c r="K140" s="265">
        <v>2.7</v>
      </c>
      <c r="L140" s="265">
        <v>0</v>
      </c>
      <c r="M140" s="265">
        <v>0</v>
      </c>
      <c r="N140" s="265">
        <v>0</v>
      </c>
      <c r="O140" s="265">
        <v>2.7</v>
      </c>
    </row>
    <row r="141" spans="2:14" ht="12" customHeight="1">
      <c r="B141" s="214"/>
      <c r="C141" s="214"/>
      <c r="D141" s="214"/>
      <c r="E141" s="214"/>
      <c r="F141" s="214" t="s">
        <v>492</v>
      </c>
      <c r="G141" s="214" t="s">
        <v>555</v>
      </c>
      <c r="H141" s="214"/>
      <c r="I141" s="265"/>
      <c r="K141" s="265"/>
      <c r="L141" s="265"/>
      <c r="M141" s="265"/>
      <c r="N141" s="265"/>
    </row>
    <row r="142" spans="2:14" ht="12" customHeight="1">
      <c r="B142" s="214"/>
      <c r="C142" s="214"/>
      <c r="D142" s="214"/>
      <c r="E142" s="214"/>
      <c r="F142" s="214" t="s">
        <v>493</v>
      </c>
      <c r="G142" s="214" t="s">
        <v>112</v>
      </c>
      <c r="H142" s="214"/>
      <c r="I142" s="265"/>
      <c r="K142" s="265"/>
      <c r="L142" s="265"/>
      <c r="M142" s="265"/>
      <c r="N142" s="265"/>
    </row>
    <row r="143" spans="2:14" ht="12" customHeight="1">
      <c r="B143" s="214"/>
      <c r="C143" s="214"/>
      <c r="D143" s="214"/>
      <c r="E143" s="214"/>
      <c r="F143" s="214" t="s">
        <v>494</v>
      </c>
      <c r="G143" s="214" t="s">
        <v>113</v>
      </c>
      <c r="H143" s="214"/>
      <c r="I143" s="265"/>
      <c r="K143" s="265"/>
      <c r="L143" s="265"/>
      <c r="M143" s="265"/>
      <c r="N143" s="265"/>
    </row>
    <row r="144" spans="2:15" s="220" customFormat="1" ht="12" customHeight="1">
      <c r="B144" s="223"/>
      <c r="C144" s="223" t="s">
        <v>433</v>
      </c>
      <c r="D144" s="223" t="s">
        <v>387</v>
      </c>
      <c r="E144" s="223"/>
      <c r="F144" s="223"/>
      <c r="G144" s="223"/>
      <c r="H144" s="223"/>
      <c r="I144" s="327"/>
      <c r="J144" s="327">
        <v>954.0408803199999</v>
      </c>
      <c r="K144" s="327">
        <v>-1196.9490904830734</v>
      </c>
      <c r="L144" s="327">
        <v>225.18236284385375</v>
      </c>
      <c r="M144" s="327">
        <v>1145.949082727765</v>
      </c>
      <c r="N144" s="327">
        <v>22.495658493503015</v>
      </c>
      <c r="O144" s="327">
        <v>1150.718893902048</v>
      </c>
    </row>
    <row r="145" spans="2:15" ht="12" customHeight="1">
      <c r="B145" s="214"/>
      <c r="C145" s="214"/>
      <c r="D145" s="214" t="s">
        <v>495</v>
      </c>
      <c r="E145" s="214" t="s">
        <v>110</v>
      </c>
      <c r="F145" s="214"/>
      <c r="G145" s="214"/>
      <c r="H145" s="214"/>
      <c r="I145" s="265"/>
      <c r="J145" s="265">
        <v>0</v>
      </c>
      <c r="K145" s="265">
        <v>0</v>
      </c>
      <c r="L145" s="265">
        <v>0</v>
      </c>
      <c r="M145" s="265">
        <v>0</v>
      </c>
      <c r="N145" s="265">
        <v>0</v>
      </c>
      <c r="O145" s="265">
        <v>0</v>
      </c>
    </row>
    <row r="146" spans="2:15" ht="12" customHeight="1">
      <c r="B146" s="214"/>
      <c r="C146" s="214"/>
      <c r="D146" s="214" t="s">
        <v>496</v>
      </c>
      <c r="E146" s="214" t="s">
        <v>481</v>
      </c>
      <c r="F146" s="214"/>
      <c r="G146" s="214"/>
      <c r="H146" s="214"/>
      <c r="I146" s="265"/>
      <c r="J146" s="265">
        <v>0</v>
      </c>
      <c r="K146" s="265">
        <v>0</v>
      </c>
      <c r="L146" s="265">
        <v>0</v>
      </c>
      <c r="M146" s="265">
        <v>0</v>
      </c>
      <c r="N146" s="265">
        <v>0</v>
      </c>
      <c r="O146" s="265">
        <v>0</v>
      </c>
    </row>
    <row r="147" spans="2:15" ht="12" customHeight="1">
      <c r="B147" s="214"/>
      <c r="C147" s="214"/>
      <c r="D147" s="214" t="s">
        <v>497</v>
      </c>
      <c r="E147" s="214" t="s">
        <v>112</v>
      </c>
      <c r="F147" s="214"/>
      <c r="G147" s="214"/>
      <c r="H147" s="214"/>
      <c r="I147" s="265"/>
      <c r="J147" s="265">
        <v>473.4205039499999</v>
      </c>
      <c r="K147" s="265">
        <v>-941.5660162510699</v>
      </c>
      <c r="L147" s="265">
        <v>160.36756525347818</v>
      </c>
      <c r="M147" s="265">
        <v>1037.169250246014</v>
      </c>
      <c r="N147" s="265">
        <v>0</v>
      </c>
      <c r="O147" s="265">
        <v>729.3913031984221</v>
      </c>
    </row>
    <row r="148" spans="2:15" ht="12" customHeight="1">
      <c r="B148" s="214"/>
      <c r="C148" s="214"/>
      <c r="D148" s="214" t="s">
        <v>498</v>
      </c>
      <c r="E148" s="214" t="s">
        <v>113</v>
      </c>
      <c r="F148" s="214"/>
      <c r="G148" s="214"/>
      <c r="H148" s="214"/>
      <c r="I148" s="265"/>
      <c r="J148" s="265">
        <v>480.62037637000003</v>
      </c>
      <c r="K148" s="265">
        <v>-255.38307423200365</v>
      </c>
      <c r="L148" s="265">
        <v>64.81479759037558</v>
      </c>
      <c r="M148" s="265">
        <v>108.779832481751</v>
      </c>
      <c r="N148" s="265">
        <v>22.495658493503015</v>
      </c>
      <c r="O148" s="265">
        <v>421.327590703626</v>
      </c>
    </row>
    <row r="149" spans="2:15" s="220" customFormat="1" ht="12" customHeight="1">
      <c r="B149" s="223"/>
      <c r="C149" s="223" t="s">
        <v>499</v>
      </c>
      <c r="D149" s="223" t="s">
        <v>76</v>
      </c>
      <c r="E149" s="223"/>
      <c r="F149" s="223"/>
      <c r="G149" s="223"/>
      <c r="H149" s="223"/>
      <c r="I149" s="327"/>
      <c r="J149" s="327">
        <v>30623.51597738922</v>
      </c>
      <c r="K149" s="327">
        <v>3495.5399626585595</v>
      </c>
      <c r="L149" s="327">
        <v>0</v>
      </c>
      <c r="M149" s="327">
        <v>62.7</v>
      </c>
      <c r="N149" s="327">
        <v>-82.11300745713167</v>
      </c>
      <c r="O149" s="327">
        <v>34099.64293259064</v>
      </c>
    </row>
    <row r="150" spans="2:15" ht="12" customHeight="1">
      <c r="B150" s="214"/>
      <c r="C150" s="214"/>
      <c r="D150" s="214" t="s">
        <v>223</v>
      </c>
      <c r="E150" s="214" t="s">
        <v>21</v>
      </c>
      <c r="F150" s="214"/>
      <c r="G150" s="214"/>
      <c r="H150" s="214"/>
      <c r="I150" s="265"/>
      <c r="J150" s="265">
        <v>6772.4812999999995</v>
      </c>
      <c r="K150" s="265">
        <v>1188.4477692136004</v>
      </c>
      <c r="L150" s="265">
        <v>0</v>
      </c>
      <c r="M150" s="265">
        <v>0</v>
      </c>
      <c r="N150" s="265">
        <v>100.62444780923262</v>
      </c>
      <c r="O150" s="265">
        <v>8061.553517022832</v>
      </c>
    </row>
    <row r="151" spans="2:15" ht="12" customHeight="1">
      <c r="B151" s="214"/>
      <c r="C151" s="214"/>
      <c r="D151" s="214"/>
      <c r="E151" s="214" t="s">
        <v>500</v>
      </c>
      <c r="F151" s="214" t="s">
        <v>481</v>
      </c>
      <c r="G151" s="214"/>
      <c r="H151" s="214"/>
      <c r="I151" s="265"/>
      <c r="J151" s="265">
        <v>0</v>
      </c>
      <c r="K151" s="265">
        <v>-100.62510812423307</v>
      </c>
      <c r="L151" s="265">
        <v>0</v>
      </c>
      <c r="M151" s="265">
        <v>0</v>
      </c>
      <c r="N151" s="265">
        <v>100.62510812423307</v>
      </c>
      <c r="O151" s="265">
        <v>0</v>
      </c>
    </row>
    <row r="152" spans="2:14" ht="12" customHeight="1">
      <c r="B152" s="214"/>
      <c r="C152" s="214"/>
      <c r="D152" s="214"/>
      <c r="E152" s="214"/>
      <c r="F152" s="214" t="s">
        <v>501</v>
      </c>
      <c r="G152" s="214" t="s">
        <v>502</v>
      </c>
      <c r="H152" s="214"/>
      <c r="I152" s="265"/>
      <c r="K152" s="265">
        <v>-100.62510812423307</v>
      </c>
      <c r="L152" s="265">
        <v>0</v>
      </c>
      <c r="M152" s="265">
        <v>0</v>
      </c>
      <c r="N152" s="265">
        <v>100.62510812423307</v>
      </c>
    </row>
    <row r="153" spans="2:15" ht="12" customHeight="1">
      <c r="B153" s="214"/>
      <c r="C153" s="214"/>
      <c r="D153" s="214"/>
      <c r="E153" s="214"/>
      <c r="F153" s="214" t="s">
        <v>503</v>
      </c>
      <c r="G153" s="214" t="s">
        <v>504</v>
      </c>
      <c r="H153" s="214"/>
      <c r="I153" s="265"/>
      <c r="J153" s="265">
        <v>0</v>
      </c>
      <c r="K153" s="265">
        <v>0</v>
      </c>
      <c r="L153" s="265">
        <v>0</v>
      </c>
      <c r="M153" s="265">
        <v>0</v>
      </c>
      <c r="N153" s="265">
        <v>0</v>
      </c>
      <c r="O153" s="265">
        <v>0</v>
      </c>
    </row>
    <row r="154" spans="2:15" ht="12" customHeight="1">
      <c r="B154" s="214"/>
      <c r="C154" s="214"/>
      <c r="D154" s="214"/>
      <c r="E154" s="214" t="s">
        <v>505</v>
      </c>
      <c r="F154" s="214" t="s">
        <v>113</v>
      </c>
      <c r="G154" s="214"/>
      <c r="H154" s="214"/>
      <c r="I154" s="265"/>
      <c r="J154" s="265">
        <v>6772.4812999999995</v>
      </c>
      <c r="K154" s="265">
        <v>1289.0728773378335</v>
      </c>
      <c r="L154" s="265">
        <v>0</v>
      </c>
      <c r="M154" s="265">
        <v>0</v>
      </c>
      <c r="N154" s="265">
        <v>-0.0006603150004522718</v>
      </c>
      <c r="O154" s="265">
        <v>8061.553517022832</v>
      </c>
    </row>
    <row r="155" spans="2:15" ht="12" customHeight="1">
      <c r="B155" s="328"/>
      <c r="C155" s="328"/>
      <c r="D155" s="328"/>
      <c r="E155" s="328"/>
      <c r="F155" s="328" t="s">
        <v>506</v>
      </c>
      <c r="G155" s="328" t="s">
        <v>502</v>
      </c>
      <c r="H155" s="328"/>
      <c r="I155" s="265"/>
      <c r="J155" s="265">
        <v>1684.9821000000002</v>
      </c>
      <c r="K155" s="265">
        <v>-134.632471786</v>
      </c>
      <c r="L155" s="265">
        <v>0</v>
      </c>
      <c r="M155" s="265">
        <v>0</v>
      </c>
      <c r="N155" s="265">
        <v>-0.000660315000622802</v>
      </c>
      <c r="O155" s="265">
        <v>1550.3489678989995</v>
      </c>
    </row>
    <row r="156" spans="2:15" ht="12" customHeight="1">
      <c r="B156" s="328"/>
      <c r="C156" s="328"/>
      <c r="D156" s="328"/>
      <c r="E156" s="328"/>
      <c r="F156" s="328"/>
      <c r="G156" s="328" t="s">
        <v>556</v>
      </c>
      <c r="H156" s="328" t="s">
        <v>61</v>
      </c>
      <c r="I156" s="265"/>
      <c r="J156" s="265">
        <v>0</v>
      </c>
      <c r="K156" s="265">
        <v>0</v>
      </c>
      <c r="L156" s="265">
        <v>0</v>
      </c>
      <c r="M156" s="265">
        <v>0</v>
      </c>
      <c r="N156" s="265">
        <v>0</v>
      </c>
      <c r="O156" s="265">
        <v>0</v>
      </c>
    </row>
    <row r="157" spans="2:15" ht="12" customHeight="1">
      <c r="B157" s="328"/>
      <c r="C157" s="328"/>
      <c r="D157" s="328"/>
      <c r="E157" s="328"/>
      <c r="F157" s="328"/>
      <c r="G157" s="328" t="s">
        <v>557</v>
      </c>
      <c r="H157" s="328" t="s">
        <v>62</v>
      </c>
      <c r="I157" s="265"/>
      <c r="J157" s="265">
        <v>1684.9821000000002</v>
      </c>
      <c r="K157" s="265">
        <v>-134.632471786</v>
      </c>
      <c r="L157" s="265">
        <v>0</v>
      </c>
      <c r="M157" s="265">
        <v>0</v>
      </c>
      <c r="N157" s="265">
        <v>-0.000660315000622802</v>
      </c>
      <c r="O157" s="265">
        <v>1550.3489678989995</v>
      </c>
    </row>
    <row r="158" spans="2:15" ht="12" customHeight="1">
      <c r="B158" s="328"/>
      <c r="C158" s="328"/>
      <c r="D158" s="328"/>
      <c r="E158" s="328"/>
      <c r="F158" s="328" t="s">
        <v>507</v>
      </c>
      <c r="G158" s="328" t="s">
        <v>504</v>
      </c>
      <c r="H158" s="328"/>
      <c r="I158" s="265"/>
      <c r="J158" s="265">
        <v>5087.499199999999</v>
      </c>
      <c r="K158" s="265">
        <v>1423.7053491238335</v>
      </c>
      <c r="L158" s="265">
        <v>0</v>
      </c>
      <c r="M158" s="265">
        <v>0</v>
      </c>
      <c r="N158" s="265">
        <v>1.7053025658242404E-13</v>
      </c>
      <c r="O158" s="265">
        <v>6511.204549123833</v>
      </c>
    </row>
    <row r="159" spans="2:15" ht="12" customHeight="1">
      <c r="B159" s="328"/>
      <c r="C159" s="328"/>
      <c r="D159" s="328"/>
      <c r="E159" s="328"/>
      <c r="F159" s="328"/>
      <c r="G159" s="328" t="s">
        <v>508</v>
      </c>
      <c r="H159" s="328" t="s">
        <v>61</v>
      </c>
      <c r="I159" s="265"/>
      <c r="J159" s="265">
        <v>781.8</v>
      </c>
      <c r="K159" s="265">
        <v>246.1</v>
      </c>
      <c r="L159" s="265">
        <v>0</v>
      </c>
      <c r="M159" s="265">
        <v>0</v>
      </c>
      <c r="N159" s="265">
        <v>1.1368683772161603E-13</v>
      </c>
      <c r="O159" s="265">
        <v>1027.9</v>
      </c>
    </row>
    <row r="160" spans="2:15" ht="12" customHeight="1">
      <c r="B160" s="328"/>
      <c r="C160" s="328"/>
      <c r="D160" s="328"/>
      <c r="E160" s="328"/>
      <c r="F160" s="328"/>
      <c r="G160" s="328" t="s">
        <v>509</v>
      </c>
      <c r="H160" s="328" t="s">
        <v>62</v>
      </c>
      <c r="I160" s="265"/>
      <c r="J160" s="265">
        <v>4305.699199999999</v>
      </c>
      <c r="K160" s="265">
        <v>1177.6053491238335</v>
      </c>
      <c r="L160" s="265">
        <v>0</v>
      </c>
      <c r="M160" s="265">
        <v>0</v>
      </c>
      <c r="N160" s="265">
        <v>5.684341886080802E-14</v>
      </c>
      <c r="O160" s="265">
        <v>5483.304549123833</v>
      </c>
    </row>
    <row r="161" spans="2:15" ht="12" customHeight="1">
      <c r="B161" s="214"/>
      <c r="C161" s="214"/>
      <c r="D161" s="214" t="s">
        <v>224</v>
      </c>
      <c r="E161" s="214" t="s">
        <v>22</v>
      </c>
      <c r="F161" s="214"/>
      <c r="G161" s="214"/>
      <c r="H161" s="214"/>
      <c r="I161" s="265"/>
      <c r="J161" s="265">
        <v>23776.53555010659</v>
      </c>
      <c r="K161" s="265">
        <v>2283.3012200153235</v>
      </c>
      <c r="L161" s="265">
        <v>0</v>
      </c>
      <c r="M161" s="265">
        <v>62.7</v>
      </c>
      <c r="N161" s="265">
        <v>-182.74735455410126</v>
      </c>
      <c r="O161" s="265">
        <v>25939.789415567808</v>
      </c>
    </row>
    <row r="162" spans="2:15" ht="12" customHeight="1">
      <c r="B162" s="214"/>
      <c r="C162" s="214"/>
      <c r="D162" s="214"/>
      <c r="E162" s="214" t="s">
        <v>510</v>
      </c>
      <c r="F162" s="214" t="s">
        <v>110</v>
      </c>
      <c r="G162" s="214"/>
      <c r="H162" s="214"/>
      <c r="I162" s="265"/>
      <c r="J162" s="265">
        <v>0.48308529999999983</v>
      </c>
      <c r="K162" s="265">
        <v>-0.44200000000000006</v>
      </c>
      <c r="L162" s="265">
        <v>0</v>
      </c>
      <c r="M162" s="265">
        <v>0</v>
      </c>
      <c r="N162" s="265">
        <v>1.1102230246251565E-16</v>
      </c>
      <c r="O162" s="265">
        <v>0.041085299999999825</v>
      </c>
    </row>
    <row r="163" spans="2:15" ht="12" customHeight="1">
      <c r="B163" s="214"/>
      <c r="C163" s="214"/>
      <c r="D163" s="214"/>
      <c r="E163" s="214"/>
      <c r="F163" s="214" t="s">
        <v>511</v>
      </c>
      <c r="G163" s="214" t="s">
        <v>558</v>
      </c>
      <c r="H163" s="214"/>
      <c r="I163" s="265"/>
      <c r="J163" s="265">
        <v>0</v>
      </c>
      <c r="K163" s="265">
        <v>0</v>
      </c>
      <c r="L163" s="265">
        <v>0</v>
      </c>
      <c r="M163" s="265">
        <v>0</v>
      </c>
      <c r="N163" s="265">
        <v>0</v>
      </c>
      <c r="O163" s="265">
        <v>0</v>
      </c>
    </row>
    <row r="164" spans="2:15" ht="12" customHeight="1">
      <c r="B164" s="214"/>
      <c r="C164" s="214"/>
      <c r="D164" s="214"/>
      <c r="E164" s="214"/>
      <c r="F164" s="214" t="s">
        <v>512</v>
      </c>
      <c r="G164" s="214" t="s">
        <v>559</v>
      </c>
      <c r="H164" s="214"/>
      <c r="I164" s="265"/>
      <c r="J164" s="265">
        <v>0.48308529999999983</v>
      </c>
      <c r="K164" s="265">
        <v>-0.44200000000000006</v>
      </c>
      <c r="L164" s="265">
        <v>0</v>
      </c>
      <c r="M164" s="265">
        <v>0</v>
      </c>
      <c r="N164" s="265">
        <v>1.1102230246251565E-16</v>
      </c>
      <c r="O164" s="265">
        <v>0.041085299999999825</v>
      </c>
    </row>
    <row r="165" spans="2:15" ht="12" customHeight="1">
      <c r="B165" s="214"/>
      <c r="C165" s="214"/>
      <c r="D165" s="214"/>
      <c r="E165" s="214"/>
      <c r="F165" s="214" t="s">
        <v>560</v>
      </c>
      <c r="G165" s="214" t="s">
        <v>504</v>
      </c>
      <c r="H165" s="214"/>
      <c r="I165" s="265"/>
      <c r="J165" s="265">
        <v>0</v>
      </c>
      <c r="K165" s="265">
        <v>0</v>
      </c>
      <c r="L165" s="265">
        <v>0</v>
      </c>
      <c r="M165" s="265">
        <v>0</v>
      </c>
      <c r="N165" s="265">
        <v>0</v>
      </c>
      <c r="O165" s="265">
        <v>0</v>
      </c>
    </row>
    <row r="166" spans="2:15" ht="12" customHeight="1">
      <c r="B166" s="214"/>
      <c r="C166" s="214"/>
      <c r="D166" s="214"/>
      <c r="E166" s="214" t="s">
        <v>561</v>
      </c>
      <c r="F166" s="214" t="s">
        <v>111</v>
      </c>
      <c r="G166" s="214"/>
      <c r="H166" s="214"/>
      <c r="I166" s="265"/>
      <c r="J166" s="265">
        <v>1059.034464806541</v>
      </c>
      <c r="K166" s="265">
        <v>48.09548991725779</v>
      </c>
      <c r="L166" s="265">
        <v>0</v>
      </c>
      <c r="M166" s="265">
        <v>11.5</v>
      </c>
      <c r="N166" s="265">
        <v>2.0360914811701103</v>
      </c>
      <c r="O166" s="265">
        <v>1120.666046204969</v>
      </c>
    </row>
    <row r="167" spans="2:15" ht="12" customHeight="1">
      <c r="B167" s="214"/>
      <c r="C167" s="214"/>
      <c r="D167" s="214"/>
      <c r="E167" s="214"/>
      <c r="F167" s="214" t="s">
        <v>514</v>
      </c>
      <c r="G167" s="214" t="s">
        <v>502</v>
      </c>
      <c r="H167" s="214"/>
      <c r="I167" s="265"/>
      <c r="J167" s="265">
        <v>1059.034464806541</v>
      </c>
      <c r="K167" s="265">
        <v>48.09548991725779</v>
      </c>
      <c r="L167" s="265">
        <v>0</v>
      </c>
      <c r="M167" s="265">
        <v>11.5</v>
      </c>
      <c r="N167" s="265">
        <v>2.0360914811701103</v>
      </c>
      <c r="O167" s="265">
        <v>1120.666046204969</v>
      </c>
    </row>
    <row r="168" spans="2:15" ht="12" customHeight="1">
      <c r="B168" s="214"/>
      <c r="C168" s="214"/>
      <c r="D168" s="214"/>
      <c r="E168" s="214"/>
      <c r="F168" s="214" t="s">
        <v>515</v>
      </c>
      <c r="G168" s="214" t="s">
        <v>504</v>
      </c>
      <c r="H168" s="214"/>
      <c r="I168" s="265"/>
      <c r="J168" s="265">
        <v>0</v>
      </c>
      <c r="K168" s="265">
        <v>0</v>
      </c>
      <c r="L168" s="265">
        <v>0</v>
      </c>
      <c r="M168" s="265">
        <v>0</v>
      </c>
      <c r="N168" s="265">
        <v>0</v>
      </c>
      <c r="O168" s="265">
        <v>0</v>
      </c>
    </row>
    <row r="169" spans="2:15" ht="12" customHeight="1">
      <c r="B169" s="214"/>
      <c r="C169" s="214"/>
      <c r="D169" s="214"/>
      <c r="E169" s="214" t="s">
        <v>516</v>
      </c>
      <c r="F169" s="214" t="s">
        <v>112</v>
      </c>
      <c r="G169" s="214"/>
      <c r="H169" s="214"/>
      <c r="I169" s="265"/>
      <c r="J169" s="265">
        <v>6194.618</v>
      </c>
      <c r="K169" s="265">
        <v>-128.6536887819343</v>
      </c>
      <c r="L169" s="265">
        <v>0</v>
      </c>
      <c r="M169" s="265">
        <v>0</v>
      </c>
      <c r="N169" s="265">
        <v>-0.035788804173648714</v>
      </c>
      <c r="O169" s="265">
        <v>6065.928522413893</v>
      </c>
    </row>
    <row r="170" spans="2:15" ht="12" customHeight="1">
      <c r="B170" s="214"/>
      <c r="C170" s="214"/>
      <c r="D170" s="214"/>
      <c r="E170" s="214"/>
      <c r="F170" s="214" t="s">
        <v>517</v>
      </c>
      <c r="G170" s="214" t="s">
        <v>502</v>
      </c>
      <c r="H170" s="214"/>
      <c r="I170" s="265"/>
      <c r="J170" s="265">
        <v>5091.091</v>
      </c>
      <c r="K170" s="265">
        <v>-776.5773962619342</v>
      </c>
      <c r="L170" s="265">
        <v>0</v>
      </c>
      <c r="M170" s="265">
        <v>0</v>
      </c>
      <c r="N170" s="265">
        <v>-0.0357888041737624</v>
      </c>
      <c r="O170" s="265">
        <v>4314.477814933893</v>
      </c>
    </row>
    <row r="171" spans="2:15" ht="12" customHeight="1">
      <c r="B171" s="214"/>
      <c r="C171" s="214"/>
      <c r="D171" s="214"/>
      <c r="E171" s="214"/>
      <c r="F171" s="214" t="s">
        <v>518</v>
      </c>
      <c r="G171" s="214" t="s">
        <v>504</v>
      </c>
      <c r="H171" s="214"/>
      <c r="I171" s="265"/>
      <c r="J171" s="265">
        <v>1103.527</v>
      </c>
      <c r="K171" s="265">
        <v>647.9237074799998</v>
      </c>
      <c r="L171" s="265">
        <v>0</v>
      </c>
      <c r="M171" s="265">
        <v>0</v>
      </c>
      <c r="N171" s="265">
        <v>1.1368683772161603E-13</v>
      </c>
      <c r="O171" s="265">
        <v>1751.4507074800001</v>
      </c>
    </row>
    <row r="172" spans="2:15" ht="12" customHeight="1">
      <c r="B172" s="214"/>
      <c r="C172" s="214"/>
      <c r="D172" s="214"/>
      <c r="E172" s="214" t="s">
        <v>519</v>
      </c>
      <c r="F172" s="214" t="s">
        <v>113</v>
      </c>
      <c r="G172" s="214"/>
      <c r="H172" s="214"/>
      <c r="I172" s="265"/>
      <c r="J172" s="265">
        <v>16522.4</v>
      </c>
      <c r="K172" s="265">
        <v>2364.30141888</v>
      </c>
      <c r="L172" s="265">
        <v>0</v>
      </c>
      <c r="M172" s="265">
        <v>51.2</v>
      </c>
      <c r="N172" s="265">
        <v>-184.74765723109772</v>
      </c>
      <c r="O172" s="265">
        <v>18753.153761648948</v>
      </c>
    </row>
    <row r="173" spans="2:15" ht="12" customHeight="1">
      <c r="B173" s="214"/>
      <c r="C173" s="214"/>
      <c r="D173" s="214"/>
      <c r="E173" s="214"/>
      <c r="F173" s="214" t="s">
        <v>520</v>
      </c>
      <c r="G173" s="214" t="s">
        <v>502</v>
      </c>
      <c r="H173" s="214"/>
      <c r="I173" s="265"/>
      <c r="J173" s="265">
        <v>15914.3</v>
      </c>
      <c r="K173" s="265">
        <v>2291.035927</v>
      </c>
      <c r="L173" s="265">
        <v>0</v>
      </c>
      <c r="M173" s="265">
        <v>51.2</v>
      </c>
      <c r="N173" s="265">
        <v>-184.74537878109766</v>
      </c>
      <c r="O173" s="265">
        <v>18071.79054821895</v>
      </c>
    </row>
    <row r="174" spans="2:15" ht="12" customHeight="1">
      <c r="B174" s="214"/>
      <c r="C174" s="214"/>
      <c r="D174" s="214"/>
      <c r="E174" s="214"/>
      <c r="F174" s="214"/>
      <c r="G174" s="214" t="s">
        <v>562</v>
      </c>
      <c r="H174" s="214" t="s">
        <v>61</v>
      </c>
      <c r="I174" s="265"/>
      <c r="J174" s="265">
        <v>1821.8040151093478</v>
      </c>
      <c r="K174" s="265">
        <v>-17.182257999999962</v>
      </c>
      <c r="L174" s="265">
        <v>0</v>
      </c>
      <c r="M174" s="265">
        <v>0.2</v>
      </c>
      <c r="N174" s="265">
        <v>-1.5006078904336961</v>
      </c>
      <c r="O174" s="265">
        <v>1803.3211492189141</v>
      </c>
    </row>
    <row r="175" spans="2:15" ht="12" customHeight="1">
      <c r="B175" s="214"/>
      <c r="C175" s="214"/>
      <c r="D175" s="214"/>
      <c r="E175" s="214"/>
      <c r="F175" s="214"/>
      <c r="G175" s="214" t="s">
        <v>563</v>
      </c>
      <c r="H175" s="214" t="s">
        <v>62</v>
      </c>
      <c r="I175" s="265"/>
      <c r="J175" s="265">
        <v>14092.4959848907</v>
      </c>
      <c r="K175" s="265">
        <v>2308.2181849999997</v>
      </c>
      <c r="L175" s="265">
        <v>0</v>
      </c>
      <c r="M175" s="265">
        <v>51</v>
      </c>
      <c r="N175" s="265">
        <v>-183.24477089066397</v>
      </c>
      <c r="O175" s="265">
        <v>16268.469399000036</v>
      </c>
    </row>
    <row r="176" spans="2:15" ht="12" customHeight="1">
      <c r="B176" s="214"/>
      <c r="C176" s="214"/>
      <c r="D176" s="214"/>
      <c r="E176" s="214"/>
      <c r="F176" s="214" t="s">
        <v>521</v>
      </c>
      <c r="G176" s="214" t="s">
        <v>504</v>
      </c>
      <c r="H176" s="214"/>
      <c r="I176" s="265"/>
      <c r="J176" s="265">
        <v>608.1</v>
      </c>
      <c r="K176" s="265">
        <v>73.26549188000013</v>
      </c>
      <c r="L176" s="265">
        <v>0</v>
      </c>
      <c r="M176" s="265">
        <v>0</v>
      </c>
      <c r="N176" s="265">
        <v>-0.0022784500000625485</v>
      </c>
      <c r="O176" s="265">
        <v>681.3632134300001</v>
      </c>
    </row>
    <row r="177" spans="2:15" ht="12" customHeight="1">
      <c r="B177" s="214"/>
      <c r="C177" s="214"/>
      <c r="D177" s="214"/>
      <c r="E177" s="214"/>
      <c r="F177" s="214"/>
      <c r="G177" s="214" t="s">
        <v>564</v>
      </c>
      <c r="H177" s="214" t="s">
        <v>61</v>
      </c>
      <c r="I177" s="265"/>
      <c r="J177" s="265">
        <v>0</v>
      </c>
      <c r="K177" s="265">
        <v>0</v>
      </c>
      <c r="L177" s="265">
        <v>0</v>
      </c>
      <c r="M177" s="265">
        <v>0</v>
      </c>
      <c r="N177" s="265">
        <v>0</v>
      </c>
      <c r="O177" s="265">
        <v>0</v>
      </c>
    </row>
    <row r="178" spans="2:15" ht="12" customHeight="1">
      <c r="B178" s="214"/>
      <c r="C178" s="214"/>
      <c r="D178" s="214"/>
      <c r="E178" s="214"/>
      <c r="F178" s="214"/>
      <c r="G178" s="214" t="s">
        <v>565</v>
      </c>
      <c r="H178" s="214" t="s">
        <v>62</v>
      </c>
      <c r="I178" s="265"/>
      <c r="J178" s="265">
        <v>608.1</v>
      </c>
      <c r="K178" s="265">
        <v>73.26549188000013</v>
      </c>
      <c r="L178" s="265">
        <v>0</v>
      </c>
      <c r="M178" s="265">
        <v>0</v>
      </c>
      <c r="N178" s="265">
        <v>-0.0022784500000625485</v>
      </c>
      <c r="O178" s="265">
        <v>681.3632134300001</v>
      </c>
    </row>
    <row r="179" spans="2:15" ht="12" customHeight="1">
      <c r="B179" s="214"/>
      <c r="C179" s="214"/>
      <c r="D179" s="214" t="s">
        <v>225</v>
      </c>
      <c r="E179" s="214" t="s">
        <v>23</v>
      </c>
      <c r="F179" s="214"/>
      <c r="G179" s="214"/>
      <c r="H179" s="214"/>
      <c r="I179" s="265"/>
      <c r="J179" s="265">
        <v>58.09912728262771</v>
      </c>
      <c r="K179" s="265">
        <v>26.690973429635335</v>
      </c>
      <c r="L179" s="265">
        <v>0</v>
      </c>
      <c r="M179" s="265">
        <v>0</v>
      </c>
      <c r="N179" s="265">
        <v>0.009899287736971019</v>
      </c>
      <c r="O179" s="265">
        <v>84.8</v>
      </c>
    </row>
    <row r="180" spans="2:15" ht="12" customHeight="1">
      <c r="B180" s="214"/>
      <c r="C180" s="214"/>
      <c r="D180" s="214"/>
      <c r="E180" s="214" t="s">
        <v>522</v>
      </c>
      <c r="F180" s="214" t="s">
        <v>110</v>
      </c>
      <c r="G180" s="214"/>
      <c r="H180" s="214"/>
      <c r="I180" s="265"/>
      <c r="J180" s="265">
        <v>0</v>
      </c>
      <c r="K180" s="265">
        <v>0</v>
      </c>
      <c r="L180" s="265">
        <v>0</v>
      </c>
      <c r="M180" s="265">
        <v>0</v>
      </c>
      <c r="N180" s="265">
        <v>0</v>
      </c>
      <c r="O180" s="265">
        <v>0</v>
      </c>
    </row>
    <row r="181" spans="2:15" ht="12" customHeight="1">
      <c r="B181" s="214"/>
      <c r="C181" s="214"/>
      <c r="D181" s="214"/>
      <c r="E181" s="214" t="s">
        <v>523</v>
      </c>
      <c r="F181" s="214" t="s">
        <v>112</v>
      </c>
      <c r="G181" s="214"/>
      <c r="H181" s="214"/>
      <c r="I181" s="265"/>
      <c r="J181" s="329">
        <v>58.09912728262771</v>
      </c>
      <c r="K181" s="329">
        <v>26.690973429635335</v>
      </c>
      <c r="L181" s="329">
        <v>0</v>
      </c>
      <c r="M181" s="329">
        <v>0</v>
      </c>
      <c r="N181" s="329">
        <v>0.009899287736971019</v>
      </c>
      <c r="O181" s="329">
        <v>84.8</v>
      </c>
    </row>
    <row r="182" spans="2:15" ht="12" customHeight="1">
      <c r="B182" s="214"/>
      <c r="C182" s="214"/>
      <c r="D182" s="214" t="s">
        <v>566</v>
      </c>
      <c r="E182" s="214" t="s">
        <v>25</v>
      </c>
      <c r="F182" s="214"/>
      <c r="G182" s="214"/>
      <c r="H182" s="214"/>
      <c r="I182" s="265"/>
      <c r="J182" s="265">
        <v>16.4</v>
      </c>
      <c r="K182" s="265">
        <v>-2.9</v>
      </c>
      <c r="L182" s="265">
        <v>0</v>
      </c>
      <c r="M182" s="265">
        <v>0</v>
      </c>
      <c r="N182" s="265">
        <v>0</v>
      </c>
      <c r="O182" s="265">
        <v>13.5</v>
      </c>
    </row>
    <row r="183" spans="2:15" ht="12" customHeight="1">
      <c r="B183" s="214"/>
      <c r="C183" s="214"/>
      <c r="D183" s="214"/>
      <c r="E183" s="214" t="s">
        <v>227</v>
      </c>
      <c r="F183" s="214" t="s">
        <v>110</v>
      </c>
      <c r="G183" s="214"/>
      <c r="H183" s="214"/>
      <c r="I183" s="265"/>
      <c r="J183" s="265">
        <v>16.4</v>
      </c>
      <c r="K183" s="265">
        <v>-2.9</v>
      </c>
      <c r="L183" s="265">
        <v>0</v>
      </c>
      <c r="M183" s="265">
        <v>0</v>
      </c>
      <c r="N183" s="265">
        <v>0</v>
      </c>
      <c r="O183" s="265">
        <v>13.5</v>
      </c>
    </row>
    <row r="184" spans="2:15" ht="12" customHeight="1">
      <c r="B184" s="214"/>
      <c r="C184" s="214"/>
      <c r="D184" s="214"/>
      <c r="E184" s="214"/>
      <c r="F184" s="214" t="s">
        <v>528</v>
      </c>
      <c r="G184" s="214" t="s">
        <v>502</v>
      </c>
      <c r="H184" s="214"/>
      <c r="I184" s="265"/>
      <c r="J184" s="265">
        <v>0</v>
      </c>
      <c r="K184" s="265">
        <v>0</v>
      </c>
      <c r="L184" s="265">
        <v>0</v>
      </c>
      <c r="M184" s="265">
        <v>0</v>
      </c>
      <c r="N184" s="265">
        <v>0</v>
      </c>
      <c r="O184" s="265">
        <v>0</v>
      </c>
    </row>
    <row r="185" spans="2:15" ht="12" customHeight="1">
      <c r="B185" s="214"/>
      <c r="C185" s="214"/>
      <c r="D185" s="214"/>
      <c r="E185" s="214"/>
      <c r="F185" s="214" t="s">
        <v>529</v>
      </c>
      <c r="G185" s="214" t="s">
        <v>504</v>
      </c>
      <c r="H185" s="214"/>
      <c r="I185" s="265"/>
      <c r="J185" s="265">
        <v>16.4</v>
      </c>
      <c r="K185" s="265">
        <v>-2.9</v>
      </c>
      <c r="L185" s="265">
        <v>0</v>
      </c>
      <c r="M185" s="265">
        <v>0</v>
      </c>
      <c r="N185" s="265">
        <v>0</v>
      </c>
      <c r="O185" s="265">
        <v>13.5</v>
      </c>
    </row>
    <row r="186" spans="2:15" ht="12" customHeight="1">
      <c r="B186" s="214"/>
      <c r="C186" s="214"/>
      <c r="D186" s="214"/>
      <c r="E186" s="214" t="s">
        <v>228</v>
      </c>
      <c r="F186" s="214" t="s">
        <v>481</v>
      </c>
      <c r="G186" s="214"/>
      <c r="H186" s="214"/>
      <c r="I186" s="265"/>
      <c r="J186" s="265">
        <v>0</v>
      </c>
      <c r="K186" s="265">
        <v>0</v>
      </c>
      <c r="L186" s="265">
        <v>0</v>
      </c>
      <c r="M186" s="265">
        <v>0</v>
      </c>
      <c r="N186" s="265">
        <v>0</v>
      </c>
      <c r="O186" s="265">
        <v>0</v>
      </c>
    </row>
    <row r="187" spans="2:15" ht="12" customHeight="1">
      <c r="B187" s="214"/>
      <c r="C187" s="214"/>
      <c r="D187" s="214"/>
      <c r="E187" s="214"/>
      <c r="F187" s="214" t="s">
        <v>530</v>
      </c>
      <c r="G187" s="214" t="s">
        <v>502</v>
      </c>
      <c r="H187" s="214"/>
      <c r="I187" s="265"/>
      <c r="J187" s="265">
        <v>0</v>
      </c>
      <c r="K187" s="265">
        <v>0</v>
      </c>
      <c r="L187" s="265">
        <v>0</v>
      </c>
      <c r="M187" s="265">
        <v>0</v>
      </c>
      <c r="N187" s="265">
        <v>0</v>
      </c>
      <c r="O187" s="265">
        <v>0</v>
      </c>
    </row>
    <row r="188" spans="2:15" ht="12" customHeight="1">
      <c r="B188" s="214"/>
      <c r="C188" s="214"/>
      <c r="D188" s="214"/>
      <c r="E188" s="214"/>
      <c r="F188" s="214" t="s">
        <v>531</v>
      </c>
      <c r="G188" s="214" t="s">
        <v>504</v>
      </c>
      <c r="H188" s="214"/>
      <c r="I188" s="265"/>
      <c r="J188" s="265">
        <v>0</v>
      </c>
      <c r="K188" s="265">
        <v>0</v>
      </c>
      <c r="L188" s="265">
        <v>0</v>
      </c>
      <c r="M188" s="265">
        <v>0</v>
      </c>
      <c r="N188" s="265">
        <v>0</v>
      </c>
      <c r="O188" s="265">
        <v>0</v>
      </c>
    </row>
    <row r="189" spans="2:15" ht="12" customHeight="1">
      <c r="B189" s="214"/>
      <c r="C189" s="214"/>
      <c r="D189" s="214"/>
      <c r="E189" s="214" t="s">
        <v>532</v>
      </c>
      <c r="F189" s="214" t="s">
        <v>112</v>
      </c>
      <c r="G189" s="214"/>
      <c r="H189" s="214"/>
      <c r="I189" s="265"/>
      <c r="J189" s="265">
        <v>0</v>
      </c>
      <c r="K189" s="265">
        <v>0</v>
      </c>
      <c r="L189" s="265">
        <v>0</v>
      </c>
      <c r="M189" s="265">
        <v>0</v>
      </c>
      <c r="N189" s="265">
        <v>0</v>
      </c>
      <c r="O189" s="265">
        <v>0</v>
      </c>
    </row>
    <row r="190" spans="2:15" ht="12" customHeight="1">
      <c r="B190" s="214"/>
      <c r="C190" s="214"/>
      <c r="D190" s="214"/>
      <c r="E190" s="214"/>
      <c r="F190" s="214" t="s">
        <v>533</v>
      </c>
      <c r="G190" s="214" t="s">
        <v>502</v>
      </c>
      <c r="H190" s="214"/>
      <c r="I190" s="265"/>
      <c r="J190" s="265">
        <v>0</v>
      </c>
      <c r="K190" s="265">
        <v>0</v>
      </c>
      <c r="L190" s="265">
        <v>0</v>
      </c>
      <c r="M190" s="265">
        <v>0</v>
      </c>
      <c r="N190" s="265">
        <v>0</v>
      </c>
      <c r="O190" s="265">
        <v>0</v>
      </c>
    </row>
    <row r="191" spans="2:15" ht="12" customHeight="1">
      <c r="B191" s="214"/>
      <c r="C191" s="214"/>
      <c r="D191" s="214"/>
      <c r="E191" s="214"/>
      <c r="F191" s="214" t="s">
        <v>534</v>
      </c>
      <c r="G191" s="214" t="s">
        <v>504</v>
      </c>
      <c r="H191" s="214"/>
      <c r="I191" s="265"/>
      <c r="J191" s="265">
        <v>0</v>
      </c>
      <c r="K191" s="265">
        <v>0</v>
      </c>
      <c r="L191" s="265">
        <v>0</v>
      </c>
      <c r="M191" s="265">
        <v>0</v>
      </c>
      <c r="N191" s="265">
        <v>0</v>
      </c>
      <c r="O191" s="265">
        <v>0</v>
      </c>
    </row>
    <row r="192" spans="2:14" ht="12" customHeight="1">
      <c r="B192" s="214"/>
      <c r="C192" s="214"/>
      <c r="D192" s="214"/>
      <c r="E192" s="214" t="s">
        <v>535</v>
      </c>
      <c r="F192" s="214" t="s">
        <v>113</v>
      </c>
      <c r="G192" s="214"/>
      <c r="H192" s="214"/>
      <c r="I192" s="265"/>
      <c r="K192" s="265"/>
      <c r="L192" s="265"/>
      <c r="M192" s="265"/>
      <c r="N192" s="265"/>
    </row>
    <row r="193" spans="2:14" ht="12" customHeight="1">
      <c r="B193" s="214"/>
      <c r="C193" s="214"/>
      <c r="D193" s="214"/>
      <c r="E193" s="214"/>
      <c r="F193" s="214" t="s">
        <v>536</v>
      </c>
      <c r="G193" s="214" t="s">
        <v>502</v>
      </c>
      <c r="H193" s="214"/>
      <c r="I193" s="265"/>
      <c r="K193" s="265"/>
      <c r="L193" s="265"/>
      <c r="M193" s="265"/>
      <c r="N193" s="265"/>
    </row>
    <row r="194" spans="2:14" ht="12" customHeight="1">
      <c r="B194" s="214"/>
      <c r="C194" s="214"/>
      <c r="D194" s="214"/>
      <c r="E194" s="214"/>
      <c r="F194" s="214" t="s">
        <v>537</v>
      </c>
      <c r="G194" s="214" t="s">
        <v>504</v>
      </c>
      <c r="H194" s="214"/>
      <c r="I194" s="265"/>
      <c r="K194" s="265"/>
      <c r="L194" s="265"/>
      <c r="M194" s="265"/>
      <c r="N194" s="265"/>
    </row>
    <row r="195" spans="1:15" s="313" customFormat="1" ht="10.5" customHeight="1">
      <c r="A195" s="213"/>
      <c r="B195" s="252"/>
      <c r="C195" s="252"/>
      <c r="D195" s="252"/>
      <c r="E195" s="252"/>
      <c r="F195" s="252"/>
      <c r="G195" s="252"/>
      <c r="H195" s="252"/>
      <c r="I195" s="252"/>
      <c r="J195" s="252"/>
      <c r="K195" s="330"/>
      <c r="L195" s="330"/>
      <c r="M195" s="330"/>
      <c r="N195" s="330"/>
      <c r="O195" s="252"/>
    </row>
    <row r="196" spans="2:13" ht="10.5" customHeight="1">
      <c r="B196" s="338" t="s">
        <v>459</v>
      </c>
      <c r="C196" s="322" t="s">
        <v>547</v>
      </c>
      <c r="D196" s="322"/>
      <c r="E196" s="322"/>
      <c r="F196" s="322"/>
      <c r="G196" s="322"/>
      <c r="H196" s="322"/>
      <c r="I196" s="322"/>
      <c r="K196" s="323"/>
      <c r="L196" s="324"/>
      <c r="M196" s="324"/>
    </row>
    <row r="197" spans="3:13" ht="10.5" customHeight="1">
      <c r="C197" s="322" t="s">
        <v>691</v>
      </c>
      <c r="D197" s="322"/>
      <c r="E197" s="322"/>
      <c r="F197" s="322"/>
      <c r="G197" s="322"/>
      <c r="H197" s="322"/>
      <c r="I197" s="322"/>
      <c r="K197" s="331"/>
      <c r="L197" s="332"/>
      <c r="M197" s="324"/>
    </row>
    <row r="198" spans="2:13" ht="10.5" customHeight="1">
      <c r="B198" s="214"/>
      <c r="C198" s="214"/>
      <c r="D198" s="214"/>
      <c r="E198" s="214"/>
      <c r="F198" s="214"/>
      <c r="G198" s="214"/>
      <c r="H198" s="214"/>
      <c r="I198" s="265"/>
      <c r="K198" s="323"/>
      <c r="L198" s="324"/>
      <c r="M198" s="324"/>
    </row>
  </sheetData>
  <printOptions/>
  <pageMargins left="0.9055118110236221" right="0.7874015748031497" top="0.94" bottom="1.29" header="0" footer="0"/>
  <pageSetup horizontalDpi="600" verticalDpi="600" orientation="portrait" scale="64" r:id="rId1"/>
  <rowBreaks count="2" manualBreakCount="2">
    <brk id="65" max="14" man="1"/>
    <brk id="130" max="14" man="1"/>
  </rowBreaks>
</worksheet>
</file>

<file path=xl/worksheets/sheet17.xml><?xml version="1.0" encoding="utf-8"?>
<worksheet xmlns="http://schemas.openxmlformats.org/spreadsheetml/2006/main" xmlns:r="http://schemas.openxmlformats.org/officeDocument/2006/relationships">
  <sheetPr codeName="Hoja51112"/>
  <dimension ref="A1:O167"/>
  <sheetViews>
    <sheetView zoomScale="75" zoomScaleNormal="75" workbookViewId="0" topLeftCell="A1">
      <selection activeCell="A1" sqref="A1"/>
    </sheetView>
  </sheetViews>
  <sheetFormatPr defaultColWidth="11.421875" defaultRowHeight="12.75"/>
  <cols>
    <col min="1" max="1" width="1.7109375" style="379" customWidth="1"/>
    <col min="2" max="4" width="1.7109375" style="362" customWidth="1"/>
    <col min="5" max="5" width="6.7109375" style="362" customWidth="1"/>
    <col min="6" max="6" width="7.140625" style="362" customWidth="1"/>
    <col min="7" max="7" width="6.8515625" style="362" customWidth="1"/>
    <col min="8" max="8" width="14.421875" style="362" customWidth="1"/>
    <col min="9" max="9" width="1.7109375" style="362" customWidth="1"/>
    <col min="10" max="10" width="12.7109375" style="369" customWidth="1"/>
    <col min="11" max="13" width="12.7109375" style="363" customWidth="1"/>
    <col min="14" max="15" width="12.7109375" style="369" customWidth="1"/>
    <col min="16" max="16384" width="11.421875" style="362" customWidth="1"/>
  </cols>
  <sheetData>
    <row r="1" ht="12.75">
      <c r="A1" s="362"/>
    </row>
    <row r="2" spans="2:15" s="359" customFormat="1" ht="12.75" customHeight="1">
      <c r="B2" s="370" t="s">
        <v>684</v>
      </c>
      <c r="C2" s="371"/>
      <c r="D2" s="371"/>
      <c r="E2" s="371"/>
      <c r="F2" s="371"/>
      <c r="G2" s="371"/>
      <c r="H2" s="371"/>
      <c r="I2" s="371"/>
      <c r="J2" s="360"/>
      <c r="K2" s="360"/>
      <c r="L2" s="361"/>
      <c r="M2" s="361"/>
      <c r="N2" s="360"/>
      <c r="O2" s="360"/>
    </row>
    <row r="3" spans="1:15" ht="12" customHeight="1">
      <c r="A3" s="362"/>
      <c r="B3" s="365" t="s">
        <v>0</v>
      </c>
      <c r="C3" s="372"/>
      <c r="D3" s="372"/>
      <c r="E3" s="372"/>
      <c r="F3" s="372"/>
      <c r="G3" s="372"/>
      <c r="H3" s="372"/>
      <c r="I3" s="372"/>
      <c r="J3" s="363"/>
      <c r="L3" s="364"/>
      <c r="M3" s="364"/>
      <c r="N3" s="363"/>
      <c r="O3" s="363"/>
    </row>
    <row r="4" spans="1:15" s="307" customFormat="1" ht="12.75" customHeight="1">
      <c r="A4" s="313"/>
      <c r="B4" s="213"/>
      <c r="C4" s="308"/>
      <c r="D4" s="308"/>
      <c r="E4" s="308"/>
      <c r="F4" s="308"/>
      <c r="G4" s="308"/>
      <c r="H4" s="308"/>
      <c r="I4" s="308"/>
      <c r="J4" s="312"/>
      <c r="K4" s="312"/>
      <c r="L4" s="312"/>
      <c r="M4" s="312"/>
      <c r="N4" s="312"/>
      <c r="O4" s="314"/>
    </row>
    <row r="5" spans="1:15" s="307" customFormat="1" ht="12.75" customHeight="1">
      <c r="A5" s="313"/>
      <c r="B5" s="330"/>
      <c r="C5" s="316"/>
      <c r="D5" s="316"/>
      <c r="E5" s="316"/>
      <c r="F5" s="316"/>
      <c r="G5" s="316"/>
      <c r="H5" s="316"/>
      <c r="I5" s="316"/>
      <c r="J5" s="316"/>
      <c r="K5" s="316" t="s">
        <v>567</v>
      </c>
      <c r="L5" s="316"/>
      <c r="M5" s="316"/>
      <c r="N5" s="316"/>
      <c r="O5" s="317"/>
    </row>
    <row r="6" spans="1:15" s="213" customFormat="1" ht="12" customHeight="1">
      <c r="A6" s="313"/>
      <c r="B6" s="313"/>
      <c r="C6" s="313"/>
      <c r="D6" s="313"/>
      <c r="E6" s="313"/>
      <c r="F6" s="265"/>
      <c r="G6" s="265"/>
      <c r="H6" s="265"/>
      <c r="I6" s="265"/>
      <c r="J6" s="381"/>
      <c r="K6" s="382" t="s">
        <v>595</v>
      </c>
      <c r="L6" s="382"/>
      <c r="M6" s="382"/>
      <c r="N6" s="382"/>
      <c r="O6" s="383"/>
    </row>
    <row r="7" spans="1:15" s="213" customFormat="1" ht="15" customHeight="1">
      <c r="A7" s="313"/>
      <c r="B7" s="312" t="s">
        <v>1</v>
      </c>
      <c r="F7" s="214"/>
      <c r="G7" s="214"/>
      <c r="H7" s="214"/>
      <c r="I7" s="214"/>
      <c r="J7" s="384"/>
      <c r="K7" s="384"/>
      <c r="L7" s="384"/>
      <c r="M7" s="384"/>
      <c r="N7" s="384"/>
      <c r="O7" s="384"/>
    </row>
    <row r="8" spans="1:15" s="307" customFormat="1" ht="18" customHeight="1">
      <c r="A8" s="312"/>
      <c r="B8" s="312"/>
      <c r="C8" s="312"/>
      <c r="D8" s="312"/>
      <c r="E8" s="312"/>
      <c r="F8" s="314"/>
      <c r="G8" s="314"/>
      <c r="H8" s="314"/>
      <c r="I8" s="347"/>
      <c r="J8" s="385">
        <v>2005</v>
      </c>
      <c r="K8" s="385" t="s">
        <v>568</v>
      </c>
      <c r="L8" s="386" t="s">
        <v>569</v>
      </c>
      <c r="M8" s="387" t="s">
        <v>570</v>
      </c>
      <c r="N8" s="387" t="s">
        <v>469</v>
      </c>
      <c r="O8" s="396" t="s">
        <v>685</v>
      </c>
    </row>
    <row r="9" spans="1:15" s="213" customFormat="1" ht="10.5" customHeight="1">
      <c r="A9" s="313"/>
      <c r="B9" s="288"/>
      <c r="C9" s="288"/>
      <c r="D9" s="288"/>
      <c r="E9" s="288"/>
      <c r="F9" s="266"/>
      <c r="G9" s="266"/>
      <c r="H9" s="266"/>
      <c r="I9" s="266"/>
      <c r="J9" s="266"/>
      <c r="K9" s="266"/>
      <c r="L9" s="266"/>
      <c r="M9" s="266"/>
      <c r="N9" s="266"/>
      <c r="O9" s="266"/>
    </row>
    <row r="10" spans="1:15" ht="10.5" customHeight="1">
      <c r="A10" s="213"/>
      <c r="B10" s="213"/>
      <c r="C10" s="213"/>
      <c r="D10" s="213"/>
      <c r="E10" s="213"/>
      <c r="F10" s="214"/>
      <c r="G10" s="214"/>
      <c r="H10" s="214"/>
      <c r="I10" s="265"/>
      <c r="J10" s="311"/>
      <c r="K10" s="318"/>
      <c r="L10" s="318"/>
      <c r="M10" s="318"/>
      <c r="N10" s="318"/>
      <c r="O10" s="311"/>
    </row>
    <row r="11" spans="2:15" s="368" customFormat="1" ht="12" customHeight="1">
      <c r="B11" s="307" t="s">
        <v>146</v>
      </c>
      <c r="C11" s="319"/>
      <c r="D11" s="307"/>
      <c r="E11" s="307"/>
      <c r="F11" s="320"/>
      <c r="G11" s="320"/>
      <c r="H11" s="320"/>
      <c r="J11" s="265">
        <v>-32024.07743926806</v>
      </c>
      <c r="K11" s="265">
        <v>3569.033516243626</v>
      </c>
      <c r="L11" s="265">
        <v>1402.9396831479391</v>
      </c>
      <c r="M11" s="265">
        <v>4728.548321016468</v>
      </c>
      <c r="N11" s="265">
        <v>123.8474347082496</v>
      </c>
      <c r="O11" s="265">
        <v>-22199.70848415178</v>
      </c>
    </row>
    <row r="12" spans="2:15" s="368" customFormat="1" ht="12" customHeight="1">
      <c r="B12" s="322"/>
      <c r="C12" s="322"/>
      <c r="D12" s="322"/>
      <c r="E12" s="322"/>
      <c r="F12" s="322"/>
      <c r="G12" s="322"/>
      <c r="H12" s="320"/>
      <c r="J12" s="314"/>
      <c r="K12" s="314"/>
      <c r="L12" s="314"/>
      <c r="M12" s="314"/>
      <c r="N12" s="314"/>
      <c r="O12" s="314"/>
    </row>
    <row r="13" spans="2:15" s="368" customFormat="1" ht="12" customHeight="1">
      <c r="B13" s="322" t="s">
        <v>584</v>
      </c>
      <c r="C13" s="322"/>
      <c r="D13" s="322"/>
      <c r="E13" s="322"/>
      <c r="F13" s="322"/>
      <c r="G13" s="322"/>
      <c r="H13" s="320"/>
      <c r="J13" s="314">
        <v>91640.49744454981</v>
      </c>
      <c r="K13" s="314">
        <v>10284.504362725242</v>
      </c>
      <c r="L13" s="314">
        <v>1898.7522119878104</v>
      </c>
      <c r="M13" s="314">
        <v>1814.746068847651</v>
      </c>
      <c r="N13" s="314">
        <v>-101.18116883324812</v>
      </c>
      <c r="O13" s="314">
        <v>105537.31891927726</v>
      </c>
    </row>
    <row r="14" spans="2:15" s="368" customFormat="1" ht="12" customHeight="1">
      <c r="B14" s="322"/>
      <c r="C14" s="322"/>
      <c r="D14" s="322"/>
      <c r="E14" s="322"/>
      <c r="F14" s="322"/>
      <c r="G14" s="322"/>
      <c r="H14" s="322"/>
      <c r="J14" s="324"/>
      <c r="K14" s="324"/>
      <c r="L14" s="324"/>
      <c r="M14" s="324"/>
      <c r="N14" s="324"/>
      <c r="O14" s="324"/>
    </row>
    <row r="15" spans="2:15" s="373" customFormat="1" ht="12" customHeight="1">
      <c r="B15" s="374" t="s">
        <v>572</v>
      </c>
      <c r="C15" s="374"/>
      <c r="D15" s="374"/>
      <c r="E15" s="374"/>
      <c r="F15" s="375"/>
      <c r="G15" s="375"/>
      <c r="H15" s="374"/>
      <c r="J15" s="380">
        <v>17023.5</v>
      </c>
      <c r="K15" s="380">
        <v>349.6</v>
      </c>
      <c r="L15" s="380">
        <v>-89.2</v>
      </c>
      <c r="M15" s="380">
        <v>348.4000000000054</v>
      </c>
      <c r="N15" s="380">
        <v>0</v>
      </c>
      <c r="O15" s="380">
        <v>17632.3</v>
      </c>
    </row>
    <row r="16" spans="2:15" s="368" customFormat="1" ht="12" customHeight="1">
      <c r="B16" s="322"/>
      <c r="C16" s="322"/>
      <c r="D16" s="322"/>
      <c r="E16" s="354" t="s">
        <v>130</v>
      </c>
      <c r="F16" s="322"/>
      <c r="G16" s="322"/>
      <c r="H16" s="354"/>
      <c r="J16" s="324">
        <v>16963.4</v>
      </c>
      <c r="K16" s="324">
        <v>349.6</v>
      </c>
      <c r="L16" s="324">
        <v>-89.2</v>
      </c>
      <c r="M16" s="324">
        <v>346.30000000000535</v>
      </c>
      <c r="N16" s="324">
        <v>0</v>
      </c>
      <c r="O16" s="324">
        <v>17570.1</v>
      </c>
    </row>
    <row r="17" spans="2:15" s="368" customFormat="1" ht="12" customHeight="1">
      <c r="B17" s="322"/>
      <c r="C17" s="322"/>
      <c r="D17" s="322"/>
      <c r="E17" s="322"/>
      <c r="F17" s="354" t="s">
        <v>69</v>
      </c>
      <c r="G17" s="354"/>
      <c r="H17" s="354"/>
      <c r="J17" s="324">
        <v>16689.1</v>
      </c>
      <c r="K17" s="324">
        <v>414.1</v>
      </c>
      <c r="L17" s="324">
        <v>-89.2</v>
      </c>
      <c r="M17" s="324">
        <v>337.9000000000054</v>
      </c>
      <c r="N17" s="324">
        <v>0</v>
      </c>
      <c r="O17" s="324">
        <v>17351.9</v>
      </c>
    </row>
    <row r="18" spans="2:15" s="368" customFormat="1" ht="12" customHeight="1">
      <c r="B18" s="322"/>
      <c r="C18" s="322"/>
      <c r="D18" s="322"/>
      <c r="E18" s="322"/>
      <c r="F18" s="354" t="s">
        <v>53</v>
      </c>
      <c r="G18" s="354"/>
      <c r="H18" s="354"/>
      <c r="J18" s="324">
        <v>274.2999999999993</v>
      </c>
      <c r="K18" s="324">
        <v>-64.5</v>
      </c>
      <c r="L18" s="324">
        <v>0</v>
      </c>
      <c r="M18" s="324">
        <v>8.4</v>
      </c>
      <c r="N18" s="324">
        <v>0</v>
      </c>
      <c r="O18" s="324">
        <v>218.2</v>
      </c>
    </row>
    <row r="19" spans="2:15" s="368" customFormat="1" ht="12" customHeight="1">
      <c r="B19" s="322"/>
      <c r="C19" s="322"/>
      <c r="D19" s="322"/>
      <c r="E19" s="354" t="s">
        <v>585</v>
      </c>
      <c r="F19" s="322"/>
      <c r="G19" s="322"/>
      <c r="H19" s="354"/>
      <c r="J19" s="324">
        <v>60.1</v>
      </c>
      <c r="K19" s="324">
        <v>0</v>
      </c>
      <c r="L19" s="324">
        <v>0</v>
      </c>
      <c r="M19" s="324">
        <v>2.1</v>
      </c>
      <c r="N19" s="324">
        <v>0</v>
      </c>
      <c r="O19" s="324">
        <v>62.2</v>
      </c>
    </row>
    <row r="20" spans="2:15" s="373" customFormat="1" ht="12" customHeight="1">
      <c r="B20" s="375" t="s">
        <v>575</v>
      </c>
      <c r="C20" s="375"/>
      <c r="D20" s="375"/>
      <c r="E20" s="374"/>
      <c r="F20" s="375"/>
      <c r="G20" s="375"/>
      <c r="H20" s="374"/>
      <c r="J20" s="380">
        <v>1136.2</v>
      </c>
      <c r="K20" s="380">
        <v>4184.156040486684</v>
      </c>
      <c r="L20" s="380">
        <v>0</v>
      </c>
      <c r="M20" s="380">
        <v>0</v>
      </c>
      <c r="N20" s="380">
        <v>32.07695378000001</v>
      </c>
      <c r="O20" s="380">
        <v>5352.432994266685</v>
      </c>
    </row>
    <row r="21" spans="2:15" s="368" customFormat="1" ht="12" customHeight="1">
      <c r="B21" s="322"/>
      <c r="C21" s="322"/>
      <c r="D21" s="322" t="s">
        <v>576</v>
      </c>
      <c r="E21" s="354"/>
      <c r="F21" s="322"/>
      <c r="G21" s="322"/>
      <c r="H21" s="354"/>
      <c r="J21" s="324">
        <v>0</v>
      </c>
      <c r="K21" s="324">
        <v>3531.1059942666843</v>
      </c>
      <c r="L21" s="324">
        <v>0</v>
      </c>
      <c r="M21" s="324">
        <v>0</v>
      </c>
      <c r="N21" s="324">
        <v>0</v>
      </c>
      <c r="O21" s="324">
        <v>3531.1059942666843</v>
      </c>
    </row>
    <row r="22" spans="2:15" s="368" customFormat="1" ht="12" customHeight="1">
      <c r="B22" s="322"/>
      <c r="C22" s="322"/>
      <c r="D22" s="354"/>
      <c r="E22" s="354" t="s">
        <v>118</v>
      </c>
      <c r="F22" s="322"/>
      <c r="G22" s="322"/>
      <c r="H22" s="354"/>
      <c r="J22" s="324">
        <v>0</v>
      </c>
      <c r="K22" s="324">
        <v>0</v>
      </c>
      <c r="L22" s="324">
        <v>0</v>
      </c>
      <c r="M22" s="324">
        <v>0</v>
      </c>
      <c r="N22" s="324">
        <v>0</v>
      </c>
      <c r="O22" s="324">
        <v>0</v>
      </c>
    </row>
    <row r="23" spans="2:15" s="368" customFormat="1" ht="12" customHeight="1">
      <c r="B23" s="322"/>
      <c r="C23" s="322"/>
      <c r="D23" s="354"/>
      <c r="E23" s="354" t="s">
        <v>74</v>
      </c>
      <c r="F23" s="322"/>
      <c r="G23" s="322"/>
      <c r="H23" s="354"/>
      <c r="J23" s="324">
        <v>0</v>
      </c>
      <c r="K23" s="324">
        <v>2907.2488989729704</v>
      </c>
      <c r="L23" s="324">
        <v>0</v>
      </c>
      <c r="M23" s="324">
        <v>0</v>
      </c>
      <c r="N23" s="324">
        <v>0</v>
      </c>
      <c r="O23" s="324">
        <v>2907.2488989729704</v>
      </c>
    </row>
    <row r="24" spans="2:15" s="368" customFormat="1" ht="12" customHeight="1">
      <c r="B24" s="322"/>
      <c r="C24" s="322"/>
      <c r="D24" s="322"/>
      <c r="E24" s="354" t="s">
        <v>387</v>
      </c>
      <c r="F24" s="322"/>
      <c r="G24" s="322"/>
      <c r="H24" s="354"/>
      <c r="J24" s="324">
        <v>0</v>
      </c>
      <c r="K24" s="324">
        <v>0</v>
      </c>
      <c r="L24" s="324">
        <v>0</v>
      </c>
      <c r="M24" s="324">
        <v>0</v>
      </c>
      <c r="N24" s="324">
        <v>0</v>
      </c>
      <c r="O24" s="324">
        <v>0</v>
      </c>
    </row>
    <row r="25" spans="2:15" s="368" customFormat="1" ht="12" customHeight="1">
      <c r="B25" s="322"/>
      <c r="C25" s="322"/>
      <c r="D25" s="322"/>
      <c r="E25" s="354" t="s">
        <v>76</v>
      </c>
      <c r="F25" s="322"/>
      <c r="G25" s="322"/>
      <c r="H25" s="354"/>
      <c r="J25" s="324">
        <v>0</v>
      </c>
      <c r="K25" s="324">
        <v>623.857095293714</v>
      </c>
      <c r="L25" s="324">
        <v>0</v>
      </c>
      <c r="M25" s="324">
        <v>0</v>
      </c>
      <c r="N25" s="324">
        <v>0</v>
      </c>
      <c r="O25" s="324">
        <v>623.857095293714</v>
      </c>
    </row>
    <row r="26" spans="2:15" s="368" customFormat="1" ht="12" customHeight="1">
      <c r="B26" s="322"/>
      <c r="C26" s="322"/>
      <c r="D26" s="322" t="s">
        <v>577</v>
      </c>
      <c r="E26" s="354"/>
      <c r="F26" s="322"/>
      <c r="G26" s="322"/>
      <c r="H26" s="354"/>
      <c r="J26" s="324">
        <v>1136.2</v>
      </c>
      <c r="K26" s="324">
        <v>653.0500462199999</v>
      </c>
      <c r="L26" s="324">
        <v>0</v>
      </c>
      <c r="M26" s="324">
        <v>0</v>
      </c>
      <c r="N26" s="324">
        <v>32.07695378000001</v>
      </c>
      <c r="O26" s="324">
        <v>1821.3269999999998</v>
      </c>
    </row>
    <row r="27" spans="2:15" s="368" customFormat="1" ht="12" customHeight="1">
      <c r="B27" s="322"/>
      <c r="C27" s="322"/>
      <c r="D27" s="322"/>
      <c r="E27" s="354" t="s">
        <v>118</v>
      </c>
      <c r="F27" s="322"/>
      <c r="G27" s="322"/>
      <c r="H27" s="354"/>
      <c r="J27" s="324"/>
      <c r="K27" s="324"/>
      <c r="L27" s="324"/>
      <c r="M27" s="324"/>
      <c r="N27" s="324"/>
      <c r="O27" s="324"/>
    </row>
    <row r="28" spans="2:15" s="368" customFormat="1" ht="12" customHeight="1">
      <c r="B28" s="322"/>
      <c r="C28" s="322"/>
      <c r="D28" s="322"/>
      <c r="E28" s="354" t="s">
        <v>74</v>
      </c>
      <c r="F28" s="322"/>
      <c r="G28" s="322"/>
      <c r="H28" s="354"/>
      <c r="J28" s="324"/>
      <c r="K28" s="324"/>
      <c r="L28" s="324"/>
      <c r="M28" s="324"/>
      <c r="N28" s="324"/>
      <c r="O28" s="324"/>
    </row>
    <row r="29" spans="2:15" s="368" customFormat="1" ht="12" customHeight="1">
      <c r="B29" s="322"/>
      <c r="C29" s="322"/>
      <c r="D29" s="322"/>
      <c r="E29" s="354" t="s">
        <v>387</v>
      </c>
      <c r="F29" s="322"/>
      <c r="G29" s="322"/>
      <c r="H29" s="354"/>
      <c r="J29" s="324"/>
      <c r="K29" s="324">
        <v>-32.086953779999966</v>
      </c>
      <c r="L29" s="324">
        <v>0</v>
      </c>
      <c r="M29" s="324">
        <v>0</v>
      </c>
      <c r="N29" s="324">
        <v>32.08695378</v>
      </c>
      <c r="O29" s="324"/>
    </row>
    <row r="30" spans="2:15" s="368" customFormat="1" ht="12" customHeight="1">
      <c r="B30" s="322"/>
      <c r="C30" s="322"/>
      <c r="D30" s="322"/>
      <c r="E30" s="354" t="s">
        <v>76</v>
      </c>
      <c r="F30" s="322"/>
      <c r="G30" s="322"/>
      <c r="H30" s="354"/>
      <c r="J30" s="324">
        <v>1136.2</v>
      </c>
      <c r="K30" s="324">
        <v>685.1369999999998</v>
      </c>
      <c r="L30" s="324">
        <v>0</v>
      </c>
      <c r="M30" s="324">
        <v>0</v>
      </c>
      <c r="N30" s="324">
        <v>-0.009999999999990905</v>
      </c>
      <c r="O30" s="324">
        <v>1821.3269999999998</v>
      </c>
    </row>
    <row r="31" spans="2:15" s="368" customFormat="1" ht="12" customHeight="1">
      <c r="B31" s="354"/>
      <c r="C31" s="354"/>
      <c r="D31" s="354"/>
      <c r="E31" s="354"/>
      <c r="F31" s="322" t="s">
        <v>21</v>
      </c>
      <c r="G31" s="322"/>
      <c r="H31" s="354"/>
      <c r="J31" s="324">
        <v>985.1</v>
      </c>
      <c r="K31" s="324">
        <v>407.3539999999999</v>
      </c>
      <c r="L31" s="324">
        <v>0</v>
      </c>
      <c r="M31" s="324">
        <v>0</v>
      </c>
      <c r="N31" s="324">
        <v>0</v>
      </c>
      <c r="O31" s="324">
        <v>1392.454</v>
      </c>
    </row>
    <row r="32" spans="2:15" s="368" customFormat="1" ht="12" customHeight="1">
      <c r="B32" s="322"/>
      <c r="C32" s="322"/>
      <c r="D32" s="322"/>
      <c r="E32" s="354"/>
      <c r="F32" s="322" t="s">
        <v>70</v>
      </c>
      <c r="G32" s="322"/>
      <c r="H32" s="354"/>
      <c r="J32" s="324">
        <v>151.1</v>
      </c>
      <c r="K32" s="324">
        <v>277.7829999999999</v>
      </c>
      <c r="L32" s="324">
        <v>0</v>
      </c>
      <c r="M32" s="324">
        <v>0</v>
      </c>
      <c r="N32" s="324">
        <v>-0.009999999999990905</v>
      </c>
      <c r="O32" s="324">
        <v>428.87299999999993</v>
      </c>
    </row>
    <row r="33" spans="2:15" s="373" customFormat="1" ht="12" customHeight="1">
      <c r="B33" s="375" t="s">
        <v>578</v>
      </c>
      <c r="C33" s="375"/>
      <c r="D33" s="375"/>
      <c r="E33" s="374"/>
      <c r="F33" s="375"/>
      <c r="G33" s="375"/>
      <c r="H33" s="374"/>
      <c r="J33" s="380">
        <v>3237.22795984</v>
      </c>
      <c r="K33" s="380">
        <v>1361.6801564781574</v>
      </c>
      <c r="L33" s="380">
        <v>50.703617279938754</v>
      </c>
      <c r="M33" s="380">
        <v>593.8898862703936</v>
      </c>
      <c r="N33" s="380">
        <v>-147.6595881884892</v>
      </c>
      <c r="O33" s="380">
        <v>5095.84203168</v>
      </c>
    </row>
    <row r="34" spans="2:15" s="368" customFormat="1" ht="12" customHeight="1">
      <c r="B34" s="322"/>
      <c r="C34" s="322"/>
      <c r="D34" s="322"/>
      <c r="E34" s="354" t="s">
        <v>118</v>
      </c>
      <c r="F34" s="322"/>
      <c r="G34" s="322"/>
      <c r="H34" s="354"/>
      <c r="J34" s="324">
        <v>0</v>
      </c>
      <c r="K34" s="324">
        <v>33.116963</v>
      </c>
      <c r="L34" s="324">
        <v>1.10489</v>
      </c>
      <c r="M34" s="324">
        <v>0</v>
      </c>
      <c r="N34" s="324">
        <v>4.6629367034256575E-15</v>
      </c>
      <c r="O34" s="324">
        <v>34.221853</v>
      </c>
    </row>
    <row r="35" spans="2:15" s="368" customFormat="1" ht="12" customHeight="1">
      <c r="B35" s="322"/>
      <c r="C35" s="322"/>
      <c r="D35" s="322"/>
      <c r="E35" s="354" t="s">
        <v>74</v>
      </c>
      <c r="F35" s="322"/>
      <c r="G35" s="322"/>
      <c r="H35" s="354"/>
      <c r="J35" s="324">
        <v>325.499439</v>
      </c>
      <c r="K35" s="324">
        <v>-177.31562700000003</v>
      </c>
      <c r="L35" s="324">
        <v>-5.070229</v>
      </c>
      <c r="M35" s="324">
        <v>0</v>
      </c>
      <c r="N35" s="324">
        <v>24.586707000000015</v>
      </c>
      <c r="O35" s="324">
        <v>167.70029</v>
      </c>
    </row>
    <row r="36" spans="2:15" s="368" customFormat="1" ht="12" customHeight="1">
      <c r="B36" s="322"/>
      <c r="C36" s="322"/>
      <c r="D36" s="322"/>
      <c r="E36" s="354"/>
      <c r="F36" s="322" t="s">
        <v>478</v>
      </c>
      <c r="G36" s="322"/>
      <c r="H36" s="354"/>
      <c r="J36" s="324">
        <v>17.597439</v>
      </c>
      <c r="K36" s="324">
        <v>0.5253769999999999</v>
      </c>
      <c r="L36" s="324">
        <v>-0.763607</v>
      </c>
      <c r="M36" s="324">
        <v>0</v>
      </c>
      <c r="N36" s="324">
        <v>-1.4432899320127035E-15</v>
      </c>
      <c r="O36" s="324">
        <v>17.359209</v>
      </c>
    </row>
    <row r="37" spans="2:15" s="368" customFormat="1" ht="12" customHeight="1">
      <c r="B37" s="322"/>
      <c r="C37" s="322"/>
      <c r="D37" s="322"/>
      <c r="E37" s="354"/>
      <c r="F37" s="322" t="s">
        <v>165</v>
      </c>
      <c r="G37" s="322"/>
      <c r="H37" s="354"/>
      <c r="J37" s="324">
        <v>307.902</v>
      </c>
      <c r="K37" s="324">
        <v>-177.84100400000003</v>
      </c>
      <c r="L37" s="324">
        <v>-4.306622</v>
      </c>
      <c r="M37" s="324">
        <v>0</v>
      </c>
      <c r="N37" s="324">
        <v>24.586707000000015</v>
      </c>
      <c r="O37" s="324">
        <v>150.341081</v>
      </c>
    </row>
    <row r="38" spans="2:15" s="368" customFormat="1" ht="12" customHeight="1">
      <c r="B38" s="322"/>
      <c r="C38" s="322"/>
      <c r="D38" s="322"/>
      <c r="E38" s="354" t="s">
        <v>387</v>
      </c>
      <c r="F38" s="322"/>
      <c r="G38" s="322"/>
      <c r="H38" s="354"/>
      <c r="J38" s="324">
        <v>781.8355208400001</v>
      </c>
      <c r="K38" s="324">
        <v>-775.2620577103323</v>
      </c>
      <c r="L38" s="324">
        <v>54.668956279938755</v>
      </c>
      <c r="M38" s="324">
        <v>592.2957272703936</v>
      </c>
      <c r="N38" s="324">
        <v>0</v>
      </c>
      <c r="O38" s="324">
        <v>653.5381466800001</v>
      </c>
    </row>
    <row r="39" spans="2:15" s="368" customFormat="1" ht="12" customHeight="1">
      <c r="B39" s="322"/>
      <c r="C39" s="322"/>
      <c r="D39" s="322"/>
      <c r="E39" s="354" t="s">
        <v>76</v>
      </c>
      <c r="F39" s="322"/>
      <c r="G39" s="322"/>
      <c r="H39" s="354"/>
      <c r="J39" s="324">
        <v>2129.893</v>
      </c>
      <c r="K39" s="324">
        <v>2281.1408781884898</v>
      </c>
      <c r="L39" s="324">
        <v>0</v>
      </c>
      <c r="M39" s="324">
        <v>1.594159</v>
      </c>
      <c r="N39" s="324">
        <v>-172.24629518848923</v>
      </c>
      <c r="O39" s="324">
        <v>4240.3817420000005</v>
      </c>
    </row>
    <row r="40" spans="2:15" s="368" customFormat="1" ht="12" customHeight="1">
      <c r="B40" s="322"/>
      <c r="C40" s="322"/>
      <c r="D40" s="322"/>
      <c r="E40" s="354"/>
      <c r="F40" s="322" t="s">
        <v>22</v>
      </c>
      <c r="G40" s="322"/>
      <c r="H40" s="366"/>
      <c r="J40" s="324">
        <v>678.697</v>
      </c>
      <c r="K40" s="324">
        <v>34.37043118848954</v>
      </c>
      <c r="L40" s="324">
        <v>0</v>
      </c>
      <c r="M40" s="324">
        <v>0</v>
      </c>
      <c r="N40" s="324">
        <v>75.14654581151042</v>
      </c>
      <c r="O40" s="324">
        <v>788.213977</v>
      </c>
    </row>
    <row r="41" spans="2:15" s="368" customFormat="1" ht="12" customHeight="1">
      <c r="B41" s="322"/>
      <c r="C41" s="322"/>
      <c r="D41" s="322"/>
      <c r="E41" s="354"/>
      <c r="F41" s="322" t="s">
        <v>573</v>
      </c>
      <c r="G41" s="322"/>
      <c r="H41" s="366"/>
      <c r="J41" s="324">
        <v>464.245</v>
      </c>
      <c r="K41" s="324">
        <v>21.65212407080059</v>
      </c>
      <c r="L41" s="324">
        <v>0</v>
      </c>
      <c r="M41" s="324">
        <v>0</v>
      </c>
      <c r="N41" s="324">
        <v>-10.734275990879183</v>
      </c>
      <c r="O41" s="324">
        <v>475.16284807992145</v>
      </c>
    </row>
    <row r="42" spans="2:15" s="368" customFormat="1" ht="12" customHeight="1">
      <c r="B42" s="354"/>
      <c r="C42" s="354"/>
      <c r="D42" s="354"/>
      <c r="E42" s="354"/>
      <c r="F42" s="322" t="s">
        <v>574</v>
      </c>
      <c r="G42" s="322"/>
      <c r="H42" s="354"/>
      <c r="J42" s="324">
        <v>214.452</v>
      </c>
      <c r="K42" s="324">
        <v>12.718307117688951</v>
      </c>
      <c r="L42" s="324">
        <v>0</v>
      </c>
      <c r="M42" s="324">
        <v>0</v>
      </c>
      <c r="N42" s="324">
        <v>85.8808218023896</v>
      </c>
      <c r="O42" s="324">
        <v>313.05112892007855</v>
      </c>
    </row>
    <row r="43" spans="2:15" s="368" customFormat="1" ht="12" customHeight="1">
      <c r="B43" s="322"/>
      <c r="C43" s="322"/>
      <c r="D43" s="322"/>
      <c r="E43" s="322"/>
      <c r="F43" s="322" t="s">
        <v>70</v>
      </c>
      <c r="G43" s="322"/>
      <c r="H43" s="354"/>
      <c r="J43" s="324">
        <v>1451.196</v>
      </c>
      <c r="K43" s="324">
        <v>2246.7704470000003</v>
      </c>
      <c r="L43" s="324">
        <v>0</v>
      </c>
      <c r="M43" s="324">
        <v>1.594159</v>
      </c>
      <c r="N43" s="324">
        <v>-247.39284099999963</v>
      </c>
      <c r="O43" s="324">
        <v>3452.167765</v>
      </c>
    </row>
    <row r="44" spans="2:15" s="373" customFormat="1" ht="12" customHeight="1">
      <c r="B44" s="375" t="s">
        <v>579</v>
      </c>
      <c r="C44" s="375"/>
      <c r="D44" s="375"/>
      <c r="E44" s="375"/>
      <c r="F44" s="375"/>
      <c r="G44" s="375"/>
      <c r="H44" s="374"/>
      <c r="J44" s="380">
        <v>70243.5694847098</v>
      </c>
      <c r="K44" s="380">
        <v>4389.068165760399</v>
      </c>
      <c r="L44" s="380">
        <v>1937.2485947078717</v>
      </c>
      <c r="M44" s="380">
        <v>872.4561825772521</v>
      </c>
      <c r="N44" s="380">
        <v>14.401465575241073</v>
      </c>
      <c r="O44" s="380">
        <v>77456.74389333057</v>
      </c>
    </row>
    <row r="45" spans="2:15" s="368" customFormat="1" ht="12" customHeight="1">
      <c r="B45" s="322"/>
      <c r="C45" s="322"/>
      <c r="D45" s="322" t="s">
        <v>586</v>
      </c>
      <c r="E45" s="354"/>
      <c r="F45" s="322"/>
      <c r="G45" s="322"/>
      <c r="H45" s="354"/>
      <c r="J45" s="324">
        <v>24972.976471839775</v>
      </c>
      <c r="K45" s="324">
        <v>1156.0269393176595</v>
      </c>
      <c r="L45" s="324">
        <v>283.1826312457942</v>
      </c>
      <c r="M45" s="324">
        <v>557.9568216207014</v>
      </c>
      <c r="N45" s="324">
        <v>20.526383591949312</v>
      </c>
      <c r="O45" s="324">
        <v>26990.66924761588</v>
      </c>
    </row>
    <row r="46" spans="2:15" s="368" customFormat="1" ht="12" customHeight="1">
      <c r="B46" s="322"/>
      <c r="C46" s="322"/>
      <c r="D46" s="322" t="s">
        <v>587</v>
      </c>
      <c r="E46" s="354"/>
      <c r="F46" s="322"/>
      <c r="G46" s="322"/>
      <c r="H46" s="354"/>
      <c r="J46" s="324">
        <v>22603.9911364339</v>
      </c>
      <c r="K46" s="324">
        <v>-60.14875627968287</v>
      </c>
      <c r="L46" s="324">
        <v>310.4685897607492</v>
      </c>
      <c r="M46" s="324">
        <v>571.3222472002159</v>
      </c>
      <c r="N46" s="324">
        <v>-0.02407650337771372</v>
      </c>
      <c r="O46" s="324">
        <v>23425.609140611803</v>
      </c>
    </row>
    <row r="47" spans="2:15" s="368" customFormat="1" ht="12" customHeight="1">
      <c r="B47" s="322"/>
      <c r="C47" s="322"/>
      <c r="D47" s="322"/>
      <c r="E47" s="354" t="s">
        <v>588</v>
      </c>
      <c r="F47" s="322"/>
      <c r="G47" s="322"/>
      <c r="H47" s="354"/>
      <c r="J47" s="324">
        <v>0</v>
      </c>
      <c r="K47" s="324">
        <v>0</v>
      </c>
      <c r="L47" s="324">
        <v>0</v>
      </c>
      <c r="M47" s="324">
        <v>0</v>
      </c>
      <c r="N47" s="324">
        <v>0</v>
      </c>
      <c r="O47" s="324">
        <v>0</v>
      </c>
    </row>
    <row r="48" spans="2:15" s="368" customFormat="1" ht="12" customHeight="1">
      <c r="B48" s="322"/>
      <c r="C48" s="322"/>
      <c r="D48" s="322"/>
      <c r="E48" s="354" t="s">
        <v>589</v>
      </c>
      <c r="F48" s="322"/>
      <c r="G48" s="322"/>
      <c r="H48" s="354"/>
      <c r="J48" s="324">
        <v>22531.48691512195</v>
      </c>
      <c r="K48" s="324">
        <v>-45.51971443559739</v>
      </c>
      <c r="L48" s="324">
        <v>310.4685897607492</v>
      </c>
      <c r="M48" s="324">
        <v>536.1289912276961</v>
      </c>
      <c r="N48" s="324">
        <v>-0.021160512115784513</v>
      </c>
      <c r="O48" s="324">
        <v>23332.54362116268</v>
      </c>
    </row>
    <row r="49" spans="2:15" s="368" customFormat="1" ht="12" customHeight="1">
      <c r="B49" s="322"/>
      <c r="C49" s="322"/>
      <c r="D49" s="322"/>
      <c r="E49" s="354"/>
      <c r="F49" s="322" t="s">
        <v>478</v>
      </c>
      <c r="G49" s="322"/>
      <c r="H49" s="354"/>
      <c r="J49" s="324">
        <v>21903.58691512195</v>
      </c>
      <c r="K49" s="324">
        <v>255.55265359440222</v>
      </c>
      <c r="L49" s="324">
        <v>308.7685897607492</v>
      </c>
      <c r="M49" s="324">
        <v>534.5799119050693</v>
      </c>
      <c r="N49" s="324">
        <v>-0.03808891991866403</v>
      </c>
      <c r="O49" s="324">
        <v>23002.44998146225</v>
      </c>
    </row>
    <row r="50" spans="2:15" s="368" customFormat="1" ht="12" customHeight="1">
      <c r="B50" s="322"/>
      <c r="C50" s="322"/>
      <c r="D50" s="322"/>
      <c r="E50" s="354"/>
      <c r="F50" s="322" t="s">
        <v>165</v>
      </c>
      <c r="G50" s="322"/>
      <c r="H50" s="354"/>
      <c r="J50" s="324">
        <v>627.9</v>
      </c>
      <c r="K50" s="324">
        <v>-301.0723680299996</v>
      </c>
      <c r="L50" s="324">
        <v>1.7</v>
      </c>
      <c r="M50" s="324">
        <v>1.5490793226268402</v>
      </c>
      <c r="N50" s="324">
        <v>0.01692840780287952</v>
      </c>
      <c r="O50" s="324">
        <v>330.09363970043006</v>
      </c>
    </row>
    <row r="51" spans="2:15" s="368" customFormat="1" ht="12" customHeight="1">
      <c r="B51" s="322"/>
      <c r="C51" s="322"/>
      <c r="D51" s="322"/>
      <c r="E51" s="354" t="s">
        <v>387</v>
      </c>
      <c r="F51" s="322"/>
      <c r="G51" s="322"/>
      <c r="H51" s="354"/>
      <c r="J51" s="324">
        <v>33.97050619</v>
      </c>
      <c r="K51" s="324">
        <v>-37.17642008251972</v>
      </c>
      <c r="L51" s="324">
        <v>0</v>
      </c>
      <c r="M51" s="324">
        <v>35.19325597251972</v>
      </c>
      <c r="N51" s="324">
        <v>0</v>
      </c>
      <c r="O51" s="324">
        <v>31.987342079999994</v>
      </c>
    </row>
    <row r="52" spans="2:15" s="368" customFormat="1" ht="12" customHeight="1">
      <c r="B52" s="322"/>
      <c r="C52" s="322"/>
      <c r="D52" s="322"/>
      <c r="E52" s="354" t="s">
        <v>590</v>
      </c>
      <c r="F52" s="322"/>
      <c r="G52" s="322"/>
      <c r="H52" s="366"/>
      <c r="J52" s="324">
        <v>38.533715121951225</v>
      </c>
      <c r="K52" s="324">
        <v>22.547378238434234</v>
      </c>
      <c r="L52" s="324">
        <v>0</v>
      </c>
      <c r="M52" s="324">
        <v>0</v>
      </c>
      <c r="N52" s="324">
        <v>-0.002915991261929207</v>
      </c>
      <c r="O52" s="324">
        <v>61.07817736912353</v>
      </c>
    </row>
    <row r="53" spans="2:15" s="368" customFormat="1" ht="12" customHeight="1">
      <c r="B53" s="322"/>
      <c r="C53" s="322"/>
      <c r="D53" s="322"/>
      <c r="E53" s="354"/>
      <c r="F53" s="322" t="s">
        <v>22</v>
      </c>
      <c r="G53" s="322"/>
      <c r="H53" s="366"/>
      <c r="J53" s="324">
        <v>0</v>
      </c>
      <c r="K53" s="324">
        <v>0</v>
      </c>
      <c r="L53" s="324">
        <v>0</v>
      </c>
      <c r="M53" s="324">
        <v>0</v>
      </c>
      <c r="N53" s="324">
        <v>0</v>
      </c>
      <c r="O53" s="324">
        <v>0</v>
      </c>
    </row>
    <row r="54" spans="2:15" s="368" customFormat="1" ht="12" customHeight="1">
      <c r="B54" s="322"/>
      <c r="C54" s="322"/>
      <c r="D54" s="322"/>
      <c r="E54" s="322"/>
      <c r="F54" s="322" t="s">
        <v>573</v>
      </c>
      <c r="G54" s="322"/>
      <c r="H54" s="354"/>
      <c r="J54" s="324">
        <v>0</v>
      </c>
      <c r="K54" s="324">
        <v>0</v>
      </c>
      <c r="L54" s="324">
        <v>0</v>
      </c>
      <c r="M54" s="324">
        <v>0</v>
      </c>
      <c r="N54" s="324">
        <v>0</v>
      </c>
      <c r="O54" s="324">
        <v>0</v>
      </c>
    </row>
    <row r="55" spans="2:15" s="368" customFormat="1" ht="12" customHeight="1">
      <c r="B55" s="322"/>
      <c r="C55" s="322"/>
      <c r="D55" s="322"/>
      <c r="E55" s="354"/>
      <c r="F55" s="322" t="s">
        <v>574</v>
      </c>
      <c r="G55" s="322"/>
      <c r="H55" s="354"/>
      <c r="J55" s="324">
        <v>0</v>
      </c>
      <c r="K55" s="324">
        <v>0</v>
      </c>
      <c r="L55" s="324">
        <v>0</v>
      </c>
      <c r="M55" s="324">
        <v>0</v>
      </c>
      <c r="N55" s="324">
        <v>0</v>
      </c>
      <c r="O55" s="324">
        <v>0</v>
      </c>
    </row>
    <row r="56" spans="2:15" s="368" customFormat="1" ht="12" customHeight="1">
      <c r="B56" s="322"/>
      <c r="C56" s="322"/>
      <c r="D56" s="322"/>
      <c r="E56" s="354"/>
      <c r="F56" s="322" t="s">
        <v>70</v>
      </c>
      <c r="G56" s="322"/>
      <c r="H56" s="354"/>
      <c r="J56" s="324">
        <v>38.533715121951225</v>
      </c>
      <c r="K56" s="324">
        <v>22.547378238434234</v>
      </c>
      <c r="L56" s="324">
        <v>0</v>
      </c>
      <c r="M56" s="324">
        <v>0</v>
      </c>
      <c r="N56" s="324">
        <v>-0.002915991261929207</v>
      </c>
      <c r="O56" s="324">
        <v>61.07817736912353</v>
      </c>
    </row>
    <row r="57" spans="2:15" s="214" customFormat="1" ht="12" customHeight="1">
      <c r="B57" s="320"/>
      <c r="C57" s="320"/>
      <c r="D57" s="320"/>
      <c r="E57" s="320"/>
      <c r="F57" s="320"/>
      <c r="G57" s="320"/>
      <c r="H57" s="320"/>
      <c r="I57" s="314"/>
      <c r="J57" s="314"/>
      <c r="K57" s="314"/>
      <c r="L57" s="314"/>
      <c r="M57" s="314"/>
      <c r="N57" s="314"/>
      <c r="O57" s="314"/>
    </row>
    <row r="58" spans="3:15" s="313" customFormat="1" ht="12" customHeight="1">
      <c r="C58" s="335" t="s">
        <v>672</v>
      </c>
      <c r="D58" s="323"/>
      <c r="E58" s="323"/>
      <c r="F58" s="323"/>
      <c r="G58" s="323"/>
      <c r="H58" s="323"/>
      <c r="I58" s="323"/>
      <c r="J58" s="323"/>
      <c r="K58" s="323"/>
      <c r="L58" s="324"/>
      <c r="M58" s="324"/>
      <c r="O58" s="265"/>
    </row>
    <row r="59" spans="2:15" s="313" customFormat="1" ht="12" customHeight="1">
      <c r="B59" s="336"/>
      <c r="C59" s="336"/>
      <c r="D59" s="336"/>
      <c r="E59" s="336"/>
      <c r="F59" s="337"/>
      <c r="G59" s="337"/>
      <c r="H59" s="337"/>
      <c r="I59" s="337"/>
      <c r="J59" s="337"/>
      <c r="K59" s="337"/>
      <c r="L59" s="337"/>
      <c r="M59" s="337"/>
      <c r="N59" s="337"/>
      <c r="O59" s="337"/>
    </row>
    <row r="60" spans="2:15" s="313" customFormat="1" ht="9" customHeight="1">
      <c r="B60" s="330"/>
      <c r="C60" s="316"/>
      <c r="D60" s="316"/>
      <c r="E60" s="316"/>
      <c r="F60" s="316"/>
      <c r="G60" s="316"/>
      <c r="H60" s="316"/>
      <c r="I60" s="316"/>
      <c r="J60" s="316"/>
      <c r="K60" s="339"/>
      <c r="L60" s="339"/>
      <c r="M60" s="339"/>
      <c r="N60" s="339"/>
      <c r="O60" s="317"/>
    </row>
    <row r="61" spans="1:15" s="213" customFormat="1" ht="12" customHeight="1">
      <c r="A61" s="313"/>
      <c r="B61" s="313"/>
      <c r="C61" s="313"/>
      <c r="D61" s="313"/>
      <c r="E61" s="313"/>
      <c r="F61" s="265"/>
      <c r="G61" s="265"/>
      <c r="H61" s="265"/>
      <c r="I61" s="265"/>
      <c r="J61" s="381"/>
      <c r="K61" s="382" t="s">
        <v>595</v>
      </c>
      <c r="L61" s="382"/>
      <c r="M61" s="382"/>
      <c r="N61" s="382"/>
      <c r="O61" s="383"/>
    </row>
    <row r="62" spans="1:15" s="213" customFormat="1" ht="15" customHeight="1">
      <c r="A62" s="313"/>
      <c r="B62" s="312" t="s">
        <v>1</v>
      </c>
      <c r="F62" s="214"/>
      <c r="G62" s="214"/>
      <c r="H62" s="214"/>
      <c r="I62" s="214"/>
      <c r="J62" s="384"/>
      <c r="K62" s="384"/>
      <c r="L62" s="384"/>
      <c r="M62" s="384"/>
      <c r="N62" s="384"/>
      <c r="O62" s="384"/>
    </row>
    <row r="63" spans="1:15" s="307" customFormat="1" ht="18" customHeight="1">
      <c r="A63" s="312"/>
      <c r="B63" s="312"/>
      <c r="C63" s="312"/>
      <c r="D63" s="312"/>
      <c r="E63" s="312"/>
      <c r="F63" s="314"/>
      <c r="G63" s="314"/>
      <c r="H63" s="314"/>
      <c r="I63" s="347"/>
      <c r="J63" s="385">
        <v>2005</v>
      </c>
      <c r="K63" s="385" t="s">
        <v>568</v>
      </c>
      <c r="L63" s="386" t="s">
        <v>569</v>
      </c>
      <c r="M63" s="387" t="s">
        <v>570</v>
      </c>
      <c r="N63" s="387" t="s">
        <v>469</v>
      </c>
      <c r="O63" s="396" t="s">
        <v>685</v>
      </c>
    </row>
    <row r="64" spans="2:15" s="313" customFormat="1" ht="9" customHeight="1">
      <c r="B64" s="288"/>
      <c r="C64" s="288"/>
      <c r="D64" s="288"/>
      <c r="E64" s="288"/>
      <c r="F64" s="266"/>
      <c r="G64" s="266"/>
      <c r="H64" s="266"/>
      <c r="I64" s="266"/>
      <c r="J64" s="266"/>
      <c r="K64" s="266"/>
      <c r="L64" s="266"/>
      <c r="M64" s="266"/>
      <c r="N64" s="266"/>
      <c r="O64" s="266"/>
    </row>
    <row r="65" spans="6:15" s="213" customFormat="1" ht="12" customHeight="1">
      <c r="F65" s="214"/>
      <c r="G65" s="214"/>
      <c r="H65" s="214"/>
      <c r="I65" s="265"/>
      <c r="J65" s="265"/>
      <c r="K65" s="265"/>
      <c r="L65" s="265"/>
      <c r="M65" s="265"/>
      <c r="N65" s="265"/>
      <c r="O65" s="265"/>
    </row>
    <row r="66" spans="2:15" s="368" customFormat="1" ht="12" customHeight="1">
      <c r="B66" s="322"/>
      <c r="C66" s="322"/>
      <c r="D66" s="322" t="s">
        <v>591</v>
      </c>
      <c r="E66" s="354"/>
      <c r="F66" s="322"/>
      <c r="G66" s="322"/>
      <c r="H66" s="354"/>
      <c r="J66" s="324">
        <v>2368.9853354058755</v>
      </c>
      <c r="K66" s="324">
        <v>1216.1756955973424</v>
      </c>
      <c r="L66" s="324">
        <v>-27.285958514954984</v>
      </c>
      <c r="M66" s="324">
        <v>-13.365425579514506</v>
      </c>
      <c r="N66" s="324">
        <v>20.550460095327026</v>
      </c>
      <c r="O66" s="324">
        <v>3565.0601070040752</v>
      </c>
    </row>
    <row r="67" spans="2:15" s="368" customFormat="1" ht="12" customHeight="1">
      <c r="B67" s="322"/>
      <c r="C67" s="322"/>
      <c r="D67" s="322"/>
      <c r="E67" s="354" t="s">
        <v>588</v>
      </c>
      <c r="F67" s="322"/>
      <c r="G67" s="322"/>
      <c r="H67" s="354"/>
      <c r="J67" s="324">
        <v>0</v>
      </c>
      <c r="K67" s="324">
        <v>0</v>
      </c>
      <c r="L67" s="324">
        <v>0</v>
      </c>
      <c r="M67" s="324">
        <v>0</v>
      </c>
      <c r="N67" s="324">
        <v>0</v>
      </c>
      <c r="O67" s="324">
        <v>0</v>
      </c>
    </row>
    <row r="68" spans="2:15" s="368" customFormat="1" ht="12" customHeight="1">
      <c r="B68" s="322"/>
      <c r="C68" s="322"/>
      <c r="D68" s="322"/>
      <c r="E68" s="354" t="s">
        <v>589</v>
      </c>
      <c r="F68" s="322"/>
      <c r="G68" s="322"/>
      <c r="H68" s="354"/>
      <c r="J68" s="324">
        <v>2293.526524342217</v>
      </c>
      <c r="K68" s="324">
        <v>1171.7967857214865</v>
      </c>
      <c r="L68" s="324">
        <v>-27.285958514954984</v>
      </c>
      <c r="M68" s="324">
        <v>0</v>
      </c>
      <c r="N68" s="324">
        <v>20.550460095327026</v>
      </c>
      <c r="O68" s="324">
        <v>3458.5878116440754</v>
      </c>
    </row>
    <row r="69" spans="2:15" s="368" customFormat="1" ht="12" customHeight="1">
      <c r="B69" s="322"/>
      <c r="C69" s="322"/>
      <c r="D69" s="322"/>
      <c r="E69" s="354"/>
      <c r="F69" s="322" t="s">
        <v>478</v>
      </c>
      <c r="G69" s="322"/>
      <c r="H69" s="354"/>
      <c r="J69" s="324">
        <v>1110.1586919778435</v>
      </c>
      <c r="K69" s="324">
        <v>751.398370498888</v>
      </c>
      <c r="L69" s="324">
        <v>39.24583038582378</v>
      </c>
      <c r="M69" s="324">
        <v>0</v>
      </c>
      <c r="N69" s="324">
        <v>20.550460095327026</v>
      </c>
      <c r="O69" s="324">
        <v>1921.3533529578822</v>
      </c>
    </row>
    <row r="70" spans="2:15" s="368" customFormat="1" ht="12" customHeight="1">
      <c r="B70" s="322"/>
      <c r="C70" s="322"/>
      <c r="D70" s="322"/>
      <c r="E70" s="354"/>
      <c r="F70" s="322" t="s">
        <v>165</v>
      </c>
      <c r="G70" s="322"/>
      <c r="H70" s="354"/>
      <c r="J70" s="324">
        <v>1183.3678323643733</v>
      </c>
      <c r="K70" s="324">
        <v>420.39841522259854</v>
      </c>
      <c r="L70" s="324">
        <v>-66.53178890077876</v>
      </c>
      <c r="M70" s="324">
        <v>0</v>
      </c>
      <c r="N70" s="324">
        <v>0</v>
      </c>
      <c r="O70" s="324">
        <v>1537.234458686193</v>
      </c>
    </row>
    <row r="71" spans="2:15" s="368" customFormat="1" ht="12" customHeight="1">
      <c r="B71" s="322"/>
      <c r="C71" s="322"/>
      <c r="D71" s="322"/>
      <c r="E71" s="354" t="s">
        <v>387</v>
      </c>
      <c r="F71" s="322"/>
      <c r="G71" s="322"/>
      <c r="H71" s="354"/>
      <c r="J71" s="324">
        <v>22.32490421</v>
      </c>
      <c r="K71" s="324">
        <v>-0.931444270485488</v>
      </c>
      <c r="L71" s="324">
        <v>0</v>
      </c>
      <c r="M71" s="324">
        <v>-7.815179579514506</v>
      </c>
      <c r="N71" s="324">
        <v>0</v>
      </c>
      <c r="O71" s="324">
        <v>13.57828036</v>
      </c>
    </row>
    <row r="72" spans="2:15" s="368" customFormat="1" ht="12" customHeight="1">
      <c r="B72" s="322"/>
      <c r="C72" s="322"/>
      <c r="D72" s="322"/>
      <c r="E72" s="354" t="s">
        <v>590</v>
      </c>
      <c r="F72" s="322"/>
      <c r="G72" s="322"/>
      <c r="H72" s="366"/>
      <c r="J72" s="324">
        <v>53.13390685365855</v>
      </c>
      <c r="K72" s="324">
        <v>45.31035414634153</v>
      </c>
      <c r="L72" s="324">
        <v>0</v>
      </c>
      <c r="M72" s="324">
        <v>-5.550246</v>
      </c>
      <c r="N72" s="324">
        <v>0</v>
      </c>
      <c r="O72" s="324">
        <v>92.894015</v>
      </c>
    </row>
    <row r="73" spans="2:15" s="368" customFormat="1" ht="12" customHeight="1">
      <c r="B73" s="322"/>
      <c r="C73" s="322"/>
      <c r="D73" s="322"/>
      <c r="E73" s="354"/>
      <c r="F73" s="322" t="s">
        <v>22</v>
      </c>
      <c r="G73" s="322"/>
      <c r="H73" s="366"/>
      <c r="J73" s="324">
        <v>0</v>
      </c>
      <c r="K73" s="324">
        <v>0</v>
      </c>
      <c r="L73" s="324">
        <v>0</v>
      </c>
      <c r="M73" s="324">
        <v>0</v>
      </c>
      <c r="N73" s="324">
        <v>0</v>
      </c>
      <c r="O73" s="324">
        <v>0</v>
      </c>
    </row>
    <row r="74" spans="2:15" s="368" customFormat="1" ht="12" customHeight="1">
      <c r="B74" s="322"/>
      <c r="C74" s="322"/>
      <c r="D74" s="322"/>
      <c r="E74" s="322"/>
      <c r="F74" s="322" t="s">
        <v>573</v>
      </c>
      <c r="G74" s="322"/>
      <c r="H74" s="354"/>
      <c r="J74" s="324">
        <v>0</v>
      </c>
      <c r="K74" s="324">
        <v>0</v>
      </c>
      <c r="L74" s="324">
        <v>0</v>
      </c>
      <c r="M74" s="324">
        <v>0</v>
      </c>
      <c r="N74" s="324">
        <v>0</v>
      </c>
      <c r="O74" s="324">
        <v>0</v>
      </c>
    </row>
    <row r="75" spans="2:15" s="368" customFormat="1" ht="12" customHeight="1">
      <c r="B75" s="322"/>
      <c r="C75" s="322"/>
      <c r="D75" s="322"/>
      <c r="E75" s="354"/>
      <c r="F75" s="322" t="s">
        <v>574</v>
      </c>
      <c r="G75" s="322"/>
      <c r="H75" s="354"/>
      <c r="J75" s="324">
        <v>0</v>
      </c>
      <c r="K75" s="324">
        <v>0</v>
      </c>
      <c r="L75" s="324">
        <v>0</v>
      </c>
      <c r="M75" s="324">
        <v>0</v>
      </c>
      <c r="N75" s="324">
        <v>0</v>
      </c>
      <c r="O75" s="324">
        <v>0</v>
      </c>
    </row>
    <row r="76" spans="2:15" s="368" customFormat="1" ht="12" customHeight="1">
      <c r="B76" s="322"/>
      <c r="C76" s="322"/>
      <c r="D76" s="322"/>
      <c r="E76" s="354"/>
      <c r="F76" s="322" t="s">
        <v>70</v>
      </c>
      <c r="G76" s="322"/>
      <c r="H76" s="354"/>
      <c r="J76" s="324">
        <v>53.13390685365855</v>
      </c>
      <c r="K76" s="324">
        <v>45.31035414634153</v>
      </c>
      <c r="L76" s="324">
        <v>0</v>
      </c>
      <c r="M76" s="324">
        <v>-5.550246</v>
      </c>
      <c r="N76" s="324">
        <v>0</v>
      </c>
      <c r="O76" s="324">
        <v>92.894015</v>
      </c>
    </row>
    <row r="77" spans="2:15" s="368" customFormat="1" ht="12" customHeight="1">
      <c r="B77" s="322"/>
      <c r="C77" s="322"/>
      <c r="D77" s="322" t="s">
        <v>592</v>
      </c>
      <c r="E77" s="354"/>
      <c r="F77" s="322"/>
      <c r="G77" s="322"/>
      <c r="H77" s="354"/>
      <c r="J77" s="324">
        <v>45270.593012870035</v>
      </c>
      <c r="K77" s="324">
        <v>3233.0412264427396</v>
      </c>
      <c r="L77" s="324">
        <v>1654.0659634620774</v>
      </c>
      <c r="M77" s="324">
        <v>314.4993609565507</v>
      </c>
      <c r="N77" s="324">
        <v>-6.124918016708239</v>
      </c>
      <c r="O77" s="324">
        <v>50466.074645714696</v>
      </c>
    </row>
    <row r="78" spans="2:15" s="368" customFormat="1" ht="12" customHeight="1">
      <c r="B78" s="322"/>
      <c r="C78" s="322"/>
      <c r="D78" s="322"/>
      <c r="E78" s="354" t="s">
        <v>118</v>
      </c>
      <c r="F78" s="322"/>
      <c r="G78" s="322"/>
      <c r="H78" s="354"/>
      <c r="J78" s="324">
        <v>21385.170525647365</v>
      </c>
      <c r="K78" s="324">
        <v>1410.6999076259235</v>
      </c>
      <c r="L78" s="324">
        <v>1441.1162999999997</v>
      </c>
      <c r="M78" s="324">
        <v>127.765199999998</v>
      </c>
      <c r="N78" s="324">
        <v>0</v>
      </c>
      <c r="O78" s="324">
        <v>24364.751933273288</v>
      </c>
    </row>
    <row r="79" spans="2:15" s="368" customFormat="1" ht="12" customHeight="1">
      <c r="B79" s="322"/>
      <c r="C79" s="322"/>
      <c r="D79" s="322"/>
      <c r="E79" s="354"/>
      <c r="F79" s="322" t="s">
        <v>581</v>
      </c>
      <c r="G79" s="322"/>
      <c r="H79" s="354"/>
      <c r="J79" s="324">
        <v>18789.042840997365</v>
      </c>
      <c r="K79" s="324">
        <v>626.2418341511097</v>
      </c>
      <c r="L79" s="324">
        <v>1441.1162999999997</v>
      </c>
      <c r="M79" s="324">
        <v>127.765199999998</v>
      </c>
      <c r="N79" s="324">
        <v>0</v>
      </c>
      <c r="O79" s="324">
        <v>20984.166175148475</v>
      </c>
    </row>
    <row r="80" spans="2:15" s="368" customFormat="1" ht="12" customHeight="1">
      <c r="B80" s="322"/>
      <c r="C80" s="322"/>
      <c r="D80" s="322"/>
      <c r="E80" s="354"/>
      <c r="F80" s="322" t="s">
        <v>17</v>
      </c>
      <c r="G80" s="322"/>
      <c r="H80" s="354"/>
      <c r="J80" s="324">
        <v>2596.1276846499995</v>
      </c>
      <c r="K80" s="324">
        <v>784.4580734748139</v>
      </c>
      <c r="L80" s="324">
        <v>0</v>
      </c>
      <c r="M80" s="324">
        <v>0</v>
      </c>
      <c r="N80" s="324">
        <v>0</v>
      </c>
      <c r="O80" s="324">
        <v>3380.5857581248133</v>
      </c>
    </row>
    <row r="81" spans="2:15" s="368" customFormat="1" ht="12" customHeight="1">
      <c r="B81" s="322"/>
      <c r="C81" s="322"/>
      <c r="D81" s="322"/>
      <c r="E81" s="354" t="s">
        <v>74</v>
      </c>
      <c r="F81" s="322"/>
      <c r="G81" s="322"/>
      <c r="H81" s="354"/>
      <c r="J81" s="324">
        <v>11881.951696632364</v>
      </c>
      <c r="K81" s="324">
        <v>745.3115167285157</v>
      </c>
      <c r="L81" s="324">
        <v>198.87472695301958</v>
      </c>
      <c r="M81" s="324">
        <v>263.52501264722264</v>
      </c>
      <c r="N81" s="324">
        <v>9.084310520294366</v>
      </c>
      <c r="O81" s="324">
        <v>13098.747263481415</v>
      </c>
    </row>
    <row r="82" spans="2:15" s="368" customFormat="1" ht="12" customHeight="1">
      <c r="B82" s="322"/>
      <c r="C82" s="322"/>
      <c r="D82" s="322"/>
      <c r="E82" s="354"/>
      <c r="F82" s="322" t="s">
        <v>478</v>
      </c>
      <c r="G82" s="322"/>
      <c r="H82" s="354"/>
      <c r="J82" s="324">
        <v>9700.809187420744</v>
      </c>
      <c r="K82" s="324">
        <v>759.5072360085157</v>
      </c>
      <c r="L82" s="324">
        <v>187.3847081641622</v>
      </c>
      <c r="M82" s="324">
        <v>253.33575070238686</v>
      </c>
      <c r="N82" s="324">
        <v>8.103027082594053</v>
      </c>
      <c r="O82" s="324">
        <v>10909.139909378402</v>
      </c>
    </row>
    <row r="83" spans="2:15" s="368" customFormat="1" ht="12" customHeight="1">
      <c r="B83" s="322"/>
      <c r="C83" s="322"/>
      <c r="D83" s="322"/>
      <c r="E83" s="354"/>
      <c r="F83" s="322" t="s">
        <v>165</v>
      </c>
      <c r="G83" s="322"/>
      <c r="H83" s="354"/>
      <c r="J83" s="324">
        <v>2181.1425092116197</v>
      </c>
      <c r="K83" s="324">
        <v>-14.195719279999992</v>
      </c>
      <c r="L83" s="324">
        <v>11.490018788857395</v>
      </c>
      <c r="M83" s="324">
        <v>10.189261944835804</v>
      </c>
      <c r="N83" s="324">
        <v>0.9812834377003128</v>
      </c>
      <c r="O83" s="324">
        <v>2189.607354103013</v>
      </c>
    </row>
    <row r="84" spans="2:15" s="368" customFormat="1" ht="12" customHeight="1">
      <c r="B84" s="322"/>
      <c r="C84" s="322"/>
      <c r="D84" s="322"/>
      <c r="E84" s="354" t="s">
        <v>387</v>
      </c>
      <c r="F84" s="322"/>
      <c r="G84" s="322"/>
      <c r="H84" s="354"/>
      <c r="J84" s="324">
        <v>185.09577671000002</v>
      </c>
      <c r="K84" s="324">
        <v>-67.20790701751064</v>
      </c>
      <c r="L84" s="324">
        <v>14.074936509058197</v>
      </c>
      <c r="M84" s="324">
        <v>-14.518659321547553</v>
      </c>
      <c r="N84" s="324">
        <v>0</v>
      </c>
      <c r="O84" s="324">
        <v>117.44414688</v>
      </c>
    </row>
    <row r="85" spans="2:15" s="368" customFormat="1" ht="12" customHeight="1">
      <c r="B85" s="322"/>
      <c r="C85" s="322"/>
      <c r="D85" s="322"/>
      <c r="E85" s="354" t="s">
        <v>76</v>
      </c>
      <c r="F85" s="322"/>
      <c r="G85" s="322"/>
      <c r="H85" s="366"/>
      <c r="J85" s="324">
        <v>11818.375013880308</v>
      </c>
      <c r="K85" s="324">
        <v>1144.2377091058108</v>
      </c>
      <c r="L85" s="324">
        <v>0</v>
      </c>
      <c r="M85" s="324">
        <v>-62.27219236912242</v>
      </c>
      <c r="N85" s="324">
        <v>-15.209228537002605</v>
      </c>
      <c r="O85" s="324">
        <v>12885.131302079993</v>
      </c>
    </row>
    <row r="86" spans="2:15" s="368" customFormat="1" ht="12" customHeight="1">
      <c r="B86" s="322"/>
      <c r="C86" s="322"/>
      <c r="D86" s="322"/>
      <c r="E86" s="354"/>
      <c r="F86" s="322" t="s">
        <v>21</v>
      </c>
      <c r="G86" s="322"/>
      <c r="H86" s="366"/>
      <c r="J86" s="324">
        <v>5686.087718515918</v>
      </c>
      <c r="K86" s="324">
        <v>1605.5527793995243</v>
      </c>
      <c r="L86" s="324">
        <v>0</v>
      </c>
      <c r="M86" s="324">
        <v>0</v>
      </c>
      <c r="N86" s="324">
        <v>-15.221933172611898</v>
      </c>
      <c r="O86" s="324">
        <v>7276.41856474283</v>
      </c>
    </row>
    <row r="87" spans="2:15" s="368" customFormat="1" ht="12" customHeight="1">
      <c r="B87" s="322"/>
      <c r="C87" s="322"/>
      <c r="D87" s="322"/>
      <c r="E87" s="354"/>
      <c r="F87" s="322" t="s">
        <v>22</v>
      </c>
      <c r="G87" s="322"/>
      <c r="H87" s="320"/>
      <c r="J87" s="314">
        <v>2.0549173400000003</v>
      </c>
      <c r="K87" s="314">
        <v>15.315024999999999</v>
      </c>
      <c r="L87" s="314">
        <v>0</v>
      </c>
      <c r="M87" s="314">
        <v>0</v>
      </c>
      <c r="N87" s="314">
        <v>0.04508266000000205</v>
      </c>
      <c r="O87" s="314">
        <v>17.415025</v>
      </c>
    </row>
    <row r="88" spans="2:15" s="368" customFormat="1" ht="12" customHeight="1">
      <c r="B88" s="322"/>
      <c r="C88" s="322"/>
      <c r="D88" s="322"/>
      <c r="E88" s="354"/>
      <c r="F88" s="322" t="s">
        <v>573</v>
      </c>
      <c r="G88" s="322"/>
      <c r="H88" s="320"/>
      <c r="J88" s="314">
        <v>2.0549173400000003</v>
      </c>
      <c r="K88" s="314">
        <v>15.315024999999999</v>
      </c>
      <c r="L88" s="314">
        <v>0</v>
      </c>
      <c r="M88" s="314">
        <v>0</v>
      </c>
      <c r="N88" s="314">
        <v>0.04508266000000205</v>
      </c>
      <c r="O88" s="314">
        <v>17.415025</v>
      </c>
    </row>
    <row r="89" spans="2:15" s="376" customFormat="1" ht="12" customHeight="1">
      <c r="B89" s="323"/>
      <c r="C89" s="323"/>
      <c r="D89" s="323"/>
      <c r="E89" s="323"/>
      <c r="F89" s="323" t="s">
        <v>574</v>
      </c>
      <c r="G89" s="323"/>
      <c r="H89" s="323"/>
      <c r="J89" s="324">
        <v>0</v>
      </c>
      <c r="K89" s="324">
        <v>0</v>
      </c>
      <c r="L89" s="324">
        <v>0</v>
      </c>
      <c r="M89" s="324">
        <v>0</v>
      </c>
      <c r="N89" s="314">
        <v>0</v>
      </c>
      <c r="O89" s="314">
        <v>0</v>
      </c>
    </row>
    <row r="90" spans="2:15" s="368" customFormat="1" ht="12" customHeight="1">
      <c r="B90" s="322"/>
      <c r="C90" s="322"/>
      <c r="D90" s="322"/>
      <c r="E90" s="322"/>
      <c r="F90" s="322" t="s">
        <v>70</v>
      </c>
      <c r="G90" s="322"/>
      <c r="H90" s="322"/>
      <c r="J90" s="324">
        <v>6130.2323780243905</v>
      </c>
      <c r="K90" s="324">
        <v>-476.63009529371357</v>
      </c>
      <c r="L90" s="324">
        <v>0</v>
      </c>
      <c r="M90" s="324">
        <v>-62.27219236912242</v>
      </c>
      <c r="N90" s="324">
        <v>-0.03237802439070947</v>
      </c>
      <c r="O90" s="324">
        <v>5591.297712337164</v>
      </c>
    </row>
    <row r="91" spans="2:15" s="368" customFormat="1" ht="12" customHeight="1">
      <c r="B91" s="322"/>
      <c r="C91" s="322"/>
      <c r="D91" s="322"/>
      <c r="E91" s="322"/>
      <c r="F91" s="322" t="s">
        <v>24</v>
      </c>
      <c r="G91" s="322"/>
      <c r="H91" s="322"/>
      <c r="J91" s="324"/>
      <c r="K91" s="324"/>
      <c r="L91" s="324"/>
      <c r="M91" s="324"/>
      <c r="N91" s="324"/>
      <c r="O91" s="324"/>
    </row>
    <row r="92" spans="2:15" s="368" customFormat="1" ht="12" customHeight="1">
      <c r="B92" s="322"/>
      <c r="C92" s="322"/>
      <c r="D92" s="322"/>
      <c r="E92" s="322"/>
      <c r="F92" s="322"/>
      <c r="G92" s="322"/>
      <c r="H92" s="354"/>
      <c r="J92" s="324"/>
      <c r="K92" s="324"/>
      <c r="L92" s="324"/>
      <c r="M92" s="324"/>
      <c r="N92" s="324"/>
      <c r="O92" s="324"/>
    </row>
    <row r="93" spans="2:15" s="368" customFormat="1" ht="12" customHeight="1">
      <c r="B93" s="322" t="s">
        <v>571</v>
      </c>
      <c r="C93" s="322"/>
      <c r="D93" s="322"/>
      <c r="E93" s="354"/>
      <c r="F93" s="322"/>
      <c r="G93" s="322"/>
      <c r="H93" s="354"/>
      <c r="J93" s="324">
        <v>123664.57488381787</v>
      </c>
      <c r="K93" s="324">
        <v>6715.470846481616</v>
      </c>
      <c r="L93" s="324">
        <v>495.81252883987116</v>
      </c>
      <c r="M93" s="324">
        <v>-2913.802252168817</v>
      </c>
      <c r="N93" s="324">
        <v>-225.02860354149772</v>
      </c>
      <c r="O93" s="324">
        <v>127737.02740342903</v>
      </c>
    </row>
    <row r="94" spans="2:15" s="368" customFormat="1" ht="12" customHeight="1">
      <c r="B94" s="322"/>
      <c r="C94" s="322"/>
      <c r="D94" s="322"/>
      <c r="E94" s="322"/>
      <c r="F94" s="322"/>
      <c r="G94" s="322"/>
      <c r="H94" s="354"/>
      <c r="J94" s="324"/>
      <c r="K94" s="324"/>
      <c r="L94" s="324"/>
      <c r="M94" s="324"/>
      <c r="N94" s="324"/>
      <c r="O94" s="324"/>
    </row>
    <row r="95" spans="2:15" s="373" customFormat="1" ht="12" customHeight="1">
      <c r="B95" s="374" t="s">
        <v>572</v>
      </c>
      <c r="C95" s="374"/>
      <c r="D95" s="374"/>
      <c r="E95" s="374"/>
      <c r="F95" s="375"/>
      <c r="G95" s="375"/>
      <c r="H95" s="374"/>
      <c r="J95" s="380">
        <v>16.883085299999998</v>
      </c>
      <c r="K95" s="380">
        <v>-11.360999999999997</v>
      </c>
      <c r="L95" s="380">
        <v>0</v>
      </c>
      <c r="M95" s="380">
        <v>0</v>
      </c>
      <c r="N95" s="380">
        <v>5.551115123125783E-17</v>
      </c>
      <c r="O95" s="380">
        <v>5.5220853</v>
      </c>
    </row>
    <row r="96" spans="2:15" s="368" customFormat="1" ht="12" customHeight="1">
      <c r="B96" s="322"/>
      <c r="C96" s="322"/>
      <c r="D96" s="322"/>
      <c r="E96" s="323" t="s">
        <v>387</v>
      </c>
      <c r="F96" s="322"/>
      <c r="G96" s="322"/>
      <c r="H96" s="354"/>
      <c r="J96" s="324">
        <v>0</v>
      </c>
      <c r="K96" s="324">
        <v>0</v>
      </c>
      <c r="L96" s="324">
        <v>0</v>
      </c>
      <c r="M96" s="324">
        <v>0</v>
      </c>
      <c r="N96" s="324">
        <v>0</v>
      </c>
      <c r="O96" s="324">
        <v>0</v>
      </c>
    </row>
    <row r="97" spans="2:15" s="368" customFormat="1" ht="12" customHeight="1">
      <c r="B97" s="322"/>
      <c r="C97" s="322"/>
      <c r="D97" s="322"/>
      <c r="E97" s="354" t="s">
        <v>76</v>
      </c>
      <c r="F97" s="322"/>
      <c r="G97" s="322"/>
      <c r="H97" s="354"/>
      <c r="J97" s="324">
        <v>16.883085299999998</v>
      </c>
      <c r="K97" s="324">
        <v>-11.360999999999997</v>
      </c>
      <c r="L97" s="324">
        <v>0</v>
      </c>
      <c r="M97" s="324">
        <v>0</v>
      </c>
      <c r="N97" s="324">
        <v>5.551115123125783E-17</v>
      </c>
      <c r="O97" s="324">
        <v>5.5220853</v>
      </c>
    </row>
    <row r="98" spans="2:15" s="368" customFormat="1" ht="12" customHeight="1">
      <c r="B98" s="322"/>
      <c r="C98" s="322"/>
      <c r="D98" s="322"/>
      <c r="E98" s="354"/>
      <c r="F98" s="322" t="s">
        <v>22</v>
      </c>
      <c r="G98" s="322"/>
      <c r="H98" s="354"/>
      <c r="J98" s="324">
        <v>0.48308529999999983</v>
      </c>
      <c r="K98" s="324">
        <v>-0.161</v>
      </c>
      <c r="L98" s="324">
        <v>0</v>
      </c>
      <c r="M98" s="324">
        <v>0</v>
      </c>
      <c r="N98" s="324">
        <v>5.551115123125783E-17</v>
      </c>
      <c r="O98" s="324">
        <v>0.32208529999999985</v>
      </c>
    </row>
    <row r="99" spans="2:15" s="368" customFormat="1" ht="12" customHeight="1">
      <c r="B99" s="322"/>
      <c r="C99" s="322"/>
      <c r="D99" s="322"/>
      <c r="E99" s="354"/>
      <c r="F99" s="322" t="s">
        <v>573</v>
      </c>
      <c r="G99" s="322"/>
      <c r="H99" s="366"/>
      <c r="J99" s="324">
        <v>0</v>
      </c>
      <c r="K99" s="324">
        <v>0</v>
      </c>
      <c r="L99" s="324">
        <v>0</v>
      </c>
      <c r="M99" s="324">
        <v>0</v>
      </c>
      <c r="N99" s="324">
        <v>0</v>
      </c>
      <c r="O99" s="324">
        <v>0</v>
      </c>
    </row>
    <row r="100" spans="2:15" s="368" customFormat="1" ht="12" customHeight="1">
      <c r="B100" s="322"/>
      <c r="C100" s="322"/>
      <c r="D100" s="322"/>
      <c r="E100" s="354"/>
      <c r="F100" s="322" t="s">
        <v>574</v>
      </c>
      <c r="G100" s="322"/>
      <c r="H100" s="366"/>
      <c r="J100" s="324">
        <v>0.48308529999999983</v>
      </c>
      <c r="K100" s="324">
        <v>-0.161</v>
      </c>
      <c r="L100" s="324">
        <v>0</v>
      </c>
      <c r="M100" s="324">
        <v>0</v>
      </c>
      <c r="N100" s="324">
        <v>5.551115123125783E-17</v>
      </c>
      <c r="O100" s="324">
        <v>0.32208529999999985</v>
      </c>
    </row>
    <row r="101" spans="2:15" s="368" customFormat="1" ht="12" customHeight="1">
      <c r="B101" s="322"/>
      <c r="C101" s="322"/>
      <c r="D101" s="322"/>
      <c r="E101" s="354"/>
      <c r="F101" s="322" t="s">
        <v>23</v>
      </c>
      <c r="G101" s="322"/>
      <c r="H101" s="354"/>
      <c r="J101" s="324">
        <v>0</v>
      </c>
      <c r="K101" s="324">
        <v>0</v>
      </c>
      <c r="L101" s="324">
        <v>0</v>
      </c>
      <c r="M101" s="324">
        <v>0</v>
      </c>
      <c r="N101" s="324">
        <v>0</v>
      </c>
      <c r="O101" s="324">
        <v>0</v>
      </c>
    </row>
    <row r="102" spans="2:15" s="368" customFormat="1" ht="12" customHeight="1">
      <c r="B102" s="322"/>
      <c r="C102" s="322"/>
      <c r="D102" s="322"/>
      <c r="E102" s="354"/>
      <c r="F102" s="322" t="s">
        <v>25</v>
      </c>
      <c r="G102" s="322"/>
      <c r="H102" s="354"/>
      <c r="J102" s="324">
        <v>16.4</v>
      </c>
      <c r="K102" s="324">
        <v>-11.2</v>
      </c>
      <c r="L102" s="324">
        <v>0</v>
      </c>
      <c r="M102" s="324">
        <v>0</v>
      </c>
      <c r="N102" s="324">
        <v>0</v>
      </c>
      <c r="O102" s="324">
        <v>5.2</v>
      </c>
    </row>
    <row r="103" spans="2:15" s="368" customFormat="1" ht="12" customHeight="1">
      <c r="B103" s="322"/>
      <c r="C103" s="322"/>
      <c r="D103" s="322"/>
      <c r="E103" s="354"/>
      <c r="F103" s="322" t="s">
        <v>573</v>
      </c>
      <c r="G103" s="322"/>
      <c r="H103" s="366"/>
      <c r="J103" s="324">
        <v>16.4</v>
      </c>
      <c r="K103" s="324">
        <v>-11.2</v>
      </c>
      <c r="L103" s="324">
        <v>0</v>
      </c>
      <c r="M103" s="324">
        <v>0</v>
      </c>
      <c r="N103" s="324">
        <v>0</v>
      </c>
      <c r="O103" s="324">
        <v>5.2</v>
      </c>
    </row>
    <row r="104" spans="2:15" s="368" customFormat="1" ht="12" customHeight="1">
      <c r="B104" s="322"/>
      <c r="C104" s="322"/>
      <c r="D104" s="322"/>
      <c r="E104" s="354"/>
      <c r="F104" s="322" t="s">
        <v>574</v>
      </c>
      <c r="G104" s="322"/>
      <c r="H104" s="366"/>
      <c r="J104" s="324">
        <v>0</v>
      </c>
      <c r="K104" s="324">
        <v>0</v>
      </c>
      <c r="L104" s="324">
        <v>0</v>
      </c>
      <c r="M104" s="324">
        <v>0</v>
      </c>
      <c r="N104" s="324">
        <v>0</v>
      </c>
      <c r="O104" s="324">
        <v>0</v>
      </c>
    </row>
    <row r="105" spans="2:15" s="214" customFormat="1" ht="12" customHeight="1">
      <c r="B105" s="320"/>
      <c r="C105" s="320"/>
      <c r="D105" s="320"/>
      <c r="E105" s="320"/>
      <c r="F105" s="320"/>
      <c r="G105" s="320"/>
      <c r="H105" s="320"/>
      <c r="I105" s="314"/>
      <c r="J105" s="314"/>
      <c r="K105" s="314"/>
      <c r="L105" s="314"/>
      <c r="M105" s="314"/>
      <c r="N105" s="314"/>
      <c r="O105" s="314"/>
    </row>
    <row r="106" spans="3:15" s="313" customFormat="1" ht="12" customHeight="1">
      <c r="C106" s="335" t="s">
        <v>672</v>
      </c>
      <c r="D106" s="323"/>
      <c r="E106" s="323"/>
      <c r="F106" s="323"/>
      <c r="G106" s="323"/>
      <c r="H106" s="323"/>
      <c r="I106" s="323"/>
      <c r="J106" s="323"/>
      <c r="K106" s="323"/>
      <c r="L106" s="324"/>
      <c r="M106" s="324"/>
      <c r="O106" s="265"/>
    </row>
    <row r="107" spans="2:15" s="313" customFormat="1" ht="12" customHeight="1">
      <c r="B107" s="336"/>
      <c r="C107" s="336"/>
      <c r="D107" s="336"/>
      <c r="E107" s="336"/>
      <c r="F107" s="337"/>
      <c r="G107" s="337"/>
      <c r="H107" s="337"/>
      <c r="I107" s="337"/>
      <c r="J107" s="337"/>
      <c r="K107" s="337"/>
      <c r="L107" s="337"/>
      <c r="M107" s="337"/>
      <c r="N107" s="337"/>
      <c r="O107" s="337"/>
    </row>
    <row r="108" spans="2:15" s="313" customFormat="1" ht="9" customHeight="1">
      <c r="B108" s="330"/>
      <c r="C108" s="316"/>
      <c r="D108" s="316"/>
      <c r="E108" s="316"/>
      <c r="F108" s="316"/>
      <c r="G108" s="316"/>
      <c r="H108" s="316"/>
      <c r="I108" s="316"/>
      <c r="J108" s="316"/>
      <c r="K108" s="339"/>
      <c r="L108" s="339"/>
      <c r="M108" s="339"/>
      <c r="N108" s="339"/>
      <c r="O108" s="317"/>
    </row>
    <row r="109" spans="1:15" s="213" customFormat="1" ht="12" customHeight="1">
      <c r="A109" s="313"/>
      <c r="B109" s="313"/>
      <c r="C109" s="313"/>
      <c r="D109" s="313"/>
      <c r="E109" s="313"/>
      <c r="F109" s="265"/>
      <c r="G109" s="265"/>
      <c r="H109" s="265"/>
      <c r="I109" s="265"/>
      <c r="J109" s="381"/>
      <c r="K109" s="382" t="s">
        <v>595</v>
      </c>
      <c r="L109" s="382"/>
      <c r="M109" s="382"/>
      <c r="N109" s="382"/>
      <c r="O109" s="383"/>
    </row>
    <row r="110" spans="1:15" s="213" customFormat="1" ht="15" customHeight="1">
      <c r="A110" s="313"/>
      <c r="B110" s="312" t="s">
        <v>1</v>
      </c>
      <c r="F110" s="214"/>
      <c r="G110" s="214"/>
      <c r="H110" s="214"/>
      <c r="I110" s="214"/>
      <c r="J110" s="384"/>
      <c r="K110" s="384"/>
      <c r="L110" s="384"/>
      <c r="M110" s="384"/>
      <c r="N110" s="384"/>
      <c r="O110" s="384"/>
    </row>
    <row r="111" spans="1:15" s="307" customFormat="1" ht="18" customHeight="1">
      <c r="A111" s="312"/>
      <c r="B111" s="312"/>
      <c r="C111" s="312"/>
      <c r="D111" s="312"/>
      <c r="E111" s="312"/>
      <c r="F111" s="314"/>
      <c r="G111" s="314"/>
      <c r="H111" s="314"/>
      <c r="I111" s="347"/>
      <c r="J111" s="385">
        <v>2005</v>
      </c>
      <c r="K111" s="385" t="s">
        <v>568</v>
      </c>
      <c r="L111" s="386" t="s">
        <v>569</v>
      </c>
      <c r="M111" s="387" t="s">
        <v>570</v>
      </c>
      <c r="N111" s="387" t="s">
        <v>469</v>
      </c>
      <c r="O111" s="396" t="s">
        <v>685</v>
      </c>
    </row>
    <row r="112" spans="2:15" s="313" customFormat="1" ht="9" customHeight="1">
      <c r="B112" s="288"/>
      <c r="C112" s="288"/>
      <c r="D112" s="288"/>
      <c r="E112" s="288"/>
      <c r="F112" s="266"/>
      <c r="G112" s="266"/>
      <c r="H112" s="266"/>
      <c r="I112" s="266"/>
      <c r="J112" s="266"/>
      <c r="K112" s="266"/>
      <c r="L112" s="266"/>
      <c r="M112" s="266"/>
      <c r="N112" s="266"/>
      <c r="O112" s="266"/>
    </row>
    <row r="113" spans="6:15" s="213" customFormat="1" ht="12" customHeight="1">
      <c r="F113" s="214"/>
      <c r="G113" s="214"/>
      <c r="H113" s="214"/>
      <c r="I113" s="265"/>
      <c r="J113" s="265"/>
      <c r="K113" s="265"/>
      <c r="L113" s="265"/>
      <c r="M113" s="265"/>
      <c r="N113" s="265"/>
      <c r="O113" s="265"/>
    </row>
    <row r="114" spans="2:15" s="373" customFormat="1" ht="12" customHeight="1">
      <c r="B114" s="374" t="s">
        <v>575</v>
      </c>
      <c r="C114" s="374"/>
      <c r="D114" s="374"/>
      <c r="E114" s="374"/>
      <c r="F114" s="375"/>
      <c r="G114" s="375"/>
      <c r="H114" s="374"/>
      <c r="J114" s="380">
        <v>9604.071975754283</v>
      </c>
      <c r="K114" s="380">
        <v>421.5539578639807</v>
      </c>
      <c r="L114" s="380">
        <v>-238.87</v>
      </c>
      <c r="M114" s="380">
        <v>8</v>
      </c>
      <c r="N114" s="380">
        <v>73.64919403541103</v>
      </c>
      <c r="O114" s="380">
        <v>9868.405127653676</v>
      </c>
    </row>
    <row r="115" spans="2:15" s="368" customFormat="1" ht="12" customHeight="1">
      <c r="B115" s="322"/>
      <c r="C115" s="322"/>
      <c r="D115" s="354" t="s">
        <v>576</v>
      </c>
      <c r="E115" s="354"/>
      <c r="F115" s="322"/>
      <c r="G115" s="322"/>
      <c r="H115" s="354"/>
      <c r="J115" s="324">
        <v>4264.702303191476</v>
      </c>
      <c r="K115" s="324">
        <v>94.86399569398066</v>
      </c>
      <c r="L115" s="324">
        <v>-152.9</v>
      </c>
      <c r="M115" s="324">
        <v>7.9</v>
      </c>
      <c r="N115" s="324">
        <v>61.276545540329266</v>
      </c>
      <c r="O115" s="324">
        <v>4275.842844425786</v>
      </c>
    </row>
    <row r="116" spans="2:15" s="368" customFormat="1" ht="12" customHeight="1">
      <c r="B116" s="322"/>
      <c r="C116" s="322"/>
      <c r="D116" s="354"/>
      <c r="E116" s="354" t="s">
        <v>74</v>
      </c>
      <c r="F116" s="322"/>
      <c r="G116" s="322"/>
      <c r="H116" s="354"/>
      <c r="J116" s="324">
        <v>3205.667838384935</v>
      </c>
      <c r="K116" s="324">
        <v>141.7</v>
      </c>
      <c r="L116" s="324">
        <v>-152.9</v>
      </c>
      <c r="M116" s="324">
        <v>0</v>
      </c>
      <c r="N116" s="324">
        <v>0.03216161506497883</v>
      </c>
      <c r="O116" s="324">
        <v>3194.5</v>
      </c>
    </row>
    <row r="117" spans="2:15" s="368" customFormat="1" ht="12" customHeight="1">
      <c r="B117" s="322"/>
      <c r="C117" s="322"/>
      <c r="D117" s="354"/>
      <c r="E117" s="354"/>
      <c r="F117" s="322" t="s">
        <v>165</v>
      </c>
      <c r="G117" s="322"/>
      <c r="H117" s="354"/>
      <c r="J117" s="324">
        <v>3205.667838384935</v>
      </c>
      <c r="K117" s="324">
        <v>141.7</v>
      </c>
      <c r="L117" s="324">
        <v>-152.9</v>
      </c>
      <c r="M117" s="324">
        <v>0</v>
      </c>
      <c r="N117" s="324">
        <v>0.03216161506497883</v>
      </c>
      <c r="O117" s="324">
        <v>3194.5</v>
      </c>
    </row>
    <row r="118" spans="2:15" s="368" customFormat="1" ht="12" customHeight="1">
      <c r="B118" s="322"/>
      <c r="C118" s="322"/>
      <c r="D118" s="322"/>
      <c r="E118" s="354" t="s">
        <v>387</v>
      </c>
      <c r="F118" s="322"/>
      <c r="G118" s="322"/>
      <c r="H118" s="354"/>
      <c r="J118" s="324">
        <v>0</v>
      </c>
      <c r="K118" s="324">
        <v>0</v>
      </c>
      <c r="L118" s="324">
        <v>0</v>
      </c>
      <c r="M118" s="324">
        <v>0</v>
      </c>
      <c r="N118" s="324">
        <v>0</v>
      </c>
      <c r="O118" s="324">
        <v>0</v>
      </c>
    </row>
    <row r="119" spans="2:15" s="368" customFormat="1" ht="12" customHeight="1">
      <c r="B119" s="322"/>
      <c r="C119" s="322"/>
      <c r="D119" s="322"/>
      <c r="E119" s="354" t="s">
        <v>76</v>
      </c>
      <c r="F119" s="322"/>
      <c r="G119" s="322"/>
      <c r="H119" s="354"/>
      <c r="J119" s="324">
        <v>1059.034464806541</v>
      </c>
      <c r="K119" s="324">
        <v>-46.836004306019326</v>
      </c>
      <c r="L119" s="324">
        <v>0</v>
      </c>
      <c r="M119" s="324">
        <v>7.9</v>
      </c>
      <c r="N119" s="324">
        <v>61.24438392526429</v>
      </c>
      <c r="O119" s="324">
        <v>1081.342844425786</v>
      </c>
    </row>
    <row r="120" spans="2:15" s="368" customFormat="1" ht="12" customHeight="1">
      <c r="B120" s="322"/>
      <c r="C120" s="322"/>
      <c r="D120" s="322"/>
      <c r="E120" s="354"/>
      <c r="F120" s="322" t="s">
        <v>22</v>
      </c>
      <c r="G120" s="322"/>
      <c r="H120" s="354"/>
      <c r="J120" s="324">
        <v>1059.034464806541</v>
      </c>
      <c r="K120" s="324">
        <v>12.352311601545878</v>
      </c>
      <c r="L120" s="324">
        <v>0</v>
      </c>
      <c r="M120" s="324">
        <v>7.9</v>
      </c>
      <c r="N120" s="324">
        <v>2.0560680176991095</v>
      </c>
      <c r="O120" s="324">
        <v>1081.342844425786</v>
      </c>
    </row>
    <row r="121" spans="2:15" s="368" customFormat="1" ht="12" customHeight="1">
      <c r="B121" s="322"/>
      <c r="C121" s="322"/>
      <c r="D121" s="322"/>
      <c r="E121" s="354"/>
      <c r="F121" s="322" t="s">
        <v>573</v>
      </c>
      <c r="G121" s="322"/>
      <c r="H121" s="366"/>
      <c r="J121" s="324">
        <v>0</v>
      </c>
      <c r="K121" s="324">
        <v>0</v>
      </c>
      <c r="L121" s="324">
        <v>0</v>
      </c>
      <c r="M121" s="324">
        <v>0</v>
      </c>
      <c r="N121" s="324">
        <v>0</v>
      </c>
      <c r="O121" s="324">
        <v>0</v>
      </c>
    </row>
    <row r="122" spans="2:15" s="368" customFormat="1" ht="12" customHeight="1">
      <c r="B122" s="322"/>
      <c r="C122" s="322"/>
      <c r="D122" s="322"/>
      <c r="E122" s="354"/>
      <c r="F122" s="322" t="s">
        <v>574</v>
      </c>
      <c r="G122" s="322"/>
      <c r="H122" s="366"/>
      <c r="J122" s="324">
        <v>1059.034464806541</v>
      </c>
      <c r="K122" s="324">
        <v>12.352311601545878</v>
      </c>
      <c r="L122" s="324">
        <v>0</v>
      </c>
      <c r="M122" s="324">
        <v>7.9</v>
      </c>
      <c r="N122" s="324">
        <v>2.0560680176991095</v>
      </c>
      <c r="O122" s="324">
        <v>1081.342844425786</v>
      </c>
    </row>
    <row r="123" spans="2:15" s="368" customFormat="1" ht="12" customHeight="1">
      <c r="B123" s="322"/>
      <c r="C123" s="322"/>
      <c r="D123" s="354" t="s">
        <v>577</v>
      </c>
      <c r="E123" s="354"/>
      <c r="F123" s="322"/>
      <c r="G123" s="322"/>
      <c r="H123" s="354"/>
      <c r="J123" s="324">
        <v>5339.369672562807</v>
      </c>
      <c r="K123" s="324">
        <v>326.68996217000006</v>
      </c>
      <c r="L123" s="324">
        <v>-85.97000000000025</v>
      </c>
      <c r="M123" s="324">
        <v>0.1</v>
      </c>
      <c r="N123" s="324">
        <v>12.372648495081757</v>
      </c>
      <c r="O123" s="324">
        <v>5592.56228322789</v>
      </c>
    </row>
    <row r="124" spans="2:15" s="368" customFormat="1" ht="12" customHeight="1">
      <c r="B124" s="322"/>
      <c r="C124" s="322"/>
      <c r="D124" s="322"/>
      <c r="E124" s="354" t="s">
        <v>74</v>
      </c>
      <c r="F124" s="322"/>
      <c r="G124" s="322"/>
      <c r="H124" s="354"/>
      <c r="J124" s="324">
        <v>2735.76565745346</v>
      </c>
      <c r="K124" s="324">
        <v>-7.13</v>
      </c>
      <c r="L124" s="324">
        <v>-85.97000000000025</v>
      </c>
      <c r="M124" s="324">
        <v>0</v>
      </c>
      <c r="N124" s="324">
        <v>0.034342546540301555</v>
      </c>
      <c r="O124" s="324">
        <v>2642.7</v>
      </c>
    </row>
    <row r="125" spans="2:15" s="368" customFormat="1" ht="12" customHeight="1">
      <c r="B125" s="322"/>
      <c r="C125" s="322"/>
      <c r="D125" s="322"/>
      <c r="E125" s="354"/>
      <c r="F125" s="322" t="s">
        <v>165</v>
      </c>
      <c r="G125" s="322"/>
      <c r="H125" s="354"/>
      <c r="J125" s="324">
        <v>2735.76565745346</v>
      </c>
      <c r="K125" s="324">
        <v>-7.13</v>
      </c>
      <c r="L125" s="324">
        <v>-85.97000000000025</v>
      </c>
      <c r="M125" s="324">
        <v>0</v>
      </c>
      <c r="N125" s="324">
        <v>0.034342546540301555</v>
      </c>
      <c r="O125" s="324">
        <v>2642.7</v>
      </c>
    </row>
    <row r="126" spans="2:15" s="368" customFormat="1" ht="12" customHeight="1">
      <c r="B126" s="322"/>
      <c r="C126" s="322"/>
      <c r="D126" s="322"/>
      <c r="E126" s="323" t="s">
        <v>387</v>
      </c>
      <c r="F126" s="323"/>
      <c r="G126" s="322"/>
      <c r="H126" s="354"/>
      <c r="J126" s="324"/>
      <c r="K126" s="324">
        <v>-16.325037830000014</v>
      </c>
      <c r="L126" s="324">
        <v>0</v>
      </c>
      <c r="M126" s="324">
        <v>0</v>
      </c>
      <c r="N126" s="324">
        <v>16.325037830000014</v>
      </c>
      <c r="O126" s="324"/>
    </row>
    <row r="127" spans="2:15" s="368" customFormat="1" ht="12" customHeight="1">
      <c r="B127" s="322"/>
      <c r="C127" s="322"/>
      <c r="D127" s="322"/>
      <c r="E127" s="354" t="s">
        <v>76</v>
      </c>
      <c r="F127" s="322"/>
      <c r="G127" s="322"/>
      <c r="H127" s="354"/>
      <c r="J127" s="324">
        <v>2603.6040151093475</v>
      </c>
      <c r="K127" s="324">
        <v>350.145</v>
      </c>
      <c r="L127" s="324">
        <v>0</v>
      </c>
      <c r="M127" s="324">
        <v>0.1</v>
      </c>
      <c r="N127" s="324">
        <v>-3.986731881458559</v>
      </c>
      <c r="O127" s="324">
        <v>2949.8622832278893</v>
      </c>
    </row>
    <row r="128" spans="2:15" s="368" customFormat="1" ht="12" customHeight="1">
      <c r="B128" s="322"/>
      <c r="C128" s="322"/>
      <c r="D128" s="322"/>
      <c r="E128" s="354"/>
      <c r="F128" s="322" t="s">
        <v>21</v>
      </c>
      <c r="G128" s="322"/>
      <c r="H128" s="354"/>
      <c r="J128" s="324">
        <v>781.8</v>
      </c>
      <c r="K128" s="324">
        <v>224.4</v>
      </c>
      <c r="L128" s="324">
        <v>0</v>
      </c>
      <c r="M128" s="324">
        <v>0</v>
      </c>
      <c r="N128" s="324">
        <v>0</v>
      </c>
      <c r="O128" s="324">
        <v>1006.2</v>
      </c>
    </row>
    <row r="129" spans="2:15" s="368" customFormat="1" ht="12" customHeight="1">
      <c r="B129" s="322"/>
      <c r="C129" s="322"/>
      <c r="D129" s="322"/>
      <c r="E129" s="354"/>
      <c r="F129" s="322" t="s">
        <v>573</v>
      </c>
      <c r="G129" s="322"/>
      <c r="H129" s="366"/>
      <c r="J129" s="324">
        <v>781.8</v>
      </c>
      <c r="K129" s="324">
        <v>224.4</v>
      </c>
      <c r="L129" s="324">
        <v>0</v>
      </c>
      <c r="M129" s="324">
        <v>0</v>
      </c>
      <c r="N129" s="324">
        <v>0</v>
      </c>
      <c r="O129" s="324">
        <v>1006.2</v>
      </c>
    </row>
    <row r="130" spans="2:15" s="368" customFormat="1" ht="12" customHeight="1">
      <c r="B130" s="322"/>
      <c r="C130" s="322"/>
      <c r="D130" s="322"/>
      <c r="E130" s="354"/>
      <c r="F130" s="322" t="s">
        <v>574</v>
      </c>
      <c r="G130" s="322"/>
      <c r="H130" s="366"/>
      <c r="J130" s="324">
        <v>0</v>
      </c>
      <c r="K130" s="324">
        <v>0</v>
      </c>
      <c r="L130" s="324">
        <v>0</v>
      </c>
      <c r="M130" s="324">
        <v>0</v>
      </c>
      <c r="N130" s="324">
        <v>0</v>
      </c>
      <c r="O130" s="324">
        <v>0</v>
      </c>
    </row>
    <row r="131" spans="2:15" s="368" customFormat="1" ht="12" customHeight="1">
      <c r="B131" s="322"/>
      <c r="C131" s="322"/>
      <c r="D131" s="322"/>
      <c r="E131" s="354"/>
      <c r="F131" s="322" t="s">
        <v>22</v>
      </c>
      <c r="G131" s="322"/>
      <c r="H131" s="354"/>
      <c r="J131" s="324">
        <v>1821.8040151093478</v>
      </c>
      <c r="K131" s="324">
        <v>125.745</v>
      </c>
      <c r="L131" s="324">
        <v>0</v>
      </c>
      <c r="M131" s="324">
        <v>0.1</v>
      </c>
      <c r="N131" s="324">
        <v>-3.986731881458559</v>
      </c>
      <c r="O131" s="324">
        <v>1943.6622832278892</v>
      </c>
    </row>
    <row r="132" spans="2:15" s="368" customFormat="1" ht="12" customHeight="1">
      <c r="B132" s="322"/>
      <c r="C132" s="322"/>
      <c r="D132" s="322"/>
      <c r="E132" s="354"/>
      <c r="F132" s="322" t="s">
        <v>573</v>
      </c>
      <c r="G132" s="322"/>
      <c r="H132" s="354"/>
      <c r="J132" s="324">
        <v>0</v>
      </c>
      <c r="K132" s="324">
        <v>0</v>
      </c>
      <c r="L132" s="324">
        <v>0</v>
      </c>
      <c r="M132" s="324">
        <v>0</v>
      </c>
      <c r="N132" s="324">
        <v>0</v>
      </c>
      <c r="O132" s="324">
        <v>0</v>
      </c>
    </row>
    <row r="133" spans="2:15" s="368" customFormat="1" ht="12" customHeight="1">
      <c r="B133" s="322"/>
      <c r="C133" s="322"/>
      <c r="D133" s="322"/>
      <c r="E133" s="354"/>
      <c r="F133" s="322" t="s">
        <v>574</v>
      </c>
      <c r="G133" s="322"/>
      <c r="H133" s="354"/>
      <c r="J133" s="324">
        <v>1821.8040151093478</v>
      </c>
      <c r="K133" s="324">
        <v>125.745</v>
      </c>
      <c r="L133" s="324">
        <v>0</v>
      </c>
      <c r="M133" s="324">
        <v>0.1</v>
      </c>
      <c r="N133" s="324">
        <v>-3.986731881458559</v>
      </c>
      <c r="O133" s="324">
        <v>1943.6622832278892</v>
      </c>
    </row>
    <row r="134" spans="2:15" s="373" customFormat="1" ht="12" customHeight="1">
      <c r="B134" s="374" t="s">
        <v>578</v>
      </c>
      <c r="C134" s="374"/>
      <c r="D134" s="374"/>
      <c r="E134" s="374"/>
      <c r="F134" s="375"/>
      <c r="G134" s="375"/>
      <c r="H134" s="374"/>
      <c r="J134" s="380">
        <v>9253.654894383275</v>
      </c>
      <c r="K134" s="380">
        <v>206.5598121041055</v>
      </c>
      <c r="L134" s="380">
        <v>14.646480322223468</v>
      </c>
      <c r="M134" s="380">
        <v>736.9326894260827</v>
      </c>
      <c r="N134" s="380">
        <v>14.08712293994995</v>
      </c>
      <c r="O134" s="380">
        <v>10225.880999175635</v>
      </c>
    </row>
    <row r="135" spans="2:15" s="368" customFormat="1" ht="12" customHeight="1">
      <c r="B135" s="322"/>
      <c r="C135" s="322"/>
      <c r="D135" s="322"/>
      <c r="E135" s="354" t="s">
        <v>74</v>
      </c>
      <c r="F135" s="322"/>
      <c r="G135" s="322"/>
      <c r="H135" s="354"/>
      <c r="J135" s="324">
        <v>2527.5172631506475</v>
      </c>
      <c r="K135" s="324">
        <v>228.48091609203436</v>
      </c>
      <c r="L135" s="324">
        <v>-66.94909836451556</v>
      </c>
      <c r="M135" s="324">
        <v>-70.42188390378547</v>
      </c>
      <c r="N135" s="324">
        <v>14.082736849352841</v>
      </c>
      <c r="O135" s="324">
        <v>2632.7099338237335</v>
      </c>
    </row>
    <row r="136" spans="2:15" s="368" customFormat="1" ht="12" customHeight="1">
      <c r="B136" s="322"/>
      <c r="C136" s="322"/>
      <c r="D136" s="322"/>
      <c r="E136" s="354"/>
      <c r="F136" s="322" t="s">
        <v>478</v>
      </c>
      <c r="G136" s="322"/>
      <c r="H136" s="354"/>
      <c r="J136" s="324">
        <v>1419.8656957380374</v>
      </c>
      <c r="K136" s="324">
        <v>-2.439083907965639</v>
      </c>
      <c r="L136" s="324">
        <v>-71.32909836451545</v>
      </c>
      <c r="M136" s="324">
        <v>-70.42188390378547</v>
      </c>
      <c r="N136" s="324">
        <v>14.034304261962689</v>
      </c>
      <c r="O136" s="324">
        <v>1289.7099338237335</v>
      </c>
    </row>
    <row r="137" spans="2:15" s="368" customFormat="1" ht="12" customHeight="1">
      <c r="B137" s="322"/>
      <c r="C137" s="322"/>
      <c r="D137" s="322"/>
      <c r="E137" s="354"/>
      <c r="F137" s="322" t="s">
        <v>165</v>
      </c>
      <c r="G137" s="322"/>
      <c r="H137" s="354"/>
      <c r="J137" s="324">
        <v>1107.65156741261</v>
      </c>
      <c r="K137" s="324">
        <v>230.92</v>
      </c>
      <c r="L137" s="324">
        <v>4.379999999999882</v>
      </c>
      <c r="M137" s="324">
        <v>0</v>
      </c>
      <c r="N137" s="324">
        <v>0.04843258739015255</v>
      </c>
      <c r="O137" s="324">
        <v>1343</v>
      </c>
    </row>
    <row r="138" spans="2:15" s="368" customFormat="1" ht="12" customHeight="1">
      <c r="B138" s="322"/>
      <c r="C138" s="322"/>
      <c r="D138" s="322"/>
      <c r="E138" s="354" t="s">
        <v>387</v>
      </c>
      <c r="F138" s="322"/>
      <c r="G138" s="322"/>
      <c r="H138" s="354"/>
      <c r="J138" s="324">
        <v>473.4205039499999</v>
      </c>
      <c r="K138" s="324">
        <v>-683.9270610066069</v>
      </c>
      <c r="L138" s="324">
        <v>81.59557868673903</v>
      </c>
      <c r="M138" s="324">
        <v>807.3545733298681</v>
      </c>
      <c r="N138" s="324">
        <v>0</v>
      </c>
      <c r="O138" s="324">
        <v>678.4435949599999</v>
      </c>
    </row>
    <row r="139" spans="2:15" s="368" customFormat="1" ht="12" customHeight="1">
      <c r="B139" s="322"/>
      <c r="C139" s="322"/>
      <c r="D139" s="322"/>
      <c r="E139" s="354" t="s">
        <v>76</v>
      </c>
      <c r="F139" s="322"/>
      <c r="G139" s="322"/>
      <c r="H139" s="354"/>
      <c r="J139" s="324">
        <v>6252.717127282628</v>
      </c>
      <c r="K139" s="324">
        <v>662.005957018678</v>
      </c>
      <c r="L139" s="324">
        <v>0</v>
      </c>
      <c r="M139" s="324">
        <v>0</v>
      </c>
      <c r="N139" s="324">
        <v>0.004386090597108705</v>
      </c>
      <c r="O139" s="324">
        <v>6914.727470391903</v>
      </c>
    </row>
    <row r="140" spans="2:15" s="368" customFormat="1" ht="12" customHeight="1">
      <c r="B140" s="322"/>
      <c r="C140" s="322"/>
      <c r="D140" s="322"/>
      <c r="E140" s="354"/>
      <c r="F140" s="322" t="s">
        <v>22</v>
      </c>
      <c r="G140" s="322"/>
      <c r="H140" s="354"/>
      <c r="J140" s="324">
        <v>6194.618</v>
      </c>
      <c r="K140" s="324">
        <v>489.14127659990254</v>
      </c>
      <c r="L140" s="324">
        <v>0</v>
      </c>
      <c r="M140" s="324">
        <v>0</v>
      </c>
      <c r="N140" s="324">
        <v>-0.03180620799969347</v>
      </c>
      <c r="O140" s="324">
        <v>6683.727470391903</v>
      </c>
    </row>
    <row r="141" spans="2:15" s="368" customFormat="1" ht="12" customHeight="1">
      <c r="B141" s="322"/>
      <c r="C141" s="322"/>
      <c r="D141" s="322"/>
      <c r="E141" s="354"/>
      <c r="F141" s="322" t="s">
        <v>573</v>
      </c>
      <c r="G141" s="322"/>
      <c r="H141" s="366"/>
      <c r="J141" s="324">
        <v>1103.527</v>
      </c>
      <c r="K141" s="324">
        <v>-657.56907809</v>
      </c>
      <c r="L141" s="324">
        <v>0</v>
      </c>
      <c r="M141" s="324">
        <v>0</v>
      </c>
      <c r="N141" s="324">
        <v>-1.1368683772161603E-13</v>
      </c>
      <c r="O141" s="324">
        <v>445.95792191</v>
      </c>
    </row>
    <row r="142" spans="2:15" s="368" customFormat="1" ht="12" customHeight="1">
      <c r="B142" s="322"/>
      <c r="C142" s="322"/>
      <c r="D142" s="322"/>
      <c r="E142" s="354"/>
      <c r="F142" s="322" t="s">
        <v>574</v>
      </c>
      <c r="G142" s="322"/>
      <c r="H142" s="366"/>
      <c r="J142" s="324">
        <v>5091.091</v>
      </c>
      <c r="K142" s="324">
        <v>1146.7103546899025</v>
      </c>
      <c r="L142" s="324">
        <v>0</v>
      </c>
      <c r="M142" s="324">
        <v>0</v>
      </c>
      <c r="N142" s="324">
        <v>-0.03180620799957978</v>
      </c>
      <c r="O142" s="324">
        <v>6237.769548481903</v>
      </c>
    </row>
    <row r="143" spans="2:15" s="368" customFormat="1" ht="12" customHeight="1">
      <c r="B143" s="322"/>
      <c r="C143" s="322"/>
      <c r="D143" s="322"/>
      <c r="E143" s="354"/>
      <c r="F143" s="322" t="s">
        <v>70</v>
      </c>
      <c r="G143" s="322"/>
      <c r="H143" s="354"/>
      <c r="J143" s="324">
        <v>58.09912728262771</v>
      </c>
      <c r="K143" s="324">
        <v>172.8646804187755</v>
      </c>
      <c r="L143" s="324">
        <v>0</v>
      </c>
      <c r="M143" s="324">
        <v>0</v>
      </c>
      <c r="N143" s="324">
        <v>0.036192298596802175</v>
      </c>
      <c r="O143" s="324">
        <v>231</v>
      </c>
    </row>
    <row r="144" spans="2:15" s="368" customFormat="1" ht="12" customHeight="1">
      <c r="B144" s="354"/>
      <c r="C144" s="354"/>
      <c r="D144" s="354"/>
      <c r="E144" s="354"/>
      <c r="F144" s="322" t="s">
        <v>25</v>
      </c>
      <c r="G144" s="322"/>
      <c r="H144" s="354"/>
      <c r="J144" s="324"/>
      <c r="K144" s="324"/>
      <c r="L144" s="324"/>
      <c r="M144" s="324"/>
      <c r="N144" s="324"/>
      <c r="O144" s="324"/>
    </row>
    <row r="145" spans="2:15" s="373" customFormat="1" ht="12" customHeight="1">
      <c r="B145" s="375" t="s">
        <v>579</v>
      </c>
      <c r="C145" s="375"/>
      <c r="D145" s="375"/>
      <c r="E145" s="375"/>
      <c r="F145" s="375"/>
      <c r="G145" s="375"/>
      <c r="H145" s="374"/>
      <c r="J145" s="380">
        <v>104789.96492838032</v>
      </c>
      <c r="K145" s="380">
        <v>6098.71807651353</v>
      </c>
      <c r="L145" s="380">
        <v>720.0360485176476</v>
      </c>
      <c r="M145" s="380">
        <v>-3658.7349415948997</v>
      </c>
      <c r="N145" s="380">
        <v>-312.7649205168587</v>
      </c>
      <c r="O145" s="380">
        <v>107637.21919129972</v>
      </c>
    </row>
    <row r="146" spans="2:15" s="368" customFormat="1" ht="12" customHeight="1">
      <c r="B146" s="322"/>
      <c r="C146" s="322"/>
      <c r="D146" s="322" t="s">
        <v>580</v>
      </c>
      <c r="E146" s="354"/>
      <c r="F146" s="322"/>
      <c r="G146" s="322"/>
      <c r="H146" s="354"/>
      <c r="J146" s="324">
        <v>104789.96492838032</v>
      </c>
      <c r="K146" s="324">
        <v>6098.71807651353</v>
      </c>
      <c r="L146" s="324">
        <v>720.0360485176476</v>
      </c>
      <c r="M146" s="324">
        <v>-3658.7349415948997</v>
      </c>
      <c r="N146" s="324">
        <v>-312.7649205168587</v>
      </c>
      <c r="O146" s="324">
        <v>107637.21919129972</v>
      </c>
    </row>
    <row r="147" spans="2:15" s="368" customFormat="1" ht="12" customHeight="1">
      <c r="B147" s="322"/>
      <c r="C147" s="322"/>
      <c r="D147" s="322"/>
      <c r="E147" s="354" t="s">
        <v>118</v>
      </c>
      <c r="F147" s="322"/>
      <c r="G147" s="322"/>
      <c r="H147" s="354"/>
      <c r="J147" s="324">
        <v>73913.1</v>
      </c>
      <c r="K147" s="324">
        <v>3891.9205336702726</v>
      </c>
      <c r="L147" s="324">
        <v>636.6243641185481</v>
      </c>
      <c r="M147" s="324">
        <v>-3426.7495918024933</v>
      </c>
      <c r="N147" s="324">
        <v>-118.58211000000051</v>
      </c>
      <c r="O147" s="324">
        <v>74896.31319598631</v>
      </c>
    </row>
    <row r="148" spans="2:15" s="368" customFormat="1" ht="12" customHeight="1">
      <c r="B148" s="322"/>
      <c r="C148" s="322"/>
      <c r="D148" s="322"/>
      <c r="E148" s="354"/>
      <c r="F148" s="322" t="s">
        <v>581</v>
      </c>
      <c r="G148" s="322"/>
      <c r="H148" s="354"/>
      <c r="J148" s="324">
        <v>69947.3</v>
      </c>
      <c r="K148" s="324">
        <v>4960.258559670272</v>
      </c>
      <c r="L148" s="324">
        <v>636.6243641185481</v>
      </c>
      <c r="M148" s="324">
        <v>-3441.7495918024933</v>
      </c>
      <c r="N148" s="324">
        <v>0</v>
      </c>
      <c r="O148" s="324">
        <v>72102.4333319863</v>
      </c>
    </row>
    <row r="149" spans="2:15" s="368" customFormat="1" ht="12" customHeight="1">
      <c r="B149" s="322"/>
      <c r="C149" s="322"/>
      <c r="D149" s="322"/>
      <c r="E149" s="354"/>
      <c r="F149" s="322" t="s">
        <v>17</v>
      </c>
      <c r="G149" s="322"/>
      <c r="H149" s="354"/>
      <c r="J149" s="324">
        <v>3965.8</v>
      </c>
      <c r="K149" s="324">
        <v>-1068.3380259999997</v>
      </c>
      <c r="L149" s="324">
        <v>0</v>
      </c>
      <c r="M149" s="324">
        <v>15</v>
      </c>
      <c r="N149" s="324">
        <v>-118.58211000000051</v>
      </c>
      <c r="O149" s="324">
        <v>2793.879864</v>
      </c>
    </row>
    <row r="150" spans="2:15" s="368" customFormat="1" ht="12" customHeight="1">
      <c r="B150" s="322"/>
      <c r="C150" s="322"/>
      <c r="D150" s="322"/>
      <c r="E150" s="354" t="s">
        <v>74</v>
      </c>
      <c r="F150" s="322"/>
      <c r="G150" s="322"/>
      <c r="H150" s="354"/>
      <c r="J150" s="324">
        <v>9704.967267119613</v>
      </c>
      <c r="K150" s="324">
        <v>373.6877091885772</v>
      </c>
      <c r="L150" s="324">
        <v>65.9132789740819</v>
      </c>
      <c r="M150" s="324">
        <v>-290.8441152912672</v>
      </c>
      <c r="N150" s="324">
        <v>-65.4701280144568</v>
      </c>
      <c r="O150" s="324">
        <v>9788.254011976547</v>
      </c>
    </row>
    <row r="151" spans="2:15" s="368" customFormat="1" ht="12" customHeight="1">
      <c r="B151" s="322"/>
      <c r="C151" s="322"/>
      <c r="D151" s="322"/>
      <c r="E151" s="354"/>
      <c r="F151" s="322" t="s">
        <v>478</v>
      </c>
      <c r="G151" s="322"/>
      <c r="H151" s="354"/>
      <c r="J151" s="324">
        <v>5601.0904679351015</v>
      </c>
      <c r="K151" s="324">
        <v>364.40470918857716</v>
      </c>
      <c r="L151" s="324">
        <v>83.59627897408144</v>
      </c>
      <c r="M151" s="324">
        <v>-290.8441152912672</v>
      </c>
      <c r="N151" s="324">
        <v>66.50667117005469</v>
      </c>
      <c r="O151" s="324">
        <v>5824.754011976547</v>
      </c>
    </row>
    <row r="152" spans="2:15" s="368" customFormat="1" ht="12" customHeight="1">
      <c r="B152" s="322"/>
      <c r="C152" s="322"/>
      <c r="D152" s="322"/>
      <c r="E152" s="354"/>
      <c r="F152" s="322" t="s">
        <v>165</v>
      </c>
      <c r="G152" s="322"/>
      <c r="H152" s="354"/>
      <c r="J152" s="324">
        <v>4103.876799184511</v>
      </c>
      <c r="K152" s="324">
        <v>9.283000000000015</v>
      </c>
      <c r="L152" s="324">
        <v>-17.682999999999538</v>
      </c>
      <c r="M152" s="324">
        <v>0</v>
      </c>
      <c r="N152" s="324">
        <v>-131.9767991845115</v>
      </c>
      <c r="O152" s="324">
        <v>3963.5</v>
      </c>
    </row>
    <row r="153" spans="2:15" s="368" customFormat="1" ht="12" customHeight="1">
      <c r="B153" s="322"/>
      <c r="C153" s="322"/>
      <c r="D153" s="322"/>
      <c r="E153" s="354" t="s">
        <v>387</v>
      </c>
      <c r="F153" s="322"/>
      <c r="G153" s="322"/>
      <c r="H153" s="354"/>
      <c r="J153" s="324">
        <v>480.62037637000003</v>
      </c>
      <c r="K153" s="324">
        <v>-96.90142165387871</v>
      </c>
      <c r="L153" s="324">
        <v>17.498405425017637</v>
      </c>
      <c r="M153" s="324">
        <v>14.858765498861047</v>
      </c>
      <c r="N153" s="324">
        <v>0</v>
      </c>
      <c r="O153" s="324">
        <v>416.07612564000004</v>
      </c>
    </row>
    <row r="154" spans="2:15" s="368" customFormat="1" ht="12" customHeight="1">
      <c r="B154" s="322"/>
      <c r="C154" s="322"/>
      <c r="D154" s="322"/>
      <c r="E154" s="354" t="s">
        <v>76</v>
      </c>
      <c r="F154" s="322"/>
      <c r="G154" s="322"/>
      <c r="H154" s="354"/>
      <c r="J154" s="324">
        <v>20691.2772848907</v>
      </c>
      <c r="K154" s="324">
        <v>1930.0112553085592</v>
      </c>
      <c r="L154" s="324">
        <v>0</v>
      </c>
      <c r="M154" s="324">
        <v>44</v>
      </c>
      <c r="N154" s="324">
        <v>-128.71268250240138</v>
      </c>
      <c r="O154" s="324">
        <v>22536.57585769686</v>
      </c>
    </row>
    <row r="155" spans="2:15" s="368" customFormat="1" ht="12" customHeight="1">
      <c r="B155" s="322"/>
      <c r="C155" s="322"/>
      <c r="D155" s="322"/>
      <c r="E155" s="354"/>
      <c r="F155" s="322" t="s">
        <v>21</v>
      </c>
      <c r="G155" s="322"/>
      <c r="H155" s="354"/>
      <c r="J155" s="324">
        <v>5990.681299999999</v>
      </c>
      <c r="K155" s="324">
        <v>314.0269735585589</v>
      </c>
      <c r="L155" s="324">
        <v>0</v>
      </c>
      <c r="M155" s="324">
        <v>0</v>
      </c>
      <c r="N155" s="324">
        <v>-0.00047277400057055274</v>
      </c>
      <c r="O155" s="324">
        <v>6304.707800784558</v>
      </c>
    </row>
    <row r="156" spans="2:15" s="368" customFormat="1" ht="12" customHeight="1">
      <c r="B156" s="322"/>
      <c r="C156" s="322"/>
      <c r="D156" s="322"/>
      <c r="E156" s="354"/>
      <c r="F156" s="322" t="s">
        <v>573</v>
      </c>
      <c r="G156" s="322"/>
      <c r="H156" s="366"/>
      <c r="J156" s="324">
        <v>4305.699199999999</v>
      </c>
      <c r="K156" s="324">
        <v>416.3507297675589</v>
      </c>
      <c r="L156" s="324">
        <v>0</v>
      </c>
      <c r="M156" s="324">
        <v>0</v>
      </c>
      <c r="N156" s="324">
        <v>-1.7053025658242404E-13</v>
      </c>
      <c r="O156" s="324">
        <v>4722.049929767558</v>
      </c>
    </row>
    <row r="157" spans="2:15" s="368" customFormat="1" ht="12" customHeight="1">
      <c r="B157" s="322"/>
      <c r="C157" s="322"/>
      <c r="D157" s="322"/>
      <c r="E157" s="354"/>
      <c r="F157" s="322" t="s">
        <v>574</v>
      </c>
      <c r="G157" s="322"/>
      <c r="H157" s="366"/>
      <c r="J157" s="324">
        <v>1684.9821000000002</v>
      </c>
      <c r="K157" s="324">
        <v>-102.32375620900001</v>
      </c>
      <c r="L157" s="324">
        <v>0</v>
      </c>
      <c r="M157" s="324">
        <v>0</v>
      </c>
      <c r="N157" s="324">
        <v>-0.0004727740004000225</v>
      </c>
      <c r="O157" s="324">
        <v>1582.6578710169997</v>
      </c>
    </row>
    <row r="158" spans="2:15" s="368" customFormat="1" ht="12" customHeight="1">
      <c r="B158" s="322"/>
      <c r="C158" s="322"/>
      <c r="D158" s="322"/>
      <c r="E158" s="354"/>
      <c r="F158" s="322" t="s">
        <v>22</v>
      </c>
      <c r="G158" s="322"/>
      <c r="H158" s="354"/>
      <c r="J158" s="324">
        <v>14700.5959848907</v>
      </c>
      <c r="K158" s="324">
        <v>1615.9842817500003</v>
      </c>
      <c r="L158" s="324">
        <v>0</v>
      </c>
      <c r="M158" s="324">
        <v>44</v>
      </c>
      <c r="N158" s="324">
        <v>-128.7122097284008</v>
      </c>
      <c r="O158" s="324">
        <v>16231.868056912299</v>
      </c>
    </row>
    <row r="159" spans="2:15" s="368" customFormat="1" ht="12" customHeight="1">
      <c r="B159" s="322"/>
      <c r="C159" s="322"/>
      <c r="D159" s="322"/>
      <c r="E159" s="354"/>
      <c r="F159" s="322" t="s">
        <v>573</v>
      </c>
      <c r="G159" s="322"/>
      <c r="H159" s="354"/>
      <c r="J159" s="324">
        <v>608.1</v>
      </c>
      <c r="K159" s="324">
        <v>592.9334397500003</v>
      </c>
      <c r="L159" s="324">
        <v>0</v>
      </c>
      <c r="M159" s="324">
        <v>0</v>
      </c>
      <c r="N159" s="324">
        <v>-0.0022784500001762353</v>
      </c>
      <c r="O159" s="324">
        <v>1201.0311613000001</v>
      </c>
    </row>
    <row r="160" spans="2:15" s="368" customFormat="1" ht="12" customHeight="1">
      <c r="B160" s="322"/>
      <c r="C160" s="322"/>
      <c r="D160" s="322"/>
      <c r="E160" s="354"/>
      <c r="F160" s="322" t="s">
        <v>574</v>
      </c>
      <c r="G160" s="322"/>
      <c r="H160" s="354"/>
      <c r="J160" s="324">
        <v>14092.4959848907</v>
      </c>
      <c r="K160" s="324">
        <v>1023.050842</v>
      </c>
      <c r="L160" s="324">
        <v>0</v>
      </c>
      <c r="M160" s="324">
        <v>44</v>
      </c>
      <c r="N160" s="324">
        <v>-128.70993127840063</v>
      </c>
      <c r="O160" s="324">
        <v>15030.8368956123</v>
      </c>
    </row>
    <row r="161" spans="2:15" s="368" customFormat="1" ht="12" customHeight="1">
      <c r="B161" s="323"/>
      <c r="C161" s="323"/>
      <c r="D161" s="323"/>
      <c r="E161" s="323"/>
      <c r="F161" s="323" t="s">
        <v>25</v>
      </c>
      <c r="G161" s="323"/>
      <c r="H161" s="323"/>
      <c r="I161" s="324"/>
      <c r="J161" s="324"/>
      <c r="K161" s="324"/>
      <c r="L161" s="324"/>
      <c r="M161" s="314"/>
      <c r="N161" s="314"/>
      <c r="O161" s="179"/>
    </row>
    <row r="162" spans="1:9" s="313" customFormat="1" ht="10.5" customHeight="1">
      <c r="A162" s="368"/>
      <c r="B162" s="377"/>
      <c r="C162" s="377"/>
      <c r="D162" s="377"/>
      <c r="E162" s="377"/>
      <c r="F162" s="377"/>
      <c r="G162" s="377"/>
      <c r="H162" s="377"/>
      <c r="I162" s="378"/>
    </row>
    <row r="163" spans="1:15" s="213" customFormat="1" ht="10.5" customHeight="1">
      <c r="A163" s="368"/>
      <c r="B163" s="367" t="s">
        <v>459</v>
      </c>
      <c r="C163" s="322" t="s">
        <v>582</v>
      </c>
      <c r="D163" s="322"/>
      <c r="E163" s="322"/>
      <c r="F163" s="322"/>
      <c r="G163" s="322"/>
      <c r="H163" s="322"/>
      <c r="I163" s="322"/>
      <c r="J163" s="323"/>
      <c r="K163" s="323"/>
      <c r="L163" s="323"/>
      <c r="M163" s="323"/>
      <c r="N163" s="323"/>
      <c r="O163" s="323"/>
    </row>
    <row r="164" spans="1:15" s="213" customFormat="1" ht="10.5" customHeight="1">
      <c r="A164" s="368"/>
      <c r="B164" s="322"/>
      <c r="C164" s="322" t="s">
        <v>583</v>
      </c>
      <c r="D164" s="322"/>
      <c r="E164" s="322"/>
      <c r="F164" s="322"/>
      <c r="G164" s="322"/>
      <c r="H164" s="322"/>
      <c r="I164" s="322"/>
      <c r="J164" s="323"/>
      <c r="K164" s="323"/>
      <c r="L164" s="323"/>
      <c r="M164" s="323"/>
      <c r="N164" s="323"/>
      <c r="O164" s="323"/>
    </row>
    <row r="165" spans="1:15" s="322" customFormat="1" ht="10.5" customHeight="1">
      <c r="A165" s="368"/>
      <c r="C165" s="322" t="s">
        <v>594</v>
      </c>
      <c r="J165" s="323"/>
      <c r="K165" s="323"/>
      <c r="L165" s="323"/>
      <c r="M165" s="323"/>
      <c r="N165" s="323"/>
      <c r="O165" s="323"/>
    </row>
    <row r="166" spans="2:15" s="368" customFormat="1" ht="10.5" customHeight="1">
      <c r="B166" s="322"/>
      <c r="C166" s="322" t="s">
        <v>593</v>
      </c>
      <c r="D166" s="322"/>
      <c r="E166" s="354"/>
      <c r="F166" s="322"/>
      <c r="G166" s="322"/>
      <c r="H166" s="354"/>
      <c r="J166" s="323"/>
      <c r="K166" s="323"/>
      <c r="L166" s="323"/>
      <c r="M166" s="323"/>
      <c r="N166" s="324"/>
      <c r="O166" s="324"/>
    </row>
    <row r="167" spans="1:15" s="368" customFormat="1" ht="10.5" customHeight="1">
      <c r="A167" s="379"/>
      <c r="B167" s="362"/>
      <c r="C167" s="362"/>
      <c r="D167" s="362"/>
      <c r="E167" s="362"/>
      <c r="F167" s="362"/>
      <c r="G167" s="362"/>
      <c r="H167" s="362"/>
      <c r="I167" s="362"/>
      <c r="J167" s="323"/>
      <c r="K167" s="323"/>
      <c r="L167" s="323"/>
      <c r="M167" s="323"/>
      <c r="N167" s="324"/>
      <c r="O167" s="324"/>
    </row>
  </sheetData>
  <printOptions/>
  <pageMargins left="0.48" right="0.55" top="1.1811023622047245" bottom="1.3779527559055118" header="0.2" footer="0"/>
  <pageSetup horizontalDpi="600" verticalDpi="600" orientation="portrait" scale="74" r:id="rId1"/>
  <rowBreaks count="2" manualBreakCount="2">
    <brk id="57" max="14" man="1"/>
    <brk id="105" max="14" man="1"/>
  </rowBreaks>
</worksheet>
</file>

<file path=xl/worksheets/sheet18.xml><?xml version="1.0" encoding="utf-8"?>
<worksheet xmlns="http://schemas.openxmlformats.org/spreadsheetml/2006/main" xmlns:r="http://schemas.openxmlformats.org/officeDocument/2006/relationships">
  <sheetPr codeName="Hoja51113"/>
  <dimension ref="A1:P166"/>
  <sheetViews>
    <sheetView zoomScale="75" zoomScaleNormal="75" workbookViewId="0" topLeftCell="A1">
      <selection activeCell="A1" sqref="A1"/>
    </sheetView>
  </sheetViews>
  <sheetFormatPr defaultColWidth="11.421875" defaultRowHeight="12.75"/>
  <cols>
    <col min="1" max="1" width="1.7109375" style="379" customWidth="1"/>
    <col min="2" max="4" width="1.7109375" style="362" customWidth="1"/>
    <col min="5" max="5" width="6.7109375" style="362" customWidth="1"/>
    <col min="6" max="6" width="7.140625" style="362" customWidth="1"/>
    <col min="7" max="7" width="6.8515625" style="362" customWidth="1"/>
    <col min="8" max="8" width="14.421875" style="362" customWidth="1"/>
    <col min="9" max="9" width="1.7109375" style="362" customWidth="1"/>
    <col min="10" max="10" width="12.7109375" style="369" customWidth="1"/>
    <col min="11" max="13" width="12.7109375" style="363" customWidth="1"/>
    <col min="14" max="15" width="12.7109375" style="369" customWidth="1"/>
    <col min="16" max="16" width="3.28125" style="362" customWidth="1"/>
    <col min="17" max="16384" width="11.421875" style="362" customWidth="1"/>
  </cols>
  <sheetData>
    <row r="1" ht="12.75">
      <c r="A1" s="362"/>
    </row>
    <row r="2" spans="2:15" s="359" customFormat="1" ht="12.75" customHeight="1">
      <c r="B2" s="370" t="s">
        <v>687</v>
      </c>
      <c r="C2" s="371"/>
      <c r="D2" s="371"/>
      <c r="E2" s="371"/>
      <c r="F2" s="371"/>
      <c r="G2" s="371"/>
      <c r="H2" s="371"/>
      <c r="I2" s="371"/>
      <c r="J2" s="360"/>
      <c r="K2" s="360"/>
      <c r="L2" s="361"/>
      <c r="M2" s="361"/>
      <c r="N2" s="360"/>
      <c r="O2" s="360"/>
    </row>
    <row r="3" spans="1:15" ht="12" customHeight="1">
      <c r="A3" s="362"/>
      <c r="B3" s="365" t="s">
        <v>0</v>
      </c>
      <c r="C3" s="372"/>
      <c r="D3" s="372"/>
      <c r="E3" s="372"/>
      <c r="F3" s="372"/>
      <c r="G3" s="372"/>
      <c r="H3" s="372"/>
      <c r="I3" s="372"/>
      <c r="J3" s="363"/>
      <c r="L3" s="364"/>
      <c r="M3" s="364"/>
      <c r="N3" s="363"/>
      <c r="O3" s="363"/>
    </row>
    <row r="4" spans="1:15" s="307" customFormat="1" ht="12.75" customHeight="1">
      <c r="A4" s="313"/>
      <c r="B4" s="213"/>
      <c r="C4" s="308"/>
      <c r="D4" s="308"/>
      <c r="E4" s="308"/>
      <c r="F4" s="308"/>
      <c r="G4" s="308"/>
      <c r="H4" s="308"/>
      <c r="I4" s="308"/>
      <c r="J4" s="312"/>
      <c r="K4" s="312"/>
      <c r="L4" s="312"/>
      <c r="M4" s="312"/>
      <c r="N4" s="312"/>
      <c r="O4" s="314"/>
    </row>
    <row r="5" spans="1:16" s="307" customFormat="1" ht="12.75" customHeight="1">
      <c r="A5" s="313"/>
      <c r="B5" s="330"/>
      <c r="C5" s="316"/>
      <c r="D5" s="316"/>
      <c r="E5" s="316"/>
      <c r="F5" s="316"/>
      <c r="G5" s="316"/>
      <c r="H5" s="316"/>
      <c r="I5" s="316"/>
      <c r="J5" s="316"/>
      <c r="K5" s="316" t="s">
        <v>567</v>
      </c>
      <c r="L5" s="316"/>
      <c r="M5" s="316"/>
      <c r="N5" s="316"/>
      <c r="O5" s="317"/>
      <c r="P5" s="315"/>
    </row>
    <row r="6" spans="1:15" s="213" customFormat="1" ht="12" customHeight="1">
      <c r="A6" s="313"/>
      <c r="B6" s="313"/>
      <c r="C6" s="313"/>
      <c r="D6" s="313"/>
      <c r="E6" s="313"/>
      <c r="F6" s="265"/>
      <c r="G6" s="265"/>
      <c r="H6" s="265"/>
      <c r="I6" s="265"/>
      <c r="J6" s="381"/>
      <c r="K6" s="382" t="s">
        <v>595</v>
      </c>
      <c r="L6" s="382"/>
      <c r="M6" s="382"/>
      <c r="N6" s="382"/>
      <c r="O6" s="383"/>
    </row>
    <row r="7" spans="1:16" s="213" customFormat="1" ht="18.75" customHeight="1">
      <c r="A7" s="313"/>
      <c r="B7" s="312" t="s">
        <v>1</v>
      </c>
      <c r="F7" s="214"/>
      <c r="G7" s="214"/>
      <c r="H7" s="214"/>
      <c r="I7" s="214"/>
      <c r="J7" s="384"/>
      <c r="K7" s="384"/>
      <c r="L7" s="384"/>
      <c r="M7" s="384"/>
      <c r="N7" s="384"/>
      <c r="O7" s="384"/>
      <c r="P7" s="288"/>
    </row>
    <row r="8" spans="1:15" s="307" customFormat="1" ht="26.25" customHeight="1">
      <c r="A8" s="312"/>
      <c r="B8" s="312"/>
      <c r="C8" s="312"/>
      <c r="D8" s="312"/>
      <c r="E8" s="312"/>
      <c r="F8" s="314"/>
      <c r="G8" s="314"/>
      <c r="H8" s="314"/>
      <c r="I8" s="347"/>
      <c r="J8" s="396" t="s">
        <v>685</v>
      </c>
      <c r="K8" s="385" t="s">
        <v>568</v>
      </c>
      <c r="L8" s="386" t="s">
        <v>569</v>
      </c>
      <c r="M8" s="387" t="s">
        <v>570</v>
      </c>
      <c r="N8" s="387" t="s">
        <v>469</v>
      </c>
      <c r="O8" s="396" t="s">
        <v>686</v>
      </c>
    </row>
    <row r="9" spans="1:16" s="213" customFormat="1" ht="10.5" customHeight="1">
      <c r="A9" s="313"/>
      <c r="B9" s="288"/>
      <c r="C9" s="288"/>
      <c r="D9" s="288"/>
      <c r="E9" s="288"/>
      <c r="F9" s="266"/>
      <c r="G9" s="266"/>
      <c r="H9" s="266"/>
      <c r="I9" s="266"/>
      <c r="J9" s="266"/>
      <c r="K9" s="266"/>
      <c r="L9" s="266"/>
      <c r="M9" s="266"/>
      <c r="N9" s="266"/>
      <c r="O9" s="266"/>
      <c r="P9" s="288"/>
    </row>
    <row r="10" spans="1:15" ht="10.5" customHeight="1">
      <c r="A10" s="213"/>
      <c r="B10" s="213"/>
      <c r="C10" s="213"/>
      <c r="D10" s="213"/>
      <c r="E10" s="213"/>
      <c r="F10" s="214"/>
      <c r="G10" s="214"/>
      <c r="H10" s="214"/>
      <c r="I10" s="265"/>
      <c r="J10" s="311"/>
      <c r="K10" s="318"/>
      <c r="L10" s="318"/>
      <c r="M10" s="318"/>
      <c r="N10" s="318"/>
      <c r="O10" s="311"/>
    </row>
    <row r="11" spans="2:15" s="368" customFormat="1" ht="12" customHeight="1">
      <c r="B11" s="307" t="s">
        <v>146</v>
      </c>
      <c r="C11" s="319"/>
      <c r="D11" s="307"/>
      <c r="E11" s="307"/>
      <c r="F11" s="320"/>
      <c r="G11" s="320"/>
      <c r="H11" s="320"/>
      <c r="J11" s="265">
        <v>-22199.70848415178</v>
      </c>
      <c r="K11" s="265">
        <v>3236.3756560165157</v>
      </c>
      <c r="L11" s="265">
        <v>6784.4544312210555</v>
      </c>
      <c r="M11" s="265">
        <v>-1667.720732865148</v>
      </c>
      <c r="N11" s="265">
        <v>265.8016108195969</v>
      </c>
      <c r="O11" s="265">
        <v>-13580.797518959735</v>
      </c>
    </row>
    <row r="12" spans="2:15" s="368" customFormat="1" ht="12" customHeight="1">
      <c r="B12" s="322"/>
      <c r="C12" s="322"/>
      <c r="D12" s="322"/>
      <c r="E12" s="322"/>
      <c r="F12" s="322"/>
      <c r="G12" s="322"/>
      <c r="H12" s="320"/>
      <c r="J12" s="314"/>
      <c r="K12" s="314"/>
      <c r="L12" s="314"/>
      <c r="M12" s="314"/>
      <c r="N12" s="314"/>
      <c r="O12" s="314"/>
    </row>
    <row r="13" spans="2:15" s="368" customFormat="1" ht="12" customHeight="1">
      <c r="B13" s="322" t="s">
        <v>584</v>
      </c>
      <c r="C13" s="322"/>
      <c r="D13" s="322"/>
      <c r="E13" s="322"/>
      <c r="F13" s="322"/>
      <c r="G13" s="322"/>
      <c r="H13" s="320"/>
      <c r="J13" s="314">
        <v>105537.31891927726</v>
      </c>
      <c r="K13" s="314">
        <v>7613.852349407575</v>
      </c>
      <c r="L13" s="314">
        <v>7343.031452237538</v>
      </c>
      <c r="M13" s="314">
        <v>1449.303932967931</v>
      </c>
      <c r="N13" s="314">
        <v>215.2255253533565</v>
      </c>
      <c r="O13" s="314">
        <v>122158.73217924367</v>
      </c>
    </row>
    <row r="14" spans="2:15" s="368" customFormat="1" ht="12" customHeight="1">
      <c r="B14" s="322"/>
      <c r="C14" s="322"/>
      <c r="D14" s="322"/>
      <c r="E14" s="322"/>
      <c r="F14" s="322"/>
      <c r="G14" s="322"/>
      <c r="H14" s="322"/>
      <c r="J14" s="324"/>
      <c r="K14" s="324"/>
      <c r="L14" s="324"/>
      <c r="M14" s="324"/>
      <c r="N14" s="324"/>
      <c r="O14" s="324"/>
    </row>
    <row r="15" spans="2:15" s="373" customFormat="1" ht="12" customHeight="1">
      <c r="B15" s="374" t="s">
        <v>572</v>
      </c>
      <c r="C15" s="374"/>
      <c r="D15" s="374"/>
      <c r="E15" s="374"/>
      <c r="F15" s="375"/>
      <c r="G15" s="375"/>
      <c r="H15" s="374"/>
      <c r="J15" s="380">
        <v>17632.3</v>
      </c>
      <c r="K15" s="380">
        <v>1647.8499292526512</v>
      </c>
      <c r="L15" s="380">
        <v>41.200203061138</v>
      </c>
      <c r="M15" s="380">
        <v>170.99270414712066</v>
      </c>
      <c r="N15" s="380">
        <v>0.0017266790964640677</v>
      </c>
      <c r="O15" s="380">
        <v>19492.344563140003</v>
      </c>
    </row>
    <row r="16" spans="2:15" s="368" customFormat="1" ht="12" customHeight="1">
      <c r="B16" s="322"/>
      <c r="C16" s="322"/>
      <c r="D16" s="322"/>
      <c r="E16" s="354" t="s">
        <v>130</v>
      </c>
      <c r="F16" s="322"/>
      <c r="G16" s="322"/>
      <c r="H16" s="354"/>
      <c r="J16" s="324">
        <v>17570.1</v>
      </c>
      <c r="K16" s="324">
        <v>1647.8499292526512</v>
      </c>
      <c r="L16" s="324">
        <v>41.200203061138</v>
      </c>
      <c r="M16" s="324">
        <v>169.79270414712067</v>
      </c>
      <c r="N16" s="324">
        <v>0.0017266790964640677</v>
      </c>
      <c r="O16" s="324">
        <v>19428.94456314</v>
      </c>
    </row>
    <row r="17" spans="2:15" s="368" customFormat="1" ht="12" customHeight="1">
      <c r="B17" s="322"/>
      <c r="C17" s="322"/>
      <c r="D17" s="322"/>
      <c r="E17" s="322"/>
      <c r="F17" s="354" t="s">
        <v>69</v>
      </c>
      <c r="G17" s="354"/>
      <c r="H17" s="354"/>
      <c r="J17" s="324">
        <v>17351.9</v>
      </c>
      <c r="K17" s="324">
        <v>1664.9059276701491</v>
      </c>
      <c r="L17" s="324">
        <v>41.200203061138</v>
      </c>
      <c r="M17" s="324">
        <v>166.92013116962028</v>
      </c>
      <c r="N17" s="324">
        <v>0.0017266790928260889</v>
      </c>
      <c r="O17" s="324">
        <v>19224.92798858</v>
      </c>
    </row>
    <row r="18" spans="2:15" s="368" customFormat="1" ht="12" customHeight="1">
      <c r="B18" s="322"/>
      <c r="C18" s="322"/>
      <c r="D18" s="322"/>
      <c r="E18" s="322"/>
      <c r="F18" s="354" t="s">
        <v>53</v>
      </c>
      <c r="G18" s="354"/>
      <c r="H18" s="354"/>
      <c r="J18" s="324">
        <v>218.2</v>
      </c>
      <c r="K18" s="324">
        <v>-17.055998417497925</v>
      </c>
      <c r="L18" s="324">
        <v>0</v>
      </c>
      <c r="M18" s="324">
        <v>2.872572977500397</v>
      </c>
      <c r="N18" s="324">
        <v>0</v>
      </c>
      <c r="O18" s="324">
        <v>204.01657456000248</v>
      </c>
    </row>
    <row r="19" spans="2:15" s="368" customFormat="1" ht="12" customHeight="1">
      <c r="B19" s="322"/>
      <c r="C19" s="322"/>
      <c r="D19" s="322"/>
      <c r="E19" s="354" t="s">
        <v>585</v>
      </c>
      <c r="F19" s="322"/>
      <c r="G19" s="322"/>
      <c r="H19" s="354"/>
      <c r="J19" s="324">
        <v>62.2</v>
      </c>
      <c r="K19" s="324">
        <v>0</v>
      </c>
      <c r="L19" s="324">
        <v>0</v>
      </c>
      <c r="M19" s="324">
        <v>1.2</v>
      </c>
      <c r="N19" s="324">
        <v>0</v>
      </c>
      <c r="O19" s="324">
        <v>63.4</v>
      </c>
    </row>
    <row r="20" spans="2:15" s="373" customFormat="1" ht="12" customHeight="1">
      <c r="B20" s="375" t="s">
        <v>575</v>
      </c>
      <c r="C20" s="375"/>
      <c r="D20" s="375"/>
      <c r="E20" s="374"/>
      <c r="F20" s="375"/>
      <c r="G20" s="375"/>
      <c r="H20" s="374"/>
      <c r="J20" s="380">
        <v>5352.432994266685</v>
      </c>
      <c r="K20" s="380">
        <v>4259.1185638704455</v>
      </c>
      <c r="L20" s="380">
        <v>0</v>
      </c>
      <c r="M20" s="380">
        <v>0</v>
      </c>
      <c r="N20" s="380">
        <v>183.31916447</v>
      </c>
      <c r="O20" s="380">
        <v>9794.870722607131</v>
      </c>
    </row>
    <row r="21" spans="2:15" s="368" customFormat="1" ht="12" customHeight="1">
      <c r="B21" s="322"/>
      <c r="C21" s="322"/>
      <c r="D21" s="322" t="s">
        <v>576</v>
      </c>
      <c r="E21" s="354"/>
      <c r="F21" s="322"/>
      <c r="G21" s="322"/>
      <c r="H21" s="354"/>
      <c r="J21" s="324">
        <v>3531.1059942666843</v>
      </c>
      <c r="K21" s="324">
        <v>4233.359728340445</v>
      </c>
      <c r="L21" s="324">
        <v>0</v>
      </c>
      <c r="M21" s="324">
        <v>0</v>
      </c>
      <c r="N21" s="324">
        <v>0</v>
      </c>
      <c r="O21" s="324">
        <v>7764.46572260713</v>
      </c>
    </row>
    <row r="22" spans="2:15" s="368" customFormat="1" ht="12" customHeight="1">
      <c r="B22" s="322"/>
      <c r="C22" s="322"/>
      <c r="D22" s="354"/>
      <c r="E22" s="354" t="s">
        <v>118</v>
      </c>
      <c r="F22" s="322"/>
      <c r="G22" s="322"/>
      <c r="H22" s="354"/>
      <c r="J22" s="324">
        <v>0</v>
      </c>
      <c r="K22" s="324">
        <v>0</v>
      </c>
      <c r="L22" s="324">
        <v>0</v>
      </c>
      <c r="M22" s="324">
        <v>0</v>
      </c>
      <c r="N22" s="324">
        <v>0</v>
      </c>
      <c r="O22" s="324">
        <v>0</v>
      </c>
    </row>
    <row r="23" spans="2:15" s="368" customFormat="1" ht="12" customHeight="1">
      <c r="B23" s="322"/>
      <c r="C23" s="322"/>
      <c r="D23" s="354"/>
      <c r="E23" s="354" t="s">
        <v>74</v>
      </c>
      <c r="F23" s="322"/>
      <c r="G23" s="322"/>
      <c r="H23" s="354"/>
      <c r="J23" s="324">
        <v>2907.2488989729704</v>
      </c>
      <c r="K23" s="324">
        <v>4266.290116460428</v>
      </c>
      <c r="L23" s="324">
        <v>0</v>
      </c>
      <c r="M23" s="324">
        <v>0</v>
      </c>
      <c r="N23" s="324">
        <v>0</v>
      </c>
      <c r="O23" s="324">
        <v>7173.539015433399</v>
      </c>
    </row>
    <row r="24" spans="2:15" s="368" customFormat="1" ht="12" customHeight="1">
      <c r="B24" s="322"/>
      <c r="C24" s="322"/>
      <c r="D24" s="322"/>
      <c r="E24" s="354" t="s">
        <v>387</v>
      </c>
      <c r="F24" s="322"/>
      <c r="G24" s="322"/>
      <c r="H24" s="354"/>
      <c r="J24" s="324">
        <v>0</v>
      </c>
      <c r="K24" s="324">
        <v>0</v>
      </c>
      <c r="L24" s="324">
        <v>0</v>
      </c>
      <c r="M24" s="324">
        <v>0</v>
      </c>
      <c r="N24" s="324">
        <v>0</v>
      </c>
      <c r="O24" s="324">
        <v>0</v>
      </c>
    </row>
    <row r="25" spans="2:15" s="368" customFormat="1" ht="12" customHeight="1">
      <c r="B25" s="322"/>
      <c r="C25" s="322"/>
      <c r="D25" s="322"/>
      <c r="E25" s="354" t="s">
        <v>76</v>
      </c>
      <c r="F25" s="322"/>
      <c r="G25" s="322"/>
      <c r="H25" s="354"/>
      <c r="J25" s="324">
        <v>623.857095293714</v>
      </c>
      <c r="K25" s="324">
        <v>-32.930388119983036</v>
      </c>
      <c r="L25" s="324">
        <v>0</v>
      </c>
      <c r="M25" s="324">
        <v>0</v>
      </c>
      <c r="N25" s="324">
        <v>0</v>
      </c>
      <c r="O25" s="324">
        <v>590.926707173731</v>
      </c>
    </row>
    <row r="26" spans="2:15" s="368" customFormat="1" ht="12" customHeight="1">
      <c r="B26" s="322"/>
      <c r="C26" s="322"/>
      <c r="D26" s="322" t="s">
        <v>577</v>
      </c>
      <c r="E26" s="354"/>
      <c r="F26" s="322"/>
      <c r="G26" s="322"/>
      <c r="H26" s="354"/>
      <c r="J26" s="324">
        <v>1821.3269999999998</v>
      </c>
      <c r="K26" s="324">
        <v>25.758835530000198</v>
      </c>
      <c r="L26" s="324">
        <v>0</v>
      </c>
      <c r="M26" s="324">
        <v>0</v>
      </c>
      <c r="N26" s="324">
        <v>183.31916447</v>
      </c>
      <c r="O26" s="324">
        <v>2030.405</v>
      </c>
    </row>
    <row r="27" spans="2:15" s="368" customFormat="1" ht="12" customHeight="1">
      <c r="B27" s="322"/>
      <c r="C27" s="322"/>
      <c r="D27" s="322"/>
      <c r="E27" s="354" t="s">
        <v>118</v>
      </c>
      <c r="F27" s="322"/>
      <c r="G27" s="322"/>
      <c r="H27" s="354"/>
      <c r="J27" s="324"/>
      <c r="K27" s="324"/>
      <c r="L27" s="324"/>
      <c r="M27" s="324"/>
      <c r="N27" s="324"/>
      <c r="O27" s="324"/>
    </row>
    <row r="28" spans="2:15" s="368" customFormat="1" ht="12" customHeight="1">
      <c r="B28" s="322"/>
      <c r="C28" s="322"/>
      <c r="D28" s="322"/>
      <c r="E28" s="354" t="s">
        <v>74</v>
      </c>
      <c r="F28" s="322"/>
      <c r="G28" s="322"/>
      <c r="H28" s="354"/>
      <c r="J28" s="324"/>
      <c r="K28" s="324"/>
      <c r="L28" s="324"/>
      <c r="M28" s="324"/>
      <c r="N28" s="324"/>
      <c r="O28" s="324"/>
    </row>
    <row r="29" spans="2:15" s="368" customFormat="1" ht="12" customHeight="1">
      <c r="B29" s="322"/>
      <c r="C29" s="322"/>
      <c r="D29" s="322"/>
      <c r="E29" s="354" t="s">
        <v>387</v>
      </c>
      <c r="F29" s="322"/>
      <c r="G29" s="322"/>
      <c r="H29" s="354"/>
      <c r="J29" s="324"/>
      <c r="K29" s="324">
        <v>-183.31916447</v>
      </c>
      <c r="L29" s="324">
        <v>0</v>
      </c>
      <c r="M29" s="324">
        <v>0</v>
      </c>
      <c r="N29" s="324">
        <v>183.31916447</v>
      </c>
      <c r="O29" s="324"/>
    </row>
    <row r="30" spans="2:15" s="368" customFormat="1" ht="12" customHeight="1">
      <c r="B30" s="322"/>
      <c r="C30" s="322"/>
      <c r="D30" s="322"/>
      <c r="E30" s="354" t="s">
        <v>76</v>
      </c>
      <c r="F30" s="322"/>
      <c r="G30" s="322"/>
      <c r="H30" s="354"/>
      <c r="J30" s="324">
        <v>1821.3269999999998</v>
      </c>
      <c r="K30" s="324">
        <v>209.0780000000002</v>
      </c>
      <c r="L30" s="324">
        <v>0</v>
      </c>
      <c r="M30" s="324">
        <v>0</v>
      </c>
      <c r="N30" s="324">
        <v>0</v>
      </c>
      <c r="O30" s="324">
        <v>2030.405</v>
      </c>
    </row>
    <row r="31" spans="2:15" s="368" customFormat="1" ht="12" customHeight="1">
      <c r="B31" s="354"/>
      <c r="C31" s="354"/>
      <c r="D31" s="354"/>
      <c r="E31" s="354"/>
      <c r="F31" s="322" t="s">
        <v>21</v>
      </c>
      <c r="G31" s="322"/>
      <c r="H31" s="354"/>
      <c r="J31" s="324">
        <v>1392.454</v>
      </c>
      <c r="K31" s="324">
        <v>-87.45399999999995</v>
      </c>
      <c r="L31" s="324">
        <v>0</v>
      </c>
      <c r="M31" s="324">
        <v>0</v>
      </c>
      <c r="N31" s="324">
        <v>0</v>
      </c>
      <c r="O31" s="324">
        <v>1305</v>
      </c>
    </row>
    <row r="32" spans="2:15" s="368" customFormat="1" ht="12" customHeight="1">
      <c r="B32" s="322"/>
      <c r="C32" s="322"/>
      <c r="D32" s="322"/>
      <c r="E32" s="354"/>
      <c r="F32" s="322" t="s">
        <v>70</v>
      </c>
      <c r="G32" s="322"/>
      <c r="H32" s="354"/>
      <c r="J32" s="324">
        <v>428.87299999999993</v>
      </c>
      <c r="K32" s="324">
        <v>296.53200000000015</v>
      </c>
      <c r="L32" s="324">
        <v>0</v>
      </c>
      <c r="M32" s="324">
        <v>0</v>
      </c>
      <c r="N32" s="324">
        <v>0</v>
      </c>
      <c r="O32" s="324">
        <v>725.405</v>
      </c>
    </row>
    <row r="33" spans="2:15" s="373" customFormat="1" ht="12" customHeight="1">
      <c r="B33" s="375" t="s">
        <v>578</v>
      </c>
      <c r="C33" s="375"/>
      <c r="D33" s="375"/>
      <c r="E33" s="374"/>
      <c r="F33" s="375"/>
      <c r="G33" s="375"/>
      <c r="H33" s="374"/>
      <c r="J33" s="380">
        <v>5095.84203168</v>
      </c>
      <c r="K33" s="380">
        <v>-1407.31677658347</v>
      </c>
      <c r="L33" s="380">
        <v>29.88902218993869</v>
      </c>
      <c r="M33" s="380">
        <v>446.10219895623845</v>
      </c>
      <c r="N33" s="380">
        <v>5.674597999999874</v>
      </c>
      <c r="O33" s="380">
        <v>4170.191074242707</v>
      </c>
    </row>
    <row r="34" spans="2:15" s="368" customFormat="1" ht="12" customHeight="1">
      <c r="B34" s="322"/>
      <c r="C34" s="322"/>
      <c r="D34" s="322"/>
      <c r="E34" s="354" t="s">
        <v>118</v>
      </c>
      <c r="F34" s="322"/>
      <c r="G34" s="322"/>
      <c r="H34" s="354"/>
      <c r="J34" s="324">
        <v>34.221853</v>
      </c>
      <c r="K34" s="324">
        <v>38.85412418</v>
      </c>
      <c r="L34" s="324">
        <v>-0.084927</v>
      </c>
      <c r="M34" s="324">
        <v>0</v>
      </c>
      <c r="N34" s="324">
        <v>-4.163336342344337E-16</v>
      </c>
      <c r="O34" s="324">
        <v>72.99105018</v>
      </c>
    </row>
    <row r="35" spans="2:15" s="368" customFormat="1" ht="12" customHeight="1">
      <c r="B35" s="322"/>
      <c r="C35" s="322"/>
      <c r="D35" s="322"/>
      <c r="E35" s="354" t="s">
        <v>74</v>
      </c>
      <c r="F35" s="322"/>
      <c r="G35" s="322"/>
      <c r="H35" s="354"/>
      <c r="J35" s="324">
        <v>167.70029</v>
      </c>
      <c r="K35" s="324">
        <v>99.24814599999996</v>
      </c>
      <c r="L35" s="324">
        <v>6.628483</v>
      </c>
      <c r="M35" s="324">
        <v>0</v>
      </c>
      <c r="N35" s="324">
        <v>-7.771561172376096E-15</v>
      </c>
      <c r="O35" s="324">
        <v>273.576919</v>
      </c>
    </row>
    <row r="36" spans="2:15" s="368" customFormat="1" ht="12" customHeight="1">
      <c r="B36" s="322"/>
      <c r="C36" s="322"/>
      <c r="D36" s="322"/>
      <c r="E36" s="354"/>
      <c r="F36" s="322" t="s">
        <v>478</v>
      </c>
      <c r="G36" s="322"/>
      <c r="H36" s="354"/>
      <c r="J36" s="324">
        <v>17.359209</v>
      </c>
      <c r="K36" s="324">
        <v>16.849885999999998</v>
      </c>
      <c r="L36" s="324">
        <v>1.953559</v>
      </c>
      <c r="M36" s="324">
        <v>0</v>
      </c>
      <c r="N36" s="324">
        <v>1.9984014443252818E-15</v>
      </c>
      <c r="O36" s="324">
        <v>36.162654</v>
      </c>
    </row>
    <row r="37" spans="2:15" s="368" customFormat="1" ht="12" customHeight="1">
      <c r="B37" s="322"/>
      <c r="C37" s="322"/>
      <c r="D37" s="322"/>
      <c r="E37" s="354"/>
      <c r="F37" s="322" t="s">
        <v>165</v>
      </c>
      <c r="G37" s="322"/>
      <c r="H37" s="354"/>
      <c r="J37" s="324">
        <v>150.341081</v>
      </c>
      <c r="K37" s="324">
        <v>82.39825999999996</v>
      </c>
      <c r="L37" s="324">
        <v>4.674924</v>
      </c>
      <c r="M37" s="324">
        <v>0</v>
      </c>
      <c r="N37" s="324">
        <v>-9.769962616701378E-15</v>
      </c>
      <c r="O37" s="324">
        <v>237.414265</v>
      </c>
    </row>
    <row r="38" spans="2:15" s="368" customFormat="1" ht="12" customHeight="1">
      <c r="B38" s="322"/>
      <c r="C38" s="322"/>
      <c r="D38" s="322"/>
      <c r="E38" s="354" t="s">
        <v>387</v>
      </c>
      <c r="F38" s="322"/>
      <c r="G38" s="322"/>
      <c r="H38" s="354"/>
      <c r="J38" s="324">
        <v>653.5381466800001</v>
      </c>
      <c r="K38" s="324">
        <v>-306.5348037634702</v>
      </c>
      <c r="L38" s="324">
        <v>23.34546618993869</v>
      </c>
      <c r="M38" s="324">
        <v>439.18198695623846</v>
      </c>
      <c r="N38" s="324">
        <v>0</v>
      </c>
      <c r="O38" s="324">
        <v>809.5307960627069</v>
      </c>
    </row>
    <row r="39" spans="2:15" s="368" customFormat="1" ht="12" customHeight="1">
      <c r="B39" s="322"/>
      <c r="C39" s="322"/>
      <c r="D39" s="322"/>
      <c r="E39" s="354" t="s">
        <v>76</v>
      </c>
      <c r="F39" s="322"/>
      <c r="G39" s="322"/>
      <c r="H39" s="354"/>
      <c r="J39" s="324">
        <v>4240.3817420000005</v>
      </c>
      <c r="K39" s="324">
        <v>-1238.8842429999997</v>
      </c>
      <c r="L39" s="324">
        <v>0</v>
      </c>
      <c r="M39" s="324">
        <v>6.920211999999999</v>
      </c>
      <c r="N39" s="324">
        <v>5.674597999999882</v>
      </c>
      <c r="O39" s="324">
        <v>3014.092309</v>
      </c>
    </row>
    <row r="40" spans="2:15" s="368" customFormat="1" ht="12" customHeight="1">
      <c r="B40" s="322"/>
      <c r="C40" s="322"/>
      <c r="D40" s="322"/>
      <c r="E40" s="354"/>
      <c r="F40" s="322" t="s">
        <v>22</v>
      </c>
      <c r="G40" s="322"/>
      <c r="H40" s="366"/>
      <c r="J40" s="324">
        <v>788.213977</v>
      </c>
      <c r="K40" s="324">
        <v>188.78146500000003</v>
      </c>
      <c r="L40" s="324">
        <v>0</v>
      </c>
      <c r="M40" s="324">
        <v>0</v>
      </c>
      <c r="N40" s="324">
        <v>5.674595000000011</v>
      </c>
      <c r="O40" s="324">
        <v>982.6700370000001</v>
      </c>
    </row>
    <row r="41" spans="2:15" s="368" customFormat="1" ht="12" customHeight="1">
      <c r="B41" s="322"/>
      <c r="C41" s="322"/>
      <c r="D41" s="322"/>
      <c r="E41" s="354"/>
      <c r="F41" s="322" t="s">
        <v>573</v>
      </c>
      <c r="G41" s="322"/>
      <c r="H41" s="366"/>
      <c r="J41" s="324">
        <v>475.16284807992145</v>
      </c>
      <c r="K41" s="324">
        <v>125.5528551071381</v>
      </c>
      <c r="L41" s="324">
        <v>0</v>
      </c>
      <c r="M41" s="324">
        <v>0</v>
      </c>
      <c r="N41" s="324">
        <v>82.9945642497907</v>
      </c>
      <c r="O41" s="324">
        <v>683.7102674368502</v>
      </c>
    </row>
    <row r="42" spans="2:15" s="368" customFormat="1" ht="12" customHeight="1">
      <c r="B42" s="354"/>
      <c r="C42" s="354"/>
      <c r="D42" s="354"/>
      <c r="E42" s="354"/>
      <c r="F42" s="322" t="s">
        <v>574</v>
      </c>
      <c r="G42" s="322"/>
      <c r="H42" s="354"/>
      <c r="J42" s="324">
        <v>313.05112892007855</v>
      </c>
      <c r="K42" s="324">
        <v>63.22860989286192</v>
      </c>
      <c r="L42" s="324">
        <v>0</v>
      </c>
      <c r="M42" s="324">
        <v>0</v>
      </c>
      <c r="N42" s="324">
        <v>-77.31996924979069</v>
      </c>
      <c r="O42" s="324">
        <v>298.95976956314985</v>
      </c>
    </row>
    <row r="43" spans="2:15" s="368" customFormat="1" ht="12" customHeight="1">
      <c r="B43" s="322"/>
      <c r="C43" s="322"/>
      <c r="D43" s="322"/>
      <c r="E43" s="322"/>
      <c r="F43" s="322" t="s">
        <v>70</v>
      </c>
      <c r="G43" s="322"/>
      <c r="H43" s="354"/>
      <c r="J43" s="324">
        <v>3452.167765</v>
      </c>
      <c r="K43" s="324">
        <v>-1427.6657079999998</v>
      </c>
      <c r="L43" s="324">
        <v>0</v>
      </c>
      <c r="M43" s="324">
        <v>6.920211999999999</v>
      </c>
      <c r="N43" s="324">
        <v>2.999999871633463E-06</v>
      </c>
      <c r="O43" s="324">
        <v>2031.422272</v>
      </c>
    </row>
    <row r="44" spans="2:15" s="373" customFormat="1" ht="12" customHeight="1">
      <c r="B44" s="375" t="s">
        <v>579</v>
      </c>
      <c r="C44" s="375"/>
      <c r="D44" s="375"/>
      <c r="E44" s="375"/>
      <c r="F44" s="375"/>
      <c r="G44" s="375"/>
      <c r="H44" s="374"/>
      <c r="J44" s="380">
        <v>77456.74389333057</v>
      </c>
      <c r="K44" s="380">
        <v>3114.200632867948</v>
      </c>
      <c r="L44" s="380">
        <v>7271.942226986462</v>
      </c>
      <c r="M44" s="380">
        <v>832.2090298645719</v>
      </c>
      <c r="N44" s="380">
        <v>26.23003620426015</v>
      </c>
      <c r="O44" s="380">
        <v>88701.32581925382</v>
      </c>
    </row>
    <row r="45" spans="2:15" s="368" customFormat="1" ht="12" customHeight="1">
      <c r="B45" s="322"/>
      <c r="C45" s="322"/>
      <c r="D45" s="322" t="s">
        <v>586</v>
      </c>
      <c r="E45" s="354"/>
      <c r="F45" s="322"/>
      <c r="G45" s="322"/>
      <c r="H45" s="354"/>
      <c r="J45" s="324">
        <v>26990.66924761588</v>
      </c>
      <c r="K45" s="324">
        <v>1228.9570718623293</v>
      </c>
      <c r="L45" s="324">
        <v>4676.040071968963</v>
      </c>
      <c r="M45" s="324">
        <v>284.3658323793555</v>
      </c>
      <c r="N45" s="324">
        <v>-2.969963795739851</v>
      </c>
      <c r="O45" s="324">
        <v>33177.06226003078</v>
      </c>
    </row>
    <row r="46" spans="2:15" s="368" customFormat="1" ht="12" customHeight="1">
      <c r="B46" s="322"/>
      <c r="C46" s="322"/>
      <c r="D46" s="322" t="s">
        <v>587</v>
      </c>
      <c r="E46" s="354"/>
      <c r="F46" s="322"/>
      <c r="G46" s="322"/>
      <c r="H46" s="354"/>
      <c r="J46" s="324">
        <v>23425.609140611803</v>
      </c>
      <c r="K46" s="324">
        <v>450.82797186968463</v>
      </c>
      <c r="L46" s="324">
        <v>4309.359700089213</v>
      </c>
      <c r="M46" s="324">
        <v>243.6234347234879</v>
      </c>
      <c r="N46" s="324">
        <v>-0.06263753320859422</v>
      </c>
      <c r="O46" s="324">
        <v>28429.35760976098</v>
      </c>
    </row>
    <row r="47" spans="2:15" s="368" customFormat="1" ht="12" customHeight="1">
      <c r="B47" s="322"/>
      <c r="C47" s="322"/>
      <c r="D47" s="322"/>
      <c r="E47" s="354" t="s">
        <v>588</v>
      </c>
      <c r="F47" s="322"/>
      <c r="G47" s="322"/>
      <c r="H47" s="354"/>
      <c r="J47" s="324">
        <v>0</v>
      </c>
      <c r="K47" s="324">
        <v>0</v>
      </c>
      <c r="L47" s="324">
        <v>0</v>
      </c>
      <c r="M47" s="324">
        <v>0</v>
      </c>
      <c r="N47" s="324">
        <v>0</v>
      </c>
      <c r="O47" s="324">
        <v>0</v>
      </c>
    </row>
    <row r="48" spans="2:15" s="368" customFormat="1" ht="12" customHeight="1">
      <c r="B48" s="322"/>
      <c r="C48" s="322"/>
      <c r="D48" s="322"/>
      <c r="E48" s="354" t="s">
        <v>589</v>
      </c>
      <c r="F48" s="322"/>
      <c r="G48" s="322"/>
      <c r="H48" s="354"/>
      <c r="J48" s="324">
        <v>23332.54362116268</v>
      </c>
      <c r="K48" s="324">
        <v>526.1443612244058</v>
      </c>
      <c r="L48" s="324">
        <v>4310.169700089214</v>
      </c>
      <c r="M48" s="324">
        <v>204.63205092866187</v>
      </c>
      <c r="N48" s="324">
        <v>-0.06698692211330126</v>
      </c>
      <c r="O48" s="324">
        <v>28373.422746482847</v>
      </c>
    </row>
    <row r="49" spans="2:15" s="368" customFormat="1" ht="12" customHeight="1">
      <c r="B49" s="322"/>
      <c r="C49" s="322"/>
      <c r="D49" s="322"/>
      <c r="E49" s="354"/>
      <c r="F49" s="322" t="s">
        <v>478</v>
      </c>
      <c r="G49" s="322"/>
      <c r="H49" s="354"/>
      <c r="J49" s="324">
        <v>23002.44998146225</v>
      </c>
      <c r="K49" s="324">
        <v>530.0458295944056</v>
      </c>
      <c r="L49" s="324">
        <v>4300.869700089213</v>
      </c>
      <c r="M49" s="324">
        <v>203.14672805635018</v>
      </c>
      <c r="N49" s="324">
        <v>-0.07862098999976297</v>
      </c>
      <c r="O49" s="324">
        <v>28036.433618212217</v>
      </c>
    </row>
    <row r="50" spans="2:15" s="368" customFormat="1" ht="12" customHeight="1">
      <c r="B50" s="322"/>
      <c r="C50" s="322"/>
      <c r="D50" s="322"/>
      <c r="E50" s="354"/>
      <c r="F50" s="322" t="s">
        <v>165</v>
      </c>
      <c r="G50" s="322"/>
      <c r="H50" s="354"/>
      <c r="J50" s="324">
        <v>330.09363970043006</v>
      </c>
      <c r="K50" s="324">
        <v>-3.901468369999833</v>
      </c>
      <c r="L50" s="324">
        <v>9.3</v>
      </c>
      <c r="M50" s="324">
        <v>1.485322872311687</v>
      </c>
      <c r="N50" s="324">
        <v>0.011634067886461708</v>
      </c>
      <c r="O50" s="324">
        <v>336.98912827062867</v>
      </c>
    </row>
    <row r="51" spans="2:15" s="368" customFormat="1" ht="12" customHeight="1">
      <c r="B51" s="322"/>
      <c r="C51" s="322"/>
      <c r="D51" s="322"/>
      <c r="E51" s="354" t="s">
        <v>387</v>
      </c>
      <c r="F51" s="322"/>
      <c r="G51" s="322"/>
      <c r="H51" s="354"/>
      <c r="J51" s="324">
        <v>31.987342079999994</v>
      </c>
      <c r="K51" s="324">
        <v>-38.320015604826025</v>
      </c>
      <c r="L51" s="324">
        <v>-0.8099999999999952</v>
      </c>
      <c r="M51" s="324">
        <v>38.991383794826035</v>
      </c>
      <c r="N51" s="324">
        <v>0</v>
      </c>
      <c r="O51" s="324">
        <v>31.84871027</v>
      </c>
    </row>
    <row r="52" spans="2:15" s="368" customFormat="1" ht="12" customHeight="1">
      <c r="B52" s="322"/>
      <c r="C52" s="322"/>
      <c r="D52" s="322"/>
      <c r="E52" s="354" t="s">
        <v>590</v>
      </c>
      <c r="F52" s="322"/>
      <c r="G52" s="322"/>
      <c r="H52" s="366"/>
      <c r="J52" s="324">
        <v>61.07817736912353</v>
      </c>
      <c r="K52" s="324">
        <v>-36.9963737498951</v>
      </c>
      <c r="L52" s="324">
        <v>0</v>
      </c>
      <c r="M52" s="324">
        <v>0</v>
      </c>
      <c r="N52" s="324">
        <v>0.004349388904707041</v>
      </c>
      <c r="O52" s="324">
        <v>24.086153008133138</v>
      </c>
    </row>
    <row r="53" spans="2:15" s="368" customFormat="1" ht="12" customHeight="1">
      <c r="B53" s="322"/>
      <c r="C53" s="322"/>
      <c r="D53" s="322"/>
      <c r="E53" s="354"/>
      <c r="F53" s="322" t="s">
        <v>22</v>
      </c>
      <c r="G53" s="322"/>
      <c r="H53" s="366"/>
      <c r="J53" s="324">
        <v>0</v>
      </c>
      <c r="K53" s="324">
        <v>0</v>
      </c>
      <c r="L53" s="324">
        <v>0</v>
      </c>
      <c r="M53" s="324">
        <v>0</v>
      </c>
      <c r="N53" s="324">
        <v>0</v>
      </c>
      <c r="O53" s="324">
        <v>0</v>
      </c>
    </row>
    <row r="54" spans="2:15" s="368" customFormat="1" ht="12" customHeight="1">
      <c r="B54" s="322"/>
      <c r="C54" s="322"/>
      <c r="D54" s="322"/>
      <c r="E54" s="322"/>
      <c r="F54" s="322" t="s">
        <v>573</v>
      </c>
      <c r="G54" s="322"/>
      <c r="H54" s="354"/>
      <c r="J54" s="324">
        <v>0</v>
      </c>
      <c r="K54" s="324">
        <v>0</v>
      </c>
      <c r="L54" s="324">
        <v>0</v>
      </c>
      <c r="M54" s="324">
        <v>0</v>
      </c>
      <c r="N54" s="324">
        <v>0</v>
      </c>
      <c r="O54" s="324">
        <v>0</v>
      </c>
    </row>
    <row r="55" spans="2:15" s="368" customFormat="1" ht="12" customHeight="1">
      <c r="B55" s="322"/>
      <c r="C55" s="322"/>
      <c r="D55" s="322"/>
      <c r="E55" s="354"/>
      <c r="F55" s="322" t="s">
        <v>574</v>
      </c>
      <c r="G55" s="322"/>
      <c r="H55" s="354"/>
      <c r="J55" s="324">
        <v>0</v>
      </c>
      <c r="K55" s="324">
        <v>0</v>
      </c>
      <c r="L55" s="324">
        <v>0</v>
      </c>
      <c r="M55" s="324">
        <v>0</v>
      </c>
      <c r="N55" s="324">
        <v>0</v>
      </c>
      <c r="O55" s="324">
        <v>0</v>
      </c>
    </row>
    <row r="56" spans="2:15" s="368" customFormat="1" ht="12" customHeight="1">
      <c r="B56" s="322"/>
      <c r="C56" s="322"/>
      <c r="D56" s="322"/>
      <c r="E56" s="354"/>
      <c r="F56" s="322" t="s">
        <v>70</v>
      </c>
      <c r="G56" s="322"/>
      <c r="H56" s="354"/>
      <c r="J56" s="324">
        <v>61.07817736912353</v>
      </c>
      <c r="K56" s="324">
        <v>-36.9963737498951</v>
      </c>
      <c r="L56" s="324">
        <v>0</v>
      </c>
      <c r="M56" s="324">
        <v>0</v>
      </c>
      <c r="N56" s="324">
        <v>0.004349388904707041</v>
      </c>
      <c r="O56" s="324">
        <v>24.086153008133138</v>
      </c>
    </row>
    <row r="57" spans="2:15" s="214" customFormat="1" ht="12" customHeight="1">
      <c r="B57" s="320"/>
      <c r="C57" s="320"/>
      <c r="D57" s="320"/>
      <c r="E57" s="320"/>
      <c r="F57" s="320"/>
      <c r="G57" s="320"/>
      <c r="H57" s="320"/>
      <c r="I57" s="314"/>
      <c r="J57" s="314"/>
      <c r="K57" s="314"/>
      <c r="L57" s="314"/>
      <c r="M57" s="314"/>
      <c r="N57" s="314"/>
      <c r="O57" s="314"/>
    </row>
    <row r="58" spans="3:15" s="313" customFormat="1" ht="12" customHeight="1">
      <c r="C58" s="335" t="s">
        <v>672</v>
      </c>
      <c r="D58" s="323"/>
      <c r="E58" s="323"/>
      <c r="F58" s="323"/>
      <c r="G58" s="323"/>
      <c r="H58" s="323"/>
      <c r="I58" s="323"/>
      <c r="J58" s="323"/>
      <c r="K58" s="323"/>
      <c r="L58" s="324"/>
      <c r="M58" s="324"/>
      <c r="O58" s="265"/>
    </row>
    <row r="59" spans="2:15" s="313" customFormat="1" ht="12" customHeight="1">
      <c r="B59" s="336"/>
      <c r="C59" s="336"/>
      <c r="D59" s="336"/>
      <c r="E59" s="336"/>
      <c r="F59" s="337"/>
      <c r="G59" s="337"/>
      <c r="H59" s="337"/>
      <c r="I59" s="337"/>
      <c r="J59" s="337"/>
      <c r="K59" s="337"/>
      <c r="L59" s="337"/>
      <c r="M59" s="337"/>
      <c r="N59" s="337"/>
      <c r="O59" s="337"/>
    </row>
    <row r="60" spans="2:15" s="313" customFormat="1" ht="9" customHeight="1">
      <c r="B60" s="330"/>
      <c r="C60" s="316"/>
      <c r="D60" s="316"/>
      <c r="E60" s="316"/>
      <c r="F60" s="316"/>
      <c r="G60" s="316"/>
      <c r="H60" s="316"/>
      <c r="I60" s="316"/>
      <c r="J60" s="316"/>
      <c r="K60" s="339"/>
      <c r="L60" s="339"/>
      <c r="M60" s="339"/>
      <c r="N60" s="339"/>
      <c r="O60" s="317"/>
    </row>
    <row r="61" spans="6:15" s="313" customFormat="1" ht="12.75" customHeight="1">
      <c r="F61" s="265"/>
      <c r="G61" s="265"/>
      <c r="H61" s="265"/>
      <c r="I61" s="265"/>
      <c r="J61" s="381"/>
      <c r="K61" s="382" t="s">
        <v>595</v>
      </c>
      <c r="L61" s="382"/>
      <c r="M61" s="382"/>
      <c r="N61" s="382"/>
      <c r="O61" s="383"/>
    </row>
    <row r="62" spans="2:15" s="313" customFormat="1" ht="12.75" customHeight="1">
      <c r="B62" s="312" t="s">
        <v>1</v>
      </c>
      <c r="C62" s="213"/>
      <c r="D62" s="213"/>
      <c r="E62" s="213"/>
      <c r="F62" s="214"/>
      <c r="G62" s="214"/>
      <c r="H62" s="214"/>
      <c r="I62" s="214"/>
      <c r="J62" s="384"/>
      <c r="K62" s="384"/>
      <c r="L62" s="384"/>
      <c r="M62" s="384"/>
      <c r="N62" s="384"/>
      <c r="O62" s="384"/>
    </row>
    <row r="63" spans="6:15" s="312" customFormat="1" ht="26.25" customHeight="1">
      <c r="F63" s="314"/>
      <c r="G63" s="314"/>
      <c r="H63" s="314"/>
      <c r="I63" s="347"/>
      <c r="J63" s="396" t="s">
        <v>685</v>
      </c>
      <c r="K63" s="385" t="s">
        <v>568</v>
      </c>
      <c r="L63" s="386" t="s">
        <v>569</v>
      </c>
      <c r="M63" s="387" t="s">
        <v>570</v>
      </c>
      <c r="N63" s="387" t="s">
        <v>469</v>
      </c>
      <c r="O63" s="396" t="s">
        <v>686</v>
      </c>
    </row>
    <row r="64" spans="2:15" s="313" customFormat="1" ht="9" customHeight="1">
      <c r="B64" s="288"/>
      <c r="C64" s="288"/>
      <c r="D64" s="288"/>
      <c r="E64" s="288"/>
      <c r="F64" s="266"/>
      <c r="G64" s="266"/>
      <c r="H64" s="266"/>
      <c r="I64" s="266"/>
      <c r="J64" s="266"/>
      <c r="K64" s="266"/>
      <c r="L64" s="266"/>
      <c r="M64" s="266"/>
      <c r="N64" s="266"/>
      <c r="O64" s="266"/>
    </row>
    <row r="65" spans="6:15" s="213" customFormat="1" ht="12" customHeight="1">
      <c r="F65" s="214"/>
      <c r="G65" s="214"/>
      <c r="H65" s="214"/>
      <c r="I65" s="265"/>
      <c r="J65" s="265"/>
      <c r="K65" s="265"/>
      <c r="L65" s="265"/>
      <c r="M65" s="265"/>
      <c r="N65" s="265"/>
      <c r="O65" s="265"/>
    </row>
    <row r="66" spans="2:15" s="368" customFormat="1" ht="12" customHeight="1">
      <c r="B66" s="322"/>
      <c r="C66" s="322"/>
      <c r="D66" s="322" t="s">
        <v>591</v>
      </c>
      <c r="E66" s="354"/>
      <c r="F66" s="322"/>
      <c r="G66" s="322"/>
      <c r="H66" s="354"/>
      <c r="J66" s="324">
        <v>3565.0601070040752</v>
      </c>
      <c r="K66" s="324">
        <v>778.1290999926447</v>
      </c>
      <c r="L66" s="324">
        <v>366.6803718797504</v>
      </c>
      <c r="M66" s="324">
        <v>40.74239765586759</v>
      </c>
      <c r="N66" s="324">
        <v>-2.9073262625312566</v>
      </c>
      <c r="O66" s="324">
        <v>4747.704650269807</v>
      </c>
    </row>
    <row r="67" spans="2:15" s="368" customFormat="1" ht="12" customHeight="1">
      <c r="B67" s="322"/>
      <c r="C67" s="322"/>
      <c r="D67" s="322"/>
      <c r="E67" s="354" t="s">
        <v>588</v>
      </c>
      <c r="F67" s="322"/>
      <c r="G67" s="322"/>
      <c r="H67" s="354"/>
      <c r="J67" s="324">
        <v>0</v>
      </c>
      <c r="K67" s="324">
        <v>0</v>
      </c>
      <c r="L67" s="324">
        <v>0</v>
      </c>
      <c r="M67" s="324">
        <v>0</v>
      </c>
      <c r="N67" s="324">
        <v>0</v>
      </c>
      <c r="O67" s="324">
        <v>0</v>
      </c>
    </row>
    <row r="68" spans="2:15" s="368" customFormat="1" ht="12" customHeight="1">
      <c r="B68" s="322"/>
      <c r="C68" s="322"/>
      <c r="D68" s="322"/>
      <c r="E68" s="354" t="s">
        <v>589</v>
      </c>
      <c r="F68" s="322"/>
      <c r="G68" s="322"/>
      <c r="H68" s="354"/>
      <c r="J68" s="324">
        <v>3458.5878116440754</v>
      </c>
      <c r="K68" s="324">
        <v>766.0011282785124</v>
      </c>
      <c r="L68" s="324">
        <v>365.6103718797504</v>
      </c>
      <c r="M68" s="324">
        <v>0</v>
      </c>
      <c r="N68" s="324">
        <v>-2.907326262531342</v>
      </c>
      <c r="O68" s="324">
        <v>4587.291985539807</v>
      </c>
    </row>
    <row r="69" spans="2:15" s="368" customFormat="1" ht="12" customHeight="1">
      <c r="B69" s="322"/>
      <c r="C69" s="322"/>
      <c r="D69" s="322"/>
      <c r="E69" s="354"/>
      <c r="F69" s="322" t="s">
        <v>478</v>
      </c>
      <c r="G69" s="322"/>
      <c r="H69" s="354"/>
      <c r="J69" s="324">
        <v>1921.3533529578822</v>
      </c>
      <c r="K69" s="324">
        <v>460.1488699528847</v>
      </c>
      <c r="L69" s="324">
        <v>258.0028865410055</v>
      </c>
      <c r="M69" s="324">
        <v>0</v>
      </c>
      <c r="N69" s="324">
        <v>-2.907326262531342</v>
      </c>
      <c r="O69" s="324">
        <v>2636.597783189241</v>
      </c>
    </row>
    <row r="70" spans="2:15" s="368" customFormat="1" ht="12" customHeight="1">
      <c r="B70" s="322"/>
      <c r="C70" s="322"/>
      <c r="D70" s="322"/>
      <c r="E70" s="354"/>
      <c r="F70" s="322" t="s">
        <v>165</v>
      </c>
      <c r="G70" s="322"/>
      <c r="H70" s="354"/>
      <c r="J70" s="324">
        <v>1537.234458686193</v>
      </c>
      <c r="K70" s="324">
        <v>305.85225832562764</v>
      </c>
      <c r="L70" s="324">
        <v>107.60748533874488</v>
      </c>
      <c r="M70" s="324">
        <v>0</v>
      </c>
      <c r="N70" s="324">
        <v>0</v>
      </c>
      <c r="O70" s="324">
        <v>1950.6942023505655</v>
      </c>
    </row>
    <row r="71" spans="2:15" s="368" customFormat="1" ht="12" customHeight="1">
      <c r="B71" s="322"/>
      <c r="C71" s="322"/>
      <c r="D71" s="322"/>
      <c r="E71" s="354" t="s">
        <v>387</v>
      </c>
      <c r="F71" s="322"/>
      <c r="G71" s="322"/>
      <c r="H71" s="354"/>
      <c r="J71" s="324">
        <v>13.57828036</v>
      </c>
      <c r="K71" s="324">
        <v>-0.39698228586758727</v>
      </c>
      <c r="L71" s="324">
        <v>1.07</v>
      </c>
      <c r="M71" s="324">
        <v>2.482553655867587</v>
      </c>
      <c r="N71" s="324">
        <v>0</v>
      </c>
      <c r="O71" s="324">
        <v>16.73385173</v>
      </c>
    </row>
    <row r="72" spans="2:15" s="368" customFormat="1" ht="12" customHeight="1">
      <c r="B72" s="322"/>
      <c r="C72" s="322"/>
      <c r="D72" s="322"/>
      <c r="E72" s="354" t="s">
        <v>590</v>
      </c>
      <c r="F72" s="322"/>
      <c r="G72" s="322"/>
      <c r="H72" s="366"/>
      <c r="J72" s="324">
        <v>92.894015</v>
      </c>
      <c r="K72" s="324">
        <v>12.524953999999912</v>
      </c>
      <c r="L72" s="324">
        <v>0</v>
      </c>
      <c r="M72" s="324">
        <v>38.259844</v>
      </c>
      <c r="N72" s="324">
        <v>8.526512829121202E-14</v>
      </c>
      <c r="O72" s="324">
        <v>143.678813</v>
      </c>
    </row>
    <row r="73" spans="2:15" s="368" customFormat="1" ht="12" customHeight="1">
      <c r="B73" s="322"/>
      <c r="C73" s="322"/>
      <c r="D73" s="322"/>
      <c r="E73" s="354"/>
      <c r="F73" s="322" t="s">
        <v>22</v>
      </c>
      <c r="G73" s="322"/>
      <c r="H73" s="366"/>
      <c r="J73" s="324">
        <v>0</v>
      </c>
      <c r="K73" s="324">
        <v>0</v>
      </c>
      <c r="L73" s="324">
        <v>0</v>
      </c>
      <c r="M73" s="324">
        <v>0</v>
      </c>
      <c r="N73" s="324">
        <v>0</v>
      </c>
      <c r="O73" s="324">
        <v>0</v>
      </c>
    </row>
    <row r="74" spans="2:15" s="368" customFormat="1" ht="12" customHeight="1">
      <c r="B74" s="322"/>
      <c r="C74" s="322"/>
      <c r="D74" s="322"/>
      <c r="E74" s="322"/>
      <c r="F74" s="322" t="s">
        <v>573</v>
      </c>
      <c r="G74" s="322"/>
      <c r="H74" s="354"/>
      <c r="J74" s="324">
        <v>0</v>
      </c>
      <c r="K74" s="324">
        <v>0</v>
      </c>
      <c r="L74" s="324">
        <v>0</v>
      </c>
      <c r="M74" s="324">
        <v>0</v>
      </c>
      <c r="N74" s="324">
        <v>0</v>
      </c>
      <c r="O74" s="324">
        <v>0</v>
      </c>
    </row>
    <row r="75" spans="2:15" s="368" customFormat="1" ht="12" customHeight="1">
      <c r="B75" s="322"/>
      <c r="C75" s="322"/>
      <c r="D75" s="322"/>
      <c r="E75" s="354"/>
      <c r="F75" s="322" t="s">
        <v>574</v>
      </c>
      <c r="G75" s="322"/>
      <c r="H75" s="354"/>
      <c r="J75" s="324">
        <v>0</v>
      </c>
      <c r="K75" s="324">
        <v>0</v>
      </c>
      <c r="L75" s="324">
        <v>0</v>
      </c>
      <c r="M75" s="324">
        <v>0</v>
      </c>
      <c r="N75" s="324">
        <v>0</v>
      </c>
      <c r="O75" s="324">
        <v>0</v>
      </c>
    </row>
    <row r="76" spans="2:15" s="368" customFormat="1" ht="12" customHeight="1">
      <c r="B76" s="322"/>
      <c r="C76" s="322"/>
      <c r="D76" s="322"/>
      <c r="E76" s="354"/>
      <c r="F76" s="322" t="s">
        <v>70</v>
      </c>
      <c r="G76" s="322"/>
      <c r="H76" s="354"/>
      <c r="J76" s="324">
        <v>92.894015</v>
      </c>
      <c r="K76" s="324">
        <v>12.524953999999912</v>
      </c>
      <c r="L76" s="324">
        <v>0</v>
      </c>
      <c r="M76" s="324">
        <v>38.259844</v>
      </c>
      <c r="N76" s="324">
        <v>8.526512829121202E-14</v>
      </c>
      <c r="O76" s="324">
        <v>143.678813</v>
      </c>
    </row>
    <row r="77" spans="2:15" s="368" customFormat="1" ht="12" customHeight="1">
      <c r="B77" s="322"/>
      <c r="C77" s="322"/>
      <c r="D77" s="322" t="s">
        <v>592</v>
      </c>
      <c r="E77" s="354"/>
      <c r="F77" s="322"/>
      <c r="G77" s="322"/>
      <c r="H77" s="354"/>
      <c r="J77" s="324">
        <v>50466.074645714696</v>
      </c>
      <c r="K77" s="324">
        <v>1885.243561005619</v>
      </c>
      <c r="L77" s="324">
        <v>2595.9021550174984</v>
      </c>
      <c r="M77" s="324">
        <v>547.8431974852164</v>
      </c>
      <c r="N77" s="324">
        <v>29.2</v>
      </c>
      <c r="O77" s="324">
        <v>55524.263559223036</v>
      </c>
    </row>
    <row r="78" spans="2:15" s="368" customFormat="1" ht="12" customHeight="1">
      <c r="B78" s="322"/>
      <c r="C78" s="322"/>
      <c r="D78" s="322"/>
      <c r="E78" s="354" t="s">
        <v>118</v>
      </c>
      <c r="F78" s="322"/>
      <c r="G78" s="322"/>
      <c r="H78" s="354"/>
      <c r="J78" s="324">
        <v>24364.751933273288</v>
      </c>
      <c r="K78" s="324">
        <v>1392.932291218535</v>
      </c>
      <c r="L78" s="324">
        <v>480.5382841972887</v>
      </c>
      <c r="M78" s="324">
        <v>446.96355691713234</v>
      </c>
      <c r="N78" s="324">
        <v>29.2</v>
      </c>
      <c r="O78" s="324">
        <v>26714.38606560625</v>
      </c>
    </row>
    <row r="79" spans="2:15" s="368" customFormat="1" ht="12" customHeight="1">
      <c r="B79" s="322"/>
      <c r="C79" s="322"/>
      <c r="D79" s="322"/>
      <c r="E79" s="354"/>
      <c r="F79" s="322" t="s">
        <v>581</v>
      </c>
      <c r="G79" s="322"/>
      <c r="H79" s="354"/>
      <c r="J79" s="324">
        <v>20984.166175148475</v>
      </c>
      <c r="K79" s="324">
        <v>1265.010036718535</v>
      </c>
      <c r="L79" s="324">
        <v>480.5382841972887</v>
      </c>
      <c r="M79" s="324">
        <v>446.96355691713234</v>
      </c>
      <c r="N79" s="324">
        <v>29.2</v>
      </c>
      <c r="O79" s="324">
        <v>23205.878052981436</v>
      </c>
    </row>
    <row r="80" spans="2:15" s="368" customFormat="1" ht="12" customHeight="1">
      <c r="B80" s="322"/>
      <c r="C80" s="322"/>
      <c r="D80" s="322"/>
      <c r="E80" s="354"/>
      <c r="F80" s="322" t="s">
        <v>17</v>
      </c>
      <c r="G80" s="322"/>
      <c r="H80" s="354"/>
      <c r="J80" s="324">
        <v>3380.5857581248133</v>
      </c>
      <c r="K80" s="324">
        <v>127.92225450000001</v>
      </c>
      <c r="L80" s="324">
        <v>0</v>
      </c>
      <c r="M80" s="324">
        <v>0</v>
      </c>
      <c r="N80" s="324">
        <v>0</v>
      </c>
      <c r="O80" s="324">
        <v>3508.508012624813</v>
      </c>
    </row>
    <row r="81" spans="2:15" s="368" customFormat="1" ht="12" customHeight="1">
      <c r="B81" s="322"/>
      <c r="C81" s="322"/>
      <c r="D81" s="322"/>
      <c r="E81" s="354" t="s">
        <v>74</v>
      </c>
      <c r="F81" s="322"/>
      <c r="G81" s="322"/>
      <c r="H81" s="354"/>
      <c r="J81" s="324">
        <v>13098.747263481415</v>
      </c>
      <c r="K81" s="324">
        <v>591.6762744887931</v>
      </c>
      <c r="L81" s="324">
        <v>2099.4750410423553</v>
      </c>
      <c r="M81" s="324">
        <v>109.48952007007688</v>
      </c>
      <c r="N81" s="324">
        <v>0</v>
      </c>
      <c r="O81" s="324">
        <v>15899.38809908264</v>
      </c>
    </row>
    <row r="82" spans="2:15" s="368" customFormat="1" ht="12" customHeight="1">
      <c r="B82" s="322"/>
      <c r="C82" s="322"/>
      <c r="D82" s="322"/>
      <c r="E82" s="354"/>
      <c r="F82" s="322" t="s">
        <v>478</v>
      </c>
      <c r="G82" s="322"/>
      <c r="H82" s="354"/>
      <c r="J82" s="324">
        <v>10909.139909378402</v>
      </c>
      <c r="K82" s="324">
        <v>226.3517532287931</v>
      </c>
      <c r="L82" s="324">
        <v>2026.6594825945094</v>
      </c>
      <c r="M82" s="324">
        <v>97.99232663094332</v>
      </c>
      <c r="N82" s="324">
        <v>0</v>
      </c>
      <c r="O82" s="324">
        <v>13260.143471832647</v>
      </c>
    </row>
    <row r="83" spans="2:15" s="368" customFormat="1" ht="12" customHeight="1">
      <c r="B83" s="322"/>
      <c r="C83" s="322"/>
      <c r="D83" s="322"/>
      <c r="E83" s="354"/>
      <c r="F83" s="322" t="s">
        <v>165</v>
      </c>
      <c r="G83" s="322"/>
      <c r="H83" s="354"/>
      <c r="J83" s="324">
        <v>2189.607354103013</v>
      </c>
      <c r="K83" s="324">
        <v>365.3245212599999</v>
      </c>
      <c r="L83" s="324">
        <v>72.81555844784587</v>
      </c>
      <c r="M83" s="324">
        <v>11.497193439133557</v>
      </c>
      <c r="N83" s="324">
        <v>0</v>
      </c>
      <c r="O83" s="324">
        <v>2639.244627249993</v>
      </c>
    </row>
    <row r="84" spans="2:15" s="368" customFormat="1" ht="12" customHeight="1">
      <c r="B84" s="322"/>
      <c r="C84" s="322"/>
      <c r="D84" s="322"/>
      <c r="E84" s="354" t="s">
        <v>387</v>
      </c>
      <c r="F84" s="322"/>
      <c r="G84" s="322"/>
      <c r="H84" s="354"/>
      <c r="J84" s="324">
        <v>117.44414688</v>
      </c>
      <c r="K84" s="324">
        <v>-59.53215101038472</v>
      </c>
      <c r="L84" s="324">
        <v>15.888829777854387</v>
      </c>
      <c r="M84" s="324">
        <v>5.1828941370173425</v>
      </c>
      <c r="N84" s="324">
        <v>0</v>
      </c>
      <c r="O84" s="324">
        <v>78.983719784487</v>
      </c>
    </row>
    <row r="85" spans="2:15" s="368" customFormat="1" ht="12" customHeight="1">
      <c r="B85" s="322"/>
      <c r="C85" s="322"/>
      <c r="D85" s="322"/>
      <c r="E85" s="354" t="s">
        <v>76</v>
      </c>
      <c r="F85" s="322"/>
      <c r="G85" s="322"/>
      <c r="H85" s="366"/>
      <c r="J85" s="324">
        <v>12885.131302079993</v>
      </c>
      <c r="K85" s="324">
        <v>-39.83285369132432</v>
      </c>
      <c r="L85" s="324">
        <v>0</v>
      </c>
      <c r="M85" s="324">
        <v>-13.792773639010193</v>
      </c>
      <c r="N85" s="324">
        <v>0</v>
      </c>
      <c r="O85" s="324">
        <v>12831.50567474966</v>
      </c>
    </row>
    <row r="86" spans="2:15" s="368" customFormat="1" ht="12" customHeight="1">
      <c r="B86" s="322"/>
      <c r="C86" s="322"/>
      <c r="D86" s="322"/>
      <c r="E86" s="354"/>
      <c r="F86" s="322" t="s">
        <v>21</v>
      </c>
      <c r="G86" s="322"/>
      <c r="H86" s="366"/>
      <c r="J86" s="324">
        <v>7276.41856474283</v>
      </c>
      <c r="K86" s="324">
        <v>-844.8066138113063</v>
      </c>
      <c r="L86" s="324">
        <v>0</v>
      </c>
      <c r="M86" s="324">
        <v>0</v>
      </c>
      <c r="N86" s="324">
        <v>0</v>
      </c>
      <c r="O86" s="324">
        <v>6431.611950931524</v>
      </c>
    </row>
    <row r="87" spans="2:15" s="368" customFormat="1" ht="12" customHeight="1">
      <c r="B87" s="322"/>
      <c r="C87" s="322"/>
      <c r="D87" s="322"/>
      <c r="E87" s="354"/>
      <c r="F87" s="322" t="s">
        <v>22</v>
      </c>
      <c r="G87" s="322"/>
      <c r="H87" s="320"/>
      <c r="J87" s="314">
        <v>17.415025</v>
      </c>
      <c r="K87" s="314">
        <v>4.575372000000001</v>
      </c>
      <c r="L87" s="314">
        <v>0</v>
      </c>
      <c r="M87" s="314">
        <v>0</v>
      </c>
      <c r="N87" s="314">
        <v>0</v>
      </c>
      <c r="O87" s="314">
        <v>21.990397</v>
      </c>
    </row>
    <row r="88" spans="2:15" s="368" customFormat="1" ht="12" customHeight="1">
      <c r="B88" s="322"/>
      <c r="C88" s="322"/>
      <c r="D88" s="322"/>
      <c r="E88" s="354"/>
      <c r="F88" s="322" t="s">
        <v>573</v>
      </c>
      <c r="G88" s="322"/>
      <c r="H88" s="320"/>
      <c r="J88" s="314">
        <v>17.415025</v>
      </c>
      <c r="K88" s="314">
        <v>4.575372000000001</v>
      </c>
      <c r="L88" s="314">
        <v>0</v>
      </c>
      <c r="M88" s="314">
        <v>0</v>
      </c>
      <c r="N88" s="314">
        <v>0</v>
      </c>
      <c r="O88" s="314">
        <v>21.990397</v>
      </c>
    </row>
    <row r="89" spans="2:15" s="376" customFormat="1" ht="12" customHeight="1">
      <c r="B89" s="323"/>
      <c r="C89" s="323"/>
      <c r="D89" s="323"/>
      <c r="E89" s="323"/>
      <c r="F89" s="323" t="s">
        <v>574</v>
      </c>
      <c r="G89" s="323"/>
      <c r="H89" s="323"/>
      <c r="J89" s="324">
        <v>0</v>
      </c>
      <c r="K89" s="324">
        <v>0</v>
      </c>
      <c r="L89" s="324">
        <v>0</v>
      </c>
      <c r="M89" s="324">
        <v>0</v>
      </c>
      <c r="N89" s="314">
        <v>0</v>
      </c>
      <c r="O89" s="314">
        <v>0</v>
      </c>
    </row>
    <row r="90" spans="2:15" s="368" customFormat="1" ht="12" customHeight="1">
      <c r="B90" s="322"/>
      <c r="C90" s="322"/>
      <c r="D90" s="322"/>
      <c r="E90" s="322"/>
      <c r="F90" s="322" t="s">
        <v>70</v>
      </c>
      <c r="G90" s="322"/>
      <c r="H90" s="322"/>
      <c r="J90" s="324">
        <v>5591.297712337164</v>
      </c>
      <c r="K90" s="324">
        <v>800.398388119982</v>
      </c>
      <c r="L90" s="324">
        <v>0</v>
      </c>
      <c r="M90" s="324">
        <v>-13.792773639010193</v>
      </c>
      <c r="N90" s="324">
        <v>0</v>
      </c>
      <c r="O90" s="324">
        <v>6377.903326818136</v>
      </c>
    </row>
    <row r="91" spans="2:15" s="368" customFormat="1" ht="12" customHeight="1">
      <c r="B91" s="322"/>
      <c r="C91" s="322"/>
      <c r="D91" s="322"/>
      <c r="E91" s="322"/>
      <c r="F91" s="322" t="s">
        <v>24</v>
      </c>
      <c r="G91" s="322"/>
      <c r="H91" s="322"/>
      <c r="J91" s="324"/>
      <c r="K91" s="324"/>
      <c r="L91" s="324"/>
      <c r="M91" s="324"/>
      <c r="N91" s="324"/>
      <c r="O91" s="324"/>
    </row>
    <row r="92" spans="2:15" s="368" customFormat="1" ht="12" customHeight="1">
      <c r="B92" s="322"/>
      <c r="C92" s="322"/>
      <c r="D92" s="322"/>
      <c r="E92" s="322"/>
      <c r="F92" s="322"/>
      <c r="G92" s="322"/>
      <c r="H92" s="354"/>
      <c r="J92" s="324"/>
      <c r="K92" s="324"/>
      <c r="L92" s="324"/>
      <c r="M92" s="324"/>
      <c r="N92" s="324"/>
      <c r="O92" s="324"/>
    </row>
    <row r="93" spans="2:15" s="368" customFormat="1" ht="12" customHeight="1">
      <c r="B93" s="322" t="s">
        <v>571</v>
      </c>
      <c r="C93" s="322"/>
      <c r="D93" s="322"/>
      <c r="E93" s="354"/>
      <c r="F93" s="322"/>
      <c r="G93" s="322"/>
      <c r="H93" s="354"/>
      <c r="J93" s="324">
        <v>127737.02740342903</v>
      </c>
      <c r="K93" s="324">
        <v>4377.47669339106</v>
      </c>
      <c r="L93" s="324">
        <v>558.5770210164827</v>
      </c>
      <c r="M93" s="324">
        <v>3117.024665833079</v>
      </c>
      <c r="N93" s="324">
        <v>-50.576085466240364</v>
      </c>
      <c r="O93" s="324">
        <v>135739.5296982034</v>
      </c>
    </row>
    <row r="94" spans="2:15" s="368" customFormat="1" ht="12" customHeight="1">
      <c r="B94" s="322"/>
      <c r="C94" s="322"/>
      <c r="D94" s="322"/>
      <c r="E94" s="322"/>
      <c r="F94" s="322"/>
      <c r="G94" s="322"/>
      <c r="H94" s="354"/>
      <c r="J94" s="324"/>
      <c r="K94" s="324"/>
      <c r="L94" s="324"/>
      <c r="M94" s="324"/>
      <c r="N94" s="324"/>
      <c r="O94" s="324"/>
    </row>
    <row r="95" spans="2:15" s="373" customFormat="1" ht="12" customHeight="1">
      <c r="B95" s="374" t="s">
        <v>572</v>
      </c>
      <c r="C95" s="374"/>
      <c r="D95" s="374"/>
      <c r="E95" s="374"/>
      <c r="F95" s="375"/>
      <c r="G95" s="375"/>
      <c r="H95" s="374"/>
      <c r="J95" s="380">
        <v>5.5220853</v>
      </c>
      <c r="K95" s="380">
        <v>10.719000000000001</v>
      </c>
      <c r="L95" s="380">
        <v>0</v>
      </c>
      <c r="M95" s="380">
        <v>0</v>
      </c>
      <c r="N95" s="380">
        <v>5.551115123125783E-17</v>
      </c>
      <c r="O95" s="380">
        <v>16.2410853</v>
      </c>
    </row>
    <row r="96" spans="2:15" s="368" customFormat="1" ht="12" customHeight="1">
      <c r="B96" s="322"/>
      <c r="C96" s="322"/>
      <c r="D96" s="322"/>
      <c r="E96" s="323" t="s">
        <v>387</v>
      </c>
      <c r="F96" s="322"/>
      <c r="G96" s="322"/>
      <c r="H96" s="354"/>
      <c r="J96" s="324">
        <v>0</v>
      </c>
      <c r="K96" s="324">
        <v>0</v>
      </c>
      <c r="L96" s="324">
        <v>0</v>
      </c>
      <c r="M96" s="324">
        <v>0</v>
      </c>
      <c r="N96" s="324">
        <v>0</v>
      </c>
      <c r="O96" s="324">
        <v>0</v>
      </c>
    </row>
    <row r="97" spans="2:15" s="368" customFormat="1" ht="12" customHeight="1">
      <c r="B97" s="322"/>
      <c r="C97" s="322"/>
      <c r="D97" s="322"/>
      <c r="E97" s="354" t="s">
        <v>76</v>
      </c>
      <c r="F97" s="322"/>
      <c r="G97" s="322"/>
      <c r="H97" s="354"/>
      <c r="J97" s="324">
        <v>5.5220853</v>
      </c>
      <c r="K97" s="324">
        <v>8.019</v>
      </c>
      <c r="L97" s="324">
        <v>0</v>
      </c>
      <c r="M97" s="324">
        <v>0</v>
      </c>
      <c r="N97" s="324">
        <v>5.551115123125783E-17</v>
      </c>
      <c r="O97" s="324">
        <v>13.5410853</v>
      </c>
    </row>
    <row r="98" spans="2:15" s="368" customFormat="1" ht="12" customHeight="1">
      <c r="B98" s="322"/>
      <c r="C98" s="322"/>
      <c r="D98" s="322"/>
      <c r="E98" s="354"/>
      <c r="F98" s="322" t="s">
        <v>22</v>
      </c>
      <c r="G98" s="322"/>
      <c r="H98" s="354"/>
      <c r="J98" s="324">
        <v>0.32208529999999985</v>
      </c>
      <c r="K98" s="324">
        <v>-0.281</v>
      </c>
      <c r="L98" s="324">
        <v>0</v>
      </c>
      <c r="M98" s="324">
        <v>0</v>
      </c>
      <c r="N98" s="324">
        <v>5.551115123125783E-17</v>
      </c>
      <c r="O98" s="324">
        <v>0.041085299999999825</v>
      </c>
    </row>
    <row r="99" spans="2:15" s="368" customFormat="1" ht="12" customHeight="1">
      <c r="B99" s="322"/>
      <c r="C99" s="322"/>
      <c r="D99" s="322"/>
      <c r="E99" s="354"/>
      <c r="F99" s="322" t="s">
        <v>573</v>
      </c>
      <c r="G99" s="322"/>
      <c r="H99" s="366"/>
      <c r="J99" s="324">
        <v>0</v>
      </c>
      <c r="K99" s="324">
        <v>0</v>
      </c>
      <c r="L99" s="324">
        <v>0</v>
      </c>
      <c r="M99" s="324">
        <v>0</v>
      </c>
      <c r="N99" s="324">
        <v>0</v>
      </c>
      <c r="O99" s="324">
        <v>0</v>
      </c>
    </row>
    <row r="100" spans="2:15" s="368" customFormat="1" ht="12" customHeight="1">
      <c r="B100" s="322"/>
      <c r="C100" s="322"/>
      <c r="D100" s="322"/>
      <c r="E100" s="354"/>
      <c r="F100" s="322" t="s">
        <v>574</v>
      </c>
      <c r="G100" s="322"/>
      <c r="H100" s="366"/>
      <c r="J100" s="324">
        <v>0.32208529999999985</v>
      </c>
      <c r="K100" s="324">
        <v>-0.281</v>
      </c>
      <c r="L100" s="324">
        <v>0</v>
      </c>
      <c r="M100" s="324">
        <v>0</v>
      </c>
      <c r="N100" s="324">
        <v>5.551115123125783E-17</v>
      </c>
      <c r="O100" s="324">
        <v>0.041085299999999825</v>
      </c>
    </row>
    <row r="101" spans="2:15" s="368" customFormat="1" ht="12" customHeight="1">
      <c r="B101" s="322"/>
      <c r="C101" s="322"/>
      <c r="D101" s="322"/>
      <c r="E101" s="354"/>
      <c r="F101" s="322" t="s">
        <v>23</v>
      </c>
      <c r="G101" s="322"/>
      <c r="H101" s="354"/>
      <c r="J101" s="324">
        <v>0</v>
      </c>
      <c r="K101" s="324">
        <v>0</v>
      </c>
      <c r="L101" s="324">
        <v>0</v>
      </c>
      <c r="M101" s="324">
        <v>0</v>
      </c>
      <c r="N101" s="324">
        <v>0</v>
      </c>
      <c r="O101" s="324">
        <v>0</v>
      </c>
    </row>
    <row r="102" spans="2:15" s="368" customFormat="1" ht="12" customHeight="1">
      <c r="B102" s="322"/>
      <c r="C102" s="322"/>
      <c r="D102" s="322"/>
      <c r="E102" s="354"/>
      <c r="F102" s="322" t="s">
        <v>25</v>
      </c>
      <c r="G102" s="322"/>
      <c r="H102" s="354"/>
      <c r="J102" s="324">
        <v>5.2</v>
      </c>
      <c r="K102" s="324">
        <v>8.3</v>
      </c>
      <c r="L102" s="324">
        <v>0</v>
      </c>
      <c r="M102" s="324">
        <v>0</v>
      </c>
      <c r="N102" s="324">
        <v>0</v>
      </c>
      <c r="O102" s="324">
        <v>13.5</v>
      </c>
    </row>
    <row r="103" spans="2:15" s="368" customFormat="1" ht="12" customHeight="1">
      <c r="B103" s="322"/>
      <c r="C103" s="322"/>
      <c r="D103" s="322"/>
      <c r="E103" s="354"/>
      <c r="F103" s="322" t="s">
        <v>573</v>
      </c>
      <c r="G103" s="322"/>
      <c r="H103" s="366"/>
      <c r="J103" s="324">
        <v>5.2</v>
      </c>
      <c r="K103" s="324">
        <v>8.3</v>
      </c>
      <c r="L103" s="324">
        <v>0</v>
      </c>
      <c r="M103" s="324">
        <v>0</v>
      </c>
      <c r="N103" s="324">
        <v>0</v>
      </c>
      <c r="O103" s="324">
        <v>13.5</v>
      </c>
    </row>
    <row r="104" spans="2:15" s="368" customFormat="1" ht="12" customHeight="1">
      <c r="B104" s="322"/>
      <c r="C104" s="322"/>
      <c r="D104" s="322"/>
      <c r="E104" s="354"/>
      <c r="F104" s="322" t="s">
        <v>574</v>
      </c>
      <c r="G104" s="322"/>
      <c r="H104" s="366"/>
      <c r="J104" s="324">
        <v>0</v>
      </c>
      <c r="K104" s="324">
        <v>0</v>
      </c>
      <c r="L104" s="324">
        <v>0</v>
      </c>
      <c r="M104" s="324">
        <v>0</v>
      </c>
      <c r="N104" s="324">
        <v>0</v>
      </c>
      <c r="O104" s="324">
        <v>0</v>
      </c>
    </row>
    <row r="105" spans="2:15" s="214" customFormat="1" ht="12" customHeight="1">
      <c r="B105" s="320"/>
      <c r="C105" s="320"/>
      <c r="D105" s="320"/>
      <c r="E105" s="320"/>
      <c r="F105" s="320"/>
      <c r="G105" s="320"/>
      <c r="H105" s="320"/>
      <c r="I105" s="314"/>
      <c r="J105" s="314"/>
      <c r="K105" s="314"/>
      <c r="L105" s="314"/>
      <c r="M105" s="314"/>
      <c r="N105" s="314"/>
      <c r="O105" s="314"/>
    </row>
    <row r="106" spans="3:15" s="313" customFormat="1" ht="12" customHeight="1">
      <c r="C106" s="335" t="s">
        <v>672</v>
      </c>
      <c r="D106" s="323"/>
      <c r="E106" s="323"/>
      <c r="F106" s="323"/>
      <c r="G106" s="323"/>
      <c r="H106" s="323"/>
      <c r="I106" s="323"/>
      <c r="J106" s="323"/>
      <c r="K106" s="323"/>
      <c r="L106" s="324"/>
      <c r="M106" s="324"/>
      <c r="O106" s="265"/>
    </row>
    <row r="107" spans="2:15" s="313" customFormat="1" ht="12" customHeight="1">
      <c r="B107" s="336"/>
      <c r="C107" s="336"/>
      <c r="D107" s="336"/>
      <c r="E107" s="336"/>
      <c r="F107" s="337"/>
      <c r="G107" s="337"/>
      <c r="H107" s="337"/>
      <c r="I107" s="337"/>
      <c r="J107" s="337"/>
      <c r="K107" s="337"/>
      <c r="L107" s="337"/>
      <c r="M107" s="337"/>
      <c r="N107" s="337"/>
      <c r="O107" s="337"/>
    </row>
    <row r="108" spans="2:15" s="313" customFormat="1" ht="9" customHeight="1">
      <c r="B108" s="330"/>
      <c r="C108" s="316"/>
      <c r="D108" s="316"/>
      <c r="E108" s="316"/>
      <c r="F108" s="316"/>
      <c r="G108" s="316"/>
      <c r="H108" s="316"/>
      <c r="I108" s="316"/>
      <c r="J108" s="316"/>
      <c r="K108" s="339"/>
      <c r="L108" s="339"/>
      <c r="M108" s="339"/>
      <c r="N108" s="339"/>
      <c r="O108" s="317"/>
    </row>
    <row r="109" spans="6:15" s="313" customFormat="1" ht="23.25" customHeight="1">
      <c r="F109" s="265"/>
      <c r="G109" s="265"/>
      <c r="H109" s="265"/>
      <c r="I109" s="265"/>
      <c r="J109" s="340" t="s">
        <v>685</v>
      </c>
      <c r="K109" s="341" t="s">
        <v>596</v>
      </c>
      <c r="L109" s="342"/>
      <c r="M109" s="342"/>
      <c r="N109" s="342"/>
      <c r="O109" s="343" t="s">
        <v>686</v>
      </c>
    </row>
    <row r="110" spans="2:15" s="313" customFormat="1" ht="16.5" customHeight="1">
      <c r="B110" s="312" t="s">
        <v>1</v>
      </c>
      <c r="C110" s="213"/>
      <c r="D110" s="213"/>
      <c r="E110" s="213"/>
      <c r="F110" s="214"/>
      <c r="G110" s="214"/>
      <c r="H110" s="214"/>
      <c r="I110" s="214"/>
      <c r="J110" s="344"/>
      <c r="K110" s="345" t="s">
        <v>568</v>
      </c>
      <c r="L110" s="346" t="s">
        <v>676</v>
      </c>
      <c r="M110" s="346" t="s">
        <v>677</v>
      </c>
      <c r="N110" s="345" t="s">
        <v>678</v>
      </c>
      <c r="O110" s="214"/>
    </row>
    <row r="111" spans="6:14" s="312" customFormat="1" ht="12" customHeight="1">
      <c r="F111" s="314"/>
      <c r="G111" s="314"/>
      <c r="H111" s="314"/>
      <c r="I111" s="347"/>
      <c r="J111" s="344"/>
      <c r="K111" s="348"/>
      <c r="L111" s="349" t="s">
        <v>679</v>
      </c>
      <c r="M111" s="349" t="s">
        <v>680</v>
      </c>
      <c r="N111" s="350" t="s">
        <v>681</v>
      </c>
    </row>
    <row r="112" spans="2:15" s="313" customFormat="1" ht="9" customHeight="1">
      <c r="B112" s="288"/>
      <c r="C112" s="288"/>
      <c r="D112" s="288"/>
      <c r="E112" s="288"/>
      <c r="F112" s="266"/>
      <c r="G112" s="266"/>
      <c r="H112" s="266"/>
      <c r="I112" s="266"/>
      <c r="J112" s="266"/>
      <c r="K112" s="266"/>
      <c r="L112" s="266"/>
      <c r="M112" s="266"/>
      <c r="N112" s="266"/>
      <c r="O112" s="266"/>
    </row>
    <row r="113" spans="6:15" s="213" customFormat="1" ht="12" customHeight="1">
      <c r="F113" s="214"/>
      <c r="G113" s="214"/>
      <c r="H113" s="214"/>
      <c r="I113" s="265"/>
      <c r="J113" s="265"/>
      <c r="K113" s="265"/>
      <c r="L113" s="265"/>
      <c r="M113" s="265"/>
      <c r="N113" s="265"/>
      <c r="O113" s="265"/>
    </row>
    <row r="114" spans="2:15" s="373" customFormat="1" ht="12" customHeight="1">
      <c r="B114" s="374" t="s">
        <v>575</v>
      </c>
      <c r="C114" s="374"/>
      <c r="D114" s="374"/>
      <c r="E114" s="374"/>
      <c r="F114" s="375"/>
      <c r="G114" s="375"/>
      <c r="H114" s="374"/>
      <c r="J114" s="380">
        <v>9868.405127653676</v>
      </c>
      <c r="K114" s="380">
        <v>417.041627435541</v>
      </c>
      <c r="L114" s="380">
        <v>20.220410936999997</v>
      </c>
      <c r="M114" s="380">
        <v>3.7</v>
      </c>
      <c r="N114" s="380">
        <v>50.07356033466703</v>
      </c>
      <c r="O114" s="380">
        <v>10359.440726360883</v>
      </c>
    </row>
    <row r="115" spans="2:15" s="368" customFormat="1" ht="12" customHeight="1">
      <c r="B115" s="322"/>
      <c r="C115" s="322"/>
      <c r="D115" s="354" t="s">
        <v>576</v>
      </c>
      <c r="E115" s="354"/>
      <c r="F115" s="322"/>
      <c r="G115" s="322"/>
      <c r="H115" s="354"/>
      <c r="J115" s="324">
        <v>4275.842844425786</v>
      </c>
      <c r="K115" s="324">
        <v>37.08950609904404</v>
      </c>
      <c r="L115" s="324">
        <v>-24.189039063000564</v>
      </c>
      <c r="M115" s="324">
        <v>3.6</v>
      </c>
      <c r="N115" s="324">
        <v>41.41681568013905</v>
      </c>
      <c r="O115" s="324">
        <v>4333.760127141968</v>
      </c>
    </row>
    <row r="116" spans="2:15" s="368" customFormat="1" ht="12" customHeight="1">
      <c r="B116" s="322"/>
      <c r="C116" s="322"/>
      <c r="D116" s="354"/>
      <c r="E116" s="354" t="s">
        <v>74</v>
      </c>
      <c r="F116" s="322"/>
      <c r="G116" s="322"/>
      <c r="H116" s="354"/>
      <c r="J116" s="324">
        <v>3194.5</v>
      </c>
      <c r="K116" s="324">
        <v>42.78312</v>
      </c>
      <c r="L116" s="324">
        <v>-24.189039063000564</v>
      </c>
      <c r="M116" s="324">
        <v>0</v>
      </c>
      <c r="N116" s="324">
        <v>0</v>
      </c>
      <c r="O116" s="324">
        <v>3213.0940809369995</v>
      </c>
    </row>
    <row r="117" spans="2:15" s="368" customFormat="1" ht="12" customHeight="1">
      <c r="B117" s="322"/>
      <c r="C117" s="322"/>
      <c r="D117" s="354"/>
      <c r="E117" s="354"/>
      <c r="F117" s="322" t="s">
        <v>165</v>
      </c>
      <c r="G117" s="322"/>
      <c r="H117" s="354"/>
      <c r="J117" s="324">
        <v>3194.5</v>
      </c>
      <c r="K117" s="324">
        <v>42.78312</v>
      </c>
      <c r="L117" s="324">
        <v>-24.189039063000564</v>
      </c>
      <c r="M117" s="324">
        <v>0</v>
      </c>
      <c r="N117" s="324">
        <v>0</v>
      </c>
      <c r="O117" s="324">
        <v>3213.0940809369995</v>
      </c>
    </row>
    <row r="118" spans="2:15" s="368" customFormat="1" ht="12" customHeight="1">
      <c r="B118" s="322"/>
      <c r="C118" s="322"/>
      <c r="D118" s="322"/>
      <c r="E118" s="354" t="s">
        <v>387</v>
      </c>
      <c r="F118" s="322"/>
      <c r="G118" s="322"/>
      <c r="H118" s="354"/>
      <c r="J118" s="324">
        <v>0</v>
      </c>
      <c r="K118" s="324">
        <v>0</v>
      </c>
      <c r="L118" s="324">
        <v>0</v>
      </c>
      <c r="M118" s="324">
        <v>0</v>
      </c>
      <c r="N118" s="324">
        <v>0</v>
      </c>
      <c r="O118" s="324">
        <v>0</v>
      </c>
    </row>
    <row r="119" spans="2:15" s="368" customFormat="1" ht="12" customHeight="1">
      <c r="B119" s="322"/>
      <c r="C119" s="322"/>
      <c r="D119" s="322"/>
      <c r="E119" s="354" t="s">
        <v>76</v>
      </c>
      <c r="F119" s="322"/>
      <c r="G119" s="322"/>
      <c r="H119" s="354"/>
      <c r="J119" s="324">
        <v>1081.342844425786</v>
      </c>
      <c r="K119" s="324">
        <v>-5.69361390095596</v>
      </c>
      <c r="L119" s="324">
        <v>0</v>
      </c>
      <c r="M119" s="324">
        <v>3.6</v>
      </c>
      <c r="N119" s="324">
        <v>41.41681568013905</v>
      </c>
      <c r="O119" s="324">
        <v>1120.666046204969</v>
      </c>
    </row>
    <row r="120" spans="2:15" s="368" customFormat="1" ht="12" customHeight="1">
      <c r="B120" s="322"/>
      <c r="C120" s="322"/>
      <c r="D120" s="322"/>
      <c r="E120" s="354"/>
      <c r="F120" s="322" t="s">
        <v>22</v>
      </c>
      <c r="G120" s="322"/>
      <c r="H120" s="354"/>
      <c r="J120" s="324">
        <v>1081.342844425786</v>
      </c>
      <c r="K120" s="324">
        <v>35.74317831571191</v>
      </c>
      <c r="L120" s="324">
        <v>0</v>
      </c>
      <c r="M120" s="324">
        <v>3.6</v>
      </c>
      <c r="N120" s="324">
        <v>-0.019976536528999222</v>
      </c>
      <c r="O120" s="324">
        <v>1120.666046204969</v>
      </c>
    </row>
    <row r="121" spans="2:15" s="368" customFormat="1" ht="12" customHeight="1">
      <c r="B121" s="322"/>
      <c r="C121" s="322"/>
      <c r="D121" s="322"/>
      <c r="E121" s="354"/>
      <c r="F121" s="322" t="s">
        <v>573</v>
      </c>
      <c r="G121" s="322"/>
      <c r="H121" s="366"/>
      <c r="J121" s="324">
        <v>0</v>
      </c>
      <c r="K121" s="324">
        <v>0</v>
      </c>
      <c r="L121" s="324">
        <v>0</v>
      </c>
      <c r="M121" s="324">
        <v>0</v>
      </c>
      <c r="N121" s="324">
        <v>0</v>
      </c>
      <c r="O121" s="324">
        <v>0</v>
      </c>
    </row>
    <row r="122" spans="2:15" s="368" customFormat="1" ht="12" customHeight="1">
      <c r="B122" s="322"/>
      <c r="C122" s="322"/>
      <c r="D122" s="322"/>
      <c r="E122" s="354"/>
      <c r="F122" s="322" t="s">
        <v>574</v>
      </c>
      <c r="G122" s="322"/>
      <c r="H122" s="366"/>
      <c r="J122" s="324">
        <v>1081.342844425786</v>
      </c>
      <c r="K122" s="324">
        <v>35.74317831571191</v>
      </c>
      <c r="L122" s="324">
        <v>0</v>
      </c>
      <c r="M122" s="324">
        <v>3.6</v>
      </c>
      <c r="N122" s="324">
        <v>-0.019976536528999222</v>
      </c>
      <c r="O122" s="324">
        <v>1120.666046204969</v>
      </c>
    </row>
    <row r="123" spans="2:15" s="368" customFormat="1" ht="12" customHeight="1">
      <c r="B123" s="322"/>
      <c r="C123" s="322"/>
      <c r="D123" s="354" t="s">
        <v>577</v>
      </c>
      <c r="E123" s="354"/>
      <c r="F123" s="322"/>
      <c r="G123" s="322"/>
      <c r="H123" s="354"/>
      <c r="J123" s="324">
        <v>5592.56228322789</v>
      </c>
      <c r="K123" s="324">
        <v>379.95212133649693</v>
      </c>
      <c r="L123" s="324">
        <v>44.40945000000056</v>
      </c>
      <c r="M123" s="324">
        <v>0.1</v>
      </c>
      <c r="N123" s="324">
        <v>8.656744654527976</v>
      </c>
      <c r="O123" s="324">
        <v>6025.680599218915</v>
      </c>
    </row>
    <row r="124" spans="2:15" s="368" customFormat="1" ht="12" customHeight="1">
      <c r="B124" s="322"/>
      <c r="C124" s="322"/>
      <c r="D124" s="322"/>
      <c r="E124" s="354" t="s">
        <v>74</v>
      </c>
      <c r="F124" s="322"/>
      <c r="G124" s="322"/>
      <c r="H124" s="354"/>
      <c r="J124" s="324">
        <v>2642.7</v>
      </c>
      <c r="K124" s="324">
        <v>507.35</v>
      </c>
      <c r="L124" s="324">
        <v>44.40945000000056</v>
      </c>
      <c r="M124" s="324">
        <v>0</v>
      </c>
      <c r="N124" s="324">
        <v>0</v>
      </c>
      <c r="O124" s="324">
        <v>3194.4594500000003</v>
      </c>
    </row>
    <row r="125" spans="2:15" s="368" customFormat="1" ht="12" customHeight="1">
      <c r="B125" s="322"/>
      <c r="C125" s="322"/>
      <c r="D125" s="322"/>
      <c r="E125" s="354"/>
      <c r="F125" s="322" t="s">
        <v>165</v>
      </c>
      <c r="G125" s="322"/>
      <c r="H125" s="354"/>
      <c r="J125" s="324">
        <v>2642.7</v>
      </c>
      <c r="K125" s="324">
        <v>507.35</v>
      </c>
      <c r="L125" s="324">
        <v>44.40945000000056</v>
      </c>
      <c r="M125" s="324">
        <v>0</v>
      </c>
      <c r="N125" s="324">
        <v>0</v>
      </c>
      <c r="O125" s="324">
        <v>3194.4594500000003</v>
      </c>
    </row>
    <row r="126" spans="2:15" s="368" customFormat="1" ht="12" customHeight="1">
      <c r="B126" s="322"/>
      <c r="C126" s="322"/>
      <c r="D126" s="322"/>
      <c r="E126" s="323" t="s">
        <v>387</v>
      </c>
      <c r="F126" s="323"/>
      <c r="G126" s="322"/>
      <c r="H126" s="354"/>
      <c r="J126" s="324"/>
      <c r="K126" s="324">
        <v>-6.170620663503</v>
      </c>
      <c r="L126" s="324">
        <v>0</v>
      </c>
      <c r="M126" s="324">
        <v>0</v>
      </c>
      <c r="N126" s="324">
        <v>6.170620663503</v>
      </c>
      <c r="O126" s="324"/>
    </row>
    <row r="127" spans="2:15" s="368" customFormat="1" ht="12" customHeight="1">
      <c r="B127" s="322"/>
      <c r="C127" s="322"/>
      <c r="D127" s="322"/>
      <c r="E127" s="354" t="s">
        <v>76</v>
      </c>
      <c r="F127" s="322"/>
      <c r="G127" s="322"/>
      <c r="H127" s="354"/>
      <c r="J127" s="324">
        <v>2949.8622832278893</v>
      </c>
      <c r="K127" s="324">
        <v>-121.22725800000003</v>
      </c>
      <c r="L127" s="324">
        <v>0</v>
      </c>
      <c r="M127" s="324">
        <v>0.1</v>
      </c>
      <c r="N127" s="324">
        <v>2.4861239910249764</v>
      </c>
      <c r="O127" s="324">
        <v>2831.2211492189144</v>
      </c>
    </row>
    <row r="128" spans="2:15" s="368" customFormat="1" ht="12" customHeight="1">
      <c r="B128" s="322"/>
      <c r="C128" s="322"/>
      <c r="D128" s="322"/>
      <c r="E128" s="354"/>
      <c r="F128" s="322" t="s">
        <v>21</v>
      </c>
      <c r="G128" s="322"/>
      <c r="H128" s="354"/>
      <c r="J128" s="324">
        <v>1006.2</v>
      </c>
      <c r="K128" s="324">
        <v>21.699999999999932</v>
      </c>
      <c r="L128" s="324">
        <v>0</v>
      </c>
      <c r="M128" s="324">
        <v>0</v>
      </c>
      <c r="N128" s="324">
        <v>1.1368683772161603E-13</v>
      </c>
      <c r="O128" s="324">
        <v>1027.9</v>
      </c>
    </row>
    <row r="129" spans="2:15" s="368" customFormat="1" ht="12" customHeight="1">
      <c r="B129" s="322"/>
      <c r="C129" s="322"/>
      <c r="D129" s="322"/>
      <c r="E129" s="354"/>
      <c r="F129" s="322" t="s">
        <v>573</v>
      </c>
      <c r="G129" s="322"/>
      <c r="H129" s="366"/>
      <c r="J129" s="324">
        <v>1006.2</v>
      </c>
      <c r="K129" s="324">
        <v>21.699999999999932</v>
      </c>
      <c r="L129" s="324">
        <v>0</v>
      </c>
      <c r="M129" s="324">
        <v>0</v>
      </c>
      <c r="N129" s="324">
        <v>1.1368683772161603E-13</v>
      </c>
      <c r="O129" s="324">
        <v>1027.9</v>
      </c>
    </row>
    <row r="130" spans="2:15" s="368" customFormat="1" ht="12" customHeight="1">
      <c r="B130" s="322"/>
      <c r="C130" s="322"/>
      <c r="D130" s="322"/>
      <c r="E130" s="354"/>
      <c r="F130" s="322" t="s">
        <v>574</v>
      </c>
      <c r="G130" s="322"/>
      <c r="H130" s="366"/>
      <c r="J130" s="324">
        <v>0</v>
      </c>
      <c r="K130" s="324">
        <v>0</v>
      </c>
      <c r="L130" s="324">
        <v>0</v>
      </c>
      <c r="M130" s="324">
        <v>0</v>
      </c>
      <c r="N130" s="324">
        <v>0</v>
      </c>
      <c r="O130" s="324">
        <v>0</v>
      </c>
    </row>
    <row r="131" spans="2:15" s="368" customFormat="1" ht="12" customHeight="1">
      <c r="B131" s="322"/>
      <c r="C131" s="322"/>
      <c r="D131" s="322"/>
      <c r="E131" s="354"/>
      <c r="F131" s="322" t="s">
        <v>22</v>
      </c>
      <c r="G131" s="322"/>
      <c r="H131" s="354"/>
      <c r="J131" s="324">
        <v>1943.6622832278892</v>
      </c>
      <c r="K131" s="324">
        <v>-142.92725799999997</v>
      </c>
      <c r="L131" s="324">
        <v>0</v>
      </c>
      <c r="M131" s="324">
        <v>0.1</v>
      </c>
      <c r="N131" s="324">
        <v>2.4861239910248627</v>
      </c>
      <c r="O131" s="324">
        <v>1803.3211492189141</v>
      </c>
    </row>
    <row r="132" spans="2:15" s="368" customFormat="1" ht="12" customHeight="1">
      <c r="B132" s="322"/>
      <c r="C132" s="322"/>
      <c r="D132" s="322"/>
      <c r="E132" s="354"/>
      <c r="F132" s="322" t="s">
        <v>573</v>
      </c>
      <c r="G132" s="322"/>
      <c r="H132" s="354"/>
      <c r="J132" s="324">
        <v>0</v>
      </c>
      <c r="K132" s="324">
        <v>0</v>
      </c>
      <c r="L132" s="324">
        <v>0</v>
      </c>
      <c r="M132" s="324">
        <v>0</v>
      </c>
      <c r="N132" s="324">
        <v>0</v>
      </c>
      <c r="O132" s="324">
        <v>0</v>
      </c>
    </row>
    <row r="133" spans="2:15" s="368" customFormat="1" ht="12" customHeight="1">
      <c r="B133" s="322"/>
      <c r="C133" s="322"/>
      <c r="D133" s="322"/>
      <c r="E133" s="354"/>
      <c r="F133" s="322" t="s">
        <v>574</v>
      </c>
      <c r="G133" s="322"/>
      <c r="H133" s="354"/>
      <c r="J133" s="324">
        <v>1943.6622832278892</v>
      </c>
      <c r="K133" s="324">
        <v>-142.92725799999997</v>
      </c>
      <c r="L133" s="324">
        <v>0</v>
      </c>
      <c r="M133" s="324">
        <v>0.1</v>
      </c>
      <c r="N133" s="324">
        <v>2.4861239910248627</v>
      </c>
      <c r="O133" s="324">
        <v>1803.3211492189141</v>
      </c>
    </row>
    <row r="134" spans="2:15" s="373" customFormat="1" ht="12" customHeight="1">
      <c r="B134" s="374" t="s">
        <v>578</v>
      </c>
      <c r="C134" s="374"/>
      <c r="D134" s="374"/>
      <c r="E134" s="374"/>
      <c r="F134" s="375"/>
      <c r="G134" s="375"/>
      <c r="H134" s="374"/>
      <c r="J134" s="380">
        <v>10225.880999175635</v>
      </c>
      <c r="K134" s="380">
        <v>-1226.8650249122124</v>
      </c>
      <c r="L134" s="380">
        <v>102.52230266275114</v>
      </c>
      <c r="M134" s="380">
        <v>458.67663719020277</v>
      </c>
      <c r="N134" s="380">
        <v>-0.0302756070337864</v>
      </c>
      <c r="O134" s="380">
        <v>9560.184638509345</v>
      </c>
    </row>
    <row r="135" spans="2:15" s="368" customFormat="1" ht="12" customHeight="1">
      <c r="B135" s="322"/>
      <c r="C135" s="322"/>
      <c r="D135" s="322"/>
      <c r="E135" s="354" t="s">
        <v>74</v>
      </c>
      <c r="F135" s="322"/>
      <c r="G135" s="322"/>
      <c r="H135" s="354"/>
      <c r="J135" s="324">
        <v>2632.7099338237335</v>
      </c>
      <c r="K135" s="324">
        <v>-205.25739729677255</v>
      </c>
      <c r="L135" s="324">
        <v>23.750316096012</v>
      </c>
      <c r="M135" s="324">
        <v>228.86196027405703</v>
      </c>
      <c r="N135" s="324">
        <v>0</v>
      </c>
      <c r="O135" s="324">
        <v>2680.06481289703</v>
      </c>
    </row>
    <row r="136" spans="2:15" s="368" customFormat="1" ht="12" customHeight="1">
      <c r="B136" s="322"/>
      <c r="C136" s="322"/>
      <c r="D136" s="322"/>
      <c r="E136" s="354"/>
      <c r="F136" s="322" t="s">
        <v>478</v>
      </c>
      <c r="G136" s="322"/>
      <c r="H136" s="354"/>
      <c r="J136" s="324">
        <v>1289.7099338237335</v>
      </c>
      <c r="K136" s="324">
        <v>-206.83739729677256</v>
      </c>
      <c r="L136" s="324">
        <v>17.019416096012208</v>
      </c>
      <c r="M136" s="324">
        <v>228.86196027405703</v>
      </c>
      <c r="N136" s="324">
        <v>0</v>
      </c>
      <c r="O136" s="324">
        <v>1328.7539128970302</v>
      </c>
    </row>
    <row r="137" spans="2:15" s="368" customFormat="1" ht="12" customHeight="1">
      <c r="B137" s="322"/>
      <c r="C137" s="322"/>
      <c r="D137" s="322"/>
      <c r="E137" s="354"/>
      <c r="F137" s="322" t="s">
        <v>165</v>
      </c>
      <c r="G137" s="322"/>
      <c r="H137" s="354"/>
      <c r="J137" s="324">
        <v>1343</v>
      </c>
      <c r="K137" s="324">
        <v>1.58</v>
      </c>
      <c r="L137" s="324">
        <v>6.730899999999792</v>
      </c>
      <c r="M137" s="324">
        <v>0</v>
      </c>
      <c r="N137" s="324">
        <v>0</v>
      </c>
      <c r="O137" s="324">
        <v>1351.3109</v>
      </c>
    </row>
    <row r="138" spans="2:15" s="368" customFormat="1" ht="12" customHeight="1">
      <c r="B138" s="322"/>
      <c r="C138" s="322"/>
      <c r="D138" s="322"/>
      <c r="E138" s="354" t="s">
        <v>387</v>
      </c>
      <c r="F138" s="322"/>
      <c r="G138" s="322"/>
      <c r="H138" s="354"/>
      <c r="J138" s="324">
        <v>678.4435949599999</v>
      </c>
      <c r="K138" s="324">
        <v>-257.6389552444629</v>
      </c>
      <c r="L138" s="324">
        <v>78.77198656673914</v>
      </c>
      <c r="M138" s="324">
        <v>229.81467691614574</v>
      </c>
      <c r="N138" s="324">
        <v>0</v>
      </c>
      <c r="O138" s="324">
        <v>729.3913031984221</v>
      </c>
    </row>
    <row r="139" spans="2:15" s="368" customFormat="1" ht="12" customHeight="1">
      <c r="B139" s="322"/>
      <c r="C139" s="322"/>
      <c r="D139" s="322"/>
      <c r="E139" s="354" t="s">
        <v>76</v>
      </c>
      <c r="F139" s="322"/>
      <c r="G139" s="322"/>
      <c r="H139" s="354"/>
      <c r="J139" s="324">
        <v>6914.727470391903</v>
      </c>
      <c r="K139" s="324">
        <v>-763.968672370977</v>
      </c>
      <c r="L139" s="324">
        <v>0</v>
      </c>
      <c r="M139" s="324">
        <v>0</v>
      </c>
      <c r="N139" s="324">
        <v>-0.0302756070337864</v>
      </c>
      <c r="O139" s="324">
        <v>6150.728522413893</v>
      </c>
    </row>
    <row r="140" spans="2:15" s="368" customFormat="1" ht="12" customHeight="1">
      <c r="B140" s="322"/>
      <c r="C140" s="322"/>
      <c r="D140" s="322"/>
      <c r="E140" s="354"/>
      <c r="F140" s="322" t="s">
        <v>22</v>
      </c>
      <c r="G140" s="322"/>
      <c r="H140" s="354"/>
      <c r="J140" s="324">
        <v>6683.727470391903</v>
      </c>
      <c r="K140" s="324">
        <v>-617.7949653818368</v>
      </c>
      <c r="L140" s="324">
        <v>0</v>
      </c>
      <c r="M140" s="324">
        <v>0</v>
      </c>
      <c r="N140" s="324">
        <v>-0.003982596173955244</v>
      </c>
      <c r="O140" s="324">
        <v>6065.928522413893</v>
      </c>
    </row>
    <row r="141" spans="2:15" s="368" customFormat="1" ht="12" customHeight="1">
      <c r="B141" s="322"/>
      <c r="C141" s="322"/>
      <c r="D141" s="322"/>
      <c r="E141" s="354"/>
      <c r="F141" s="322" t="s">
        <v>573</v>
      </c>
      <c r="G141" s="322"/>
      <c r="H141" s="366"/>
      <c r="J141" s="324">
        <v>445.95792191</v>
      </c>
      <c r="K141" s="324">
        <v>1305.4927855699998</v>
      </c>
      <c r="L141" s="324">
        <v>0</v>
      </c>
      <c r="M141" s="324">
        <v>0</v>
      </c>
      <c r="N141" s="324">
        <v>2.2737367544323206E-13</v>
      </c>
      <c r="O141" s="324">
        <v>1751.4507074800001</v>
      </c>
    </row>
    <row r="142" spans="2:15" s="368" customFormat="1" ht="12" customHeight="1">
      <c r="B142" s="322"/>
      <c r="C142" s="322"/>
      <c r="D142" s="322"/>
      <c r="E142" s="354"/>
      <c r="F142" s="322" t="s">
        <v>574</v>
      </c>
      <c r="G142" s="322"/>
      <c r="H142" s="366"/>
      <c r="J142" s="324">
        <v>6237.769548481903</v>
      </c>
      <c r="K142" s="324">
        <v>-1923.2877509518366</v>
      </c>
      <c r="L142" s="324">
        <v>0</v>
      </c>
      <c r="M142" s="324">
        <v>0</v>
      </c>
      <c r="N142" s="324">
        <v>-0.003982596174182618</v>
      </c>
      <c r="O142" s="324">
        <v>4314.477814933893</v>
      </c>
    </row>
    <row r="143" spans="2:15" s="368" customFormat="1" ht="12" customHeight="1">
      <c r="B143" s="322"/>
      <c r="C143" s="322"/>
      <c r="D143" s="322"/>
      <c r="E143" s="354"/>
      <c r="F143" s="322" t="s">
        <v>70</v>
      </c>
      <c r="G143" s="322"/>
      <c r="H143" s="354"/>
      <c r="J143" s="324">
        <v>231</v>
      </c>
      <c r="K143" s="324">
        <v>-146.17370698914016</v>
      </c>
      <c r="L143" s="324">
        <v>0</v>
      </c>
      <c r="M143" s="324">
        <v>0</v>
      </c>
      <c r="N143" s="324">
        <v>-0.026293010859831156</v>
      </c>
      <c r="O143" s="324">
        <v>84.8</v>
      </c>
    </row>
    <row r="144" spans="2:15" s="368" customFormat="1" ht="12" customHeight="1">
      <c r="B144" s="354"/>
      <c r="C144" s="354"/>
      <c r="D144" s="354"/>
      <c r="E144" s="354"/>
      <c r="F144" s="322" t="s">
        <v>25</v>
      </c>
      <c r="G144" s="322"/>
      <c r="H144" s="354"/>
      <c r="J144" s="324"/>
      <c r="K144" s="324"/>
      <c r="L144" s="324"/>
      <c r="M144" s="324"/>
      <c r="N144" s="324"/>
      <c r="O144" s="324"/>
    </row>
    <row r="145" spans="2:15" s="373" customFormat="1" ht="12" customHeight="1">
      <c r="B145" s="375" t="s">
        <v>579</v>
      </c>
      <c r="C145" s="375"/>
      <c r="D145" s="375"/>
      <c r="E145" s="375"/>
      <c r="F145" s="375"/>
      <c r="G145" s="375"/>
      <c r="H145" s="374"/>
      <c r="J145" s="380">
        <v>107637.21919129972</v>
      </c>
      <c r="K145" s="380">
        <v>5176.581090867731</v>
      </c>
      <c r="L145" s="380">
        <v>435.8343074167316</v>
      </c>
      <c r="M145" s="380">
        <v>2654.648028642876</v>
      </c>
      <c r="N145" s="380">
        <v>-100.6193701938736</v>
      </c>
      <c r="O145" s="380">
        <v>115803.66324803318</v>
      </c>
    </row>
    <row r="146" spans="2:15" s="368" customFormat="1" ht="12" customHeight="1">
      <c r="B146" s="322"/>
      <c r="C146" s="322"/>
      <c r="D146" s="322" t="s">
        <v>580</v>
      </c>
      <c r="E146" s="354"/>
      <c r="F146" s="322"/>
      <c r="G146" s="322"/>
      <c r="H146" s="354"/>
      <c r="J146" s="324">
        <v>107637.21919129972</v>
      </c>
      <c r="K146" s="324">
        <v>5176.581090867731</v>
      </c>
      <c r="L146" s="324">
        <v>435.8343074167316</v>
      </c>
      <c r="M146" s="324">
        <v>2654.648028642876</v>
      </c>
      <c r="N146" s="324">
        <v>-100.6193701938736</v>
      </c>
      <c r="O146" s="324">
        <v>115803.66324803318</v>
      </c>
    </row>
    <row r="147" spans="2:15" s="368" customFormat="1" ht="12" customHeight="1">
      <c r="B147" s="322"/>
      <c r="C147" s="322"/>
      <c r="D147" s="322"/>
      <c r="E147" s="354" t="s">
        <v>118</v>
      </c>
      <c r="F147" s="322"/>
      <c r="G147" s="322"/>
      <c r="H147" s="354"/>
      <c r="J147" s="324">
        <v>74896.31319598631</v>
      </c>
      <c r="K147" s="324">
        <v>4059.739746395866</v>
      </c>
      <c r="L147" s="324">
        <v>310.8973332794526</v>
      </c>
      <c r="M147" s="324">
        <v>1510.7034874839767</v>
      </c>
      <c r="N147" s="324">
        <v>-46.084343040610385</v>
      </c>
      <c r="O147" s="324">
        <v>80731.56942010499</v>
      </c>
    </row>
    <row r="148" spans="2:15" s="368" customFormat="1" ht="12" customHeight="1">
      <c r="B148" s="322"/>
      <c r="C148" s="322"/>
      <c r="D148" s="322"/>
      <c r="E148" s="354"/>
      <c r="F148" s="322" t="s">
        <v>581</v>
      </c>
      <c r="G148" s="322"/>
      <c r="H148" s="354"/>
      <c r="J148" s="324">
        <v>72102.4333319863</v>
      </c>
      <c r="K148" s="324">
        <v>4454.608954395866</v>
      </c>
      <c r="L148" s="324">
        <v>310.8973332794526</v>
      </c>
      <c r="M148" s="324">
        <v>1498.1034874839768</v>
      </c>
      <c r="N148" s="324">
        <v>0.03876595938572791</v>
      </c>
      <c r="O148" s="324">
        <v>78366.081873105</v>
      </c>
    </row>
    <row r="149" spans="2:15" s="368" customFormat="1" ht="12" customHeight="1">
      <c r="B149" s="322"/>
      <c r="C149" s="322"/>
      <c r="D149" s="322"/>
      <c r="E149" s="354"/>
      <c r="F149" s="322" t="s">
        <v>17</v>
      </c>
      <c r="G149" s="322"/>
      <c r="H149" s="354"/>
      <c r="J149" s="324">
        <v>2793.879864</v>
      </c>
      <c r="K149" s="324">
        <v>-394.86920800000007</v>
      </c>
      <c r="L149" s="324">
        <v>0</v>
      </c>
      <c r="M149" s="324">
        <v>12.6</v>
      </c>
      <c r="N149" s="324">
        <v>-46.12310899999611</v>
      </c>
      <c r="O149" s="324">
        <v>2365.487547000004</v>
      </c>
    </row>
    <row r="150" spans="2:15" s="368" customFormat="1" ht="12" customHeight="1">
      <c r="B150" s="322"/>
      <c r="C150" s="322"/>
      <c r="D150" s="322"/>
      <c r="E150" s="354" t="s">
        <v>74</v>
      </c>
      <c r="F150" s="322"/>
      <c r="G150" s="322"/>
      <c r="H150" s="354"/>
      <c r="J150" s="324">
        <v>9788.254011976547</v>
      </c>
      <c r="K150" s="324">
        <v>-241.61796035278692</v>
      </c>
      <c r="L150" s="324">
        <v>77.62058197192104</v>
      </c>
      <c r="M150" s="324">
        <v>1043.0234741760091</v>
      </c>
      <c r="N150" s="324">
        <v>0</v>
      </c>
      <c r="O150" s="324">
        <v>10667.28010777169</v>
      </c>
    </row>
    <row r="151" spans="2:15" s="368" customFormat="1" ht="12" customHeight="1">
      <c r="B151" s="322"/>
      <c r="C151" s="322"/>
      <c r="D151" s="322"/>
      <c r="E151" s="354"/>
      <c r="F151" s="322" t="s">
        <v>478</v>
      </c>
      <c r="G151" s="322"/>
      <c r="H151" s="354"/>
      <c r="J151" s="324">
        <v>5824.754011976547</v>
      </c>
      <c r="K151" s="324">
        <v>-92.54496035278689</v>
      </c>
      <c r="L151" s="324">
        <v>67.6581189719212</v>
      </c>
      <c r="M151" s="324">
        <v>1043.0234741760091</v>
      </c>
      <c r="N151" s="324">
        <v>0</v>
      </c>
      <c r="O151" s="324">
        <v>6842.89064477169</v>
      </c>
    </row>
    <row r="152" spans="2:15" s="368" customFormat="1" ht="12" customHeight="1">
      <c r="B152" s="322"/>
      <c r="C152" s="322"/>
      <c r="D152" s="322"/>
      <c r="E152" s="354"/>
      <c r="F152" s="322" t="s">
        <v>165</v>
      </c>
      <c r="G152" s="322"/>
      <c r="H152" s="354"/>
      <c r="J152" s="324">
        <v>3963.5</v>
      </c>
      <c r="K152" s="324">
        <v>-149.07300000000004</v>
      </c>
      <c r="L152" s="324">
        <v>9.962462999999843</v>
      </c>
      <c r="M152" s="324">
        <v>0</v>
      </c>
      <c r="N152" s="324">
        <v>0</v>
      </c>
      <c r="O152" s="324">
        <v>3824.389463</v>
      </c>
    </row>
    <row r="153" spans="2:15" s="368" customFormat="1" ht="12" customHeight="1">
      <c r="B153" s="322"/>
      <c r="C153" s="322"/>
      <c r="D153" s="322"/>
      <c r="E153" s="354" t="s">
        <v>387</v>
      </c>
      <c r="F153" s="322"/>
      <c r="G153" s="322"/>
      <c r="H153" s="354"/>
      <c r="J153" s="324">
        <v>416.07612564000004</v>
      </c>
      <c r="K153" s="324">
        <v>-135.98599408462192</v>
      </c>
      <c r="L153" s="324">
        <v>47.31639216535793</v>
      </c>
      <c r="M153" s="324">
        <v>93.92106698288995</v>
      </c>
      <c r="N153" s="324">
        <v>0</v>
      </c>
      <c r="O153" s="324">
        <v>421.327590703626</v>
      </c>
    </row>
    <row r="154" spans="2:15" s="368" customFormat="1" ht="12" customHeight="1">
      <c r="B154" s="322"/>
      <c r="C154" s="322"/>
      <c r="D154" s="322"/>
      <c r="E154" s="354" t="s">
        <v>76</v>
      </c>
      <c r="F154" s="322"/>
      <c r="G154" s="322"/>
      <c r="H154" s="354"/>
      <c r="J154" s="324">
        <v>22536.57585769686</v>
      </c>
      <c r="K154" s="324">
        <v>1494.4452989092742</v>
      </c>
      <c r="L154" s="324">
        <v>0</v>
      </c>
      <c r="M154" s="324">
        <v>7</v>
      </c>
      <c r="N154" s="324">
        <v>-54.53502715326322</v>
      </c>
      <c r="O154" s="324">
        <v>23983.486129452867</v>
      </c>
    </row>
    <row r="155" spans="2:15" s="368" customFormat="1" ht="12" customHeight="1">
      <c r="B155" s="322"/>
      <c r="C155" s="322"/>
      <c r="D155" s="322"/>
      <c r="E155" s="354"/>
      <c r="F155" s="322" t="s">
        <v>21</v>
      </c>
      <c r="G155" s="322"/>
      <c r="H155" s="354"/>
      <c r="J155" s="324">
        <v>6304.707800784558</v>
      </c>
      <c r="K155" s="324">
        <v>728.9459037792745</v>
      </c>
      <c r="L155" s="324">
        <v>0</v>
      </c>
      <c r="M155" s="324">
        <v>0</v>
      </c>
      <c r="N155" s="324">
        <v>-0.00018754099999540585</v>
      </c>
      <c r="O155" s="324">
        <v>7033.653517022833</v>
      </c>
    </row>
    <row r="156" spans="2:15" s="368" customFormat="1" ht="12" customHeight="1">
      <c r="B156" s="322"/>
      <c r="C156" s="322"/>
      <c r="D156" s="322"/>
      <c r="E156" s="354"/>
      <c r="F156" s="322" t="s">
        <v>573</v>
      </c>
      <c r="G156" s="322"/>
      <c r="H156" s="366"/>
      <c r="J156" s="324">
        <v>4722.049929767558</v>
      </c>
      <c r="K156" s="324">
        <v>761.2546193562746</v>
      </c>
      <c r="L156" s="324">
        <v>0</v>
      </c>
      <c r="M156" s="324">
        <v>0</v>
      </c>
      <c r="N156" s="324">
        <v>2.2737367544323206E-13</v>
      </c>
      <c r="O156" s="324">
        <v>5483.304549123833</v>
      </c>
    </row>
    <row r="157" spans="2:15" s="368" customFormat="1" ht="12" customHeight="1">
      <c r="B157" s="322"/>
      <c r="C157" s="322"/>
      <c r="D157" s="322"/>
      <c r="E157" s="354"/>
      <c r="F157" s="322" t="s">
        <v>574</v>
      </c>
      <c r="G157" s="322"/>
      <c r="H157" s="366"/>
      <c r="J157" s="324">
        <v>1582.6578710169997</v>
      </c>
      <c r="K157" s="324">
        <v>-32.308715576999994</v>
      </c>
      <c r="L157" s="324">
        <v>0</v>
      </c>
      <c r="M157" s="324">
        <v>0</v>
      </c>
      <c r="N157" s="324">
        <v>-0.00018754100022277953</v>
      </c>
      <c r="O157" s="324">
        <v>1550.3489678989995</v>
      </c>
    </row>
    <row r="158" spans="2:15" s="368" customFormat="1" ht="12" customHeight="1">
      <c r="B158" s="322"/>
      <c r="C158" s="322"/>
      <c r="D158" s="322"/>
      <c r="E158" s="354"/>
      <c r="F158" s="322" t="s">
        <v>22</v>
      </c>
      <c r="G158" s="322"/>
      <c r="H158" s="354"/>
      <c r="J158" s="324">
        <v>16231.868056912299</v>
      </c>
      <c r="K158" s="324">
        <v>765.4993951299997</v>
      </c>
      <c r="L158" s="324">
        <v>0</v>
      </c>
      <c r="M158" s="324">
        <v>7</v>
      </c>
      <c r="N158" s="324">
        <v>-54.53483961226323</v>
      </c>
      <c r="O158" s="324">
        <v>16949.832612430037</v>
      </c>
    </row>
    <row r="159" spans="2:15" s="368" customFormat="1" ht="12" customHeight="1">
      <c r="B159" s="322"/>
      <c r="C159" s="322"/>
      <c r="D159" s="322"/>
      <c r="E159" s="354"/>
      <c r="F159" s="322" t="s">
        <v>573</v>
      </c>
      <c r="G159" s="322"/>
      <c r="H159" s="354"/>
      <c r="J159" s="324">
        <v>1201.0311613000001</v>
      </c>
      <c r="K159" s="324">
        <v>-519.6679478700001</v>
      </c>
      <c r="L159" s="324">
        <v>0</v>
      </c>
      <c r="M159" s="324">
        <v>0</v>
      </c>
      <c r="N159" s="324">
        <v>1.1368683772161603E-13</v>
      </c>
      <c r="O159" s="324">
        <v>681.3632134300001</v>
      </c>
    </row>
    <row r="160" spans="2:15" s="368" customFormat="1" ht="12" customHeight="1">
      <c r="B160" s="322"/>
      <c r="C160" s="322"/>
      <c r="D160" s="322"/>
      <c r="E160" s="354"/>
      <c r="F160" s="322" t="s">
        <v>574</v>
      </c>
      <c r="G160" s="322"/>
      <c r="H160" s="354"/>
      <c r="J160" s="324">
        <v>15030.8368956123</v>
      </c>
      <c r="K160" s="324">
        <v>1285.1673429999998</v>
      </c>
      <c r="L160" s="324">
        <v>0</v>
      </c>
      <c r="M160" s="324">
        <v>7</v>
      </c>
      <c r="N160" s="324">
        <v>-54.53483961226334</v>
      </c>
      <c r="O160" s="324">
        <v>16268.469399000036</v>
      </c>
    </row>
    <row r="161" spans="2:15" s="368" customFormat="1" ht="12" customHeight="1">
      <c r="B161" s="323"/>
      <c r="C161" s="323"/>
      <c r="D161" s="323"/>
      <c r="E161" s="323"/>
      <c r="F161" s="323" t="s">
        <v>25</v>
      </c>
      <c r="G161" s="323"/>
      <c r="H161" s="323"/>
      <c r="I161" s="324"/>
      <c r="J161" s="324"/>
      <c r="K161" s="324"/>
      <c r="L161" s="324"/>
      <c r="M161" s="314"/>
      <c r="N161" s="314"/>
      <c r="O161" s="179"/>
    </row>
    <row r="162" spans="2:15" s="368" customFormat="1" ht="12.75">
      <c r="B162" s="377"/>
      <c r="C162" s="377"/>
      <c r="D162" s="377"/>
      <c r="E162" s="377"/>
      <c r="F162" s="377"/>
      <c r="G162" s="377"/>
      <c r="H162" s="377"/>
      <c r="I162" s="378"/>
      <c r="J162" s="378"/>
      <c r="K162" s="378"/>
      <c r="L162" s="378"/>
      <c r="M162" s="397"/>
      <c r="N162" s="397"/>
      <c r="O162" s="190"/>
    </row>
    <row r="163" spans="1:15" s="213" customFormat="1" ht="10.5" customHeight="1">
      <c r="A163" s="368"/>
      <c r="B163" s="322" t="s">
        <v>459</v>
      </c>
      <c r="C163" s="322" t="s">
        <v>582</v>
      </c>
      <c r="D163" s="322"/>
      <c r="E163" s="322"/>
      <c r="F163" s="322"/>
      <c r="G163" s="322"/>
      <c r="H163" s="322"/>
      <c r="I163" s="322"/>
      <c r="J163" s="323"/>
      <c r="K163" s="323"/>
      <c r="L163" s="323"/>
      <c r="M163" s="323"/>
      <c r="N163" s="323"/>
      <c r="O163" s="323"/>
    </row>
    <row r="164" spans="1:15" s="213" customFormat="1" ht="10.5" customHeight="1">
      <c r="A164" s="368"/>
      <c r="B164" s="322"/>
      <c r="C164" s="322" t="s">
        <v>583</v>
      </c>
      <c r="D164" s="322"/>
      <c r="E164" s="322"/>
      <c r="F164" s="322"/>
      <c r="G164" s="322"/>
      <c r="H164" s="322"/>
      <c r="I164" s="322"/>
      <c r="J164" s="323"/>
      <c r="K164" s="323"/>
      <c r="L164" s="323"/>
      <c r="M164" s="323"/>
      <c r="N164" s="323"/>
      <c r="O164" s="323"/>
    </row>
    <row r="165" spans="1:15" s="322" customFormat="1" ht="10.5" customHeight="1">
      <c r="A165" s="368"/>
      <c r="C165" s="322" t="s">
        <v>594</v>
      </c>
      <c r="E165" s="354"/>
      <c r="H165" s="354"/>
      <c r="I165" s="368"/>
      <c r="J165" s="323"/>
      <c r="K165" s="323"/>
      <c r="L165" s="323"/>
      <c r="M165" s="323"/>
      <c r="N165" s="323"/>
      <c r="O165" s="323"/>
    </row>
    <row r="166" spans="1:15" s="368" customFormat="1" ht="10.5" customHeight="1">
      <c r="A166" s="379"/>
      <c r="B166" s="362"/>
      <c r="C166" s="362" t="s">
        <v>593</v>
      </c>
      <c r="D166" s="362"/>
      <c r="E166" s="362"/>
      <c r="F166" s="362"/>
      <c r="G166" s="362"/>
      <c r="H166" s="362"/>
      <c r="I166" s="362"/>
      <c r="J166" s="323"/>
      <c r="K166" s="323"/>
      <c r="L166" s="323"/>
      <c r="M166" s="323"/>
      <c r="N166" s="324"/>
      <c r="O166" s="324"/>
    </row>
  </sheetData>
  <printOptions/>
  <pageMargins left="0.9055118110236221" right="0.7874015748031497" top="1.1811023622047245" bottom="1.62" header="0" footer="0"/>
  <pageSetup horizontalDpi="600" verticalDpi="600" orientation="portrait" scale="73" r:id="rId1"/>
  <rowBreaks count="2" manualBreakCount="2">
    <brk id="57" max="14" man="1"/>
    <brk id="105" max="14" man="1"/>
  </rowBreaks>
</worksheet>
</file>

<file path=xl/worksheets/sheet19.xml><?xml version="1.0" encoding="utf-8"?>
<worksheet xmlns="http://schemas.openxmlformats.org/spreadsheetml/2006/main" xmlns:r="http://schemas.openxmlformats.org/officeDocument/2006/relationships">
  <sheetPr codeName="Hoja51114"/>
  <dimension ref="A1:O167"/>
  <sheetViews>
    <sheetView zoomScale="75" zoomScaleNormal="75" workbookViewId="0" topLeftCell="A1">
      <selection activeCell="A1" sqref="A1"/>
    </sheetView>
  </sheetViews>
  <sheetFormatPr defaultColWidth="11.421875" defaultRowHeight="12.75"/>
  <cols>
    <col min="1" max="1" width="1.7109375" style="379" customWidth="1"/>
    <col min="2" max="4" width="1.7109375" style="362" customWidth="1"/>
    <col min="5" max="5" width="6.7109375" style="362" customWidth="1"/>
    <col min="6" max="6" width="7.140625" style="362" customWidth="1"/>
    <col min="7" max="7" width="6.8515625" style="362" customWidth="1"/>
    <col min="8" max="8" width="14.421875" style="362" customWidth="1"/>
    <col min="9" max="9" width="1.7109375" style="362" customWidth="1"/>
    <col min="10" max="10" width="12.7109375" style="369" customWidth="1"/>
    <col min="11" max="13" width="12.7109375" style="363" customWidth="1"/>
    <col min="14" max="15" width="12.7109375" style="369" customWidth="1"/>
    <col min="16" max="16384" width="11.421875" style="362" customWidth="1"/>
  </cols>
  <sheetData>
    <row r="1" ht="12.75">
      <c r="A1" s="362"/>
    </row>
    <row r="2" spans="2:15" s="359" customFormat="1" ht="12.75" customHeight="1">
      <c r="B2" s="370" t="s">
        <v>688</v>
      </c>
      <c r="C2" s="371"/>
      <c r="D2" s="371"/>
      <c r="E2" s="371"/>
      <c r="F2" s="371"/>
      <c r="G2" s="371"/>
      <c r="H2" s="371"/>
      <c r="I2" s="371"/>
      <c r="J2" s="360"/>
      <c r="K2" s="360"/>
      <c r="L2" s="361"/>
      <c r="M2" s="361"/>
      <c r="N2" s="360"/>
      <c r="O2" s="360"/>
    </row>
    <row r="3" spans="1:15" ht="12" customHeight="1">
      <c r="A3" s="362"/>
      <c r="B3" s="365" t="s">
        <v>0</v>
      </c>
      <c r="C3" s="372"/>
      <c r="D3" s="372"/>
      <c r="E3" s="372"/>
      <c r="F3" s="372"/>
      <c r="G3" s="372"/>
      <c r="H3" s="372"/>
      <c r="I3" s="372"/>
      <c r="J3" s="363"/>
      <c r="L3" s="364"/>
      <c r="M3" s="364"/>
      <c r="N3" s="363"/>
      <c r="O3" s="363"/>
    </row>
    <row r="4" spans="1:15" s="307" customFormat="1" ht="12.75" customHeight="1">
      <c r="A4" s="313"/>
      <c r="B4" s="213"/>
      <c r="C4" s="308"/>
      <c r="D4" s="308"/>
      <c r="E4" s="308"/>
      <c r="F4" s="308"/>
      <c r="G4" s="308"/>
      <c r="H4" s="308"/>
      <c r="I4" s="308"/>
      <c r="J4" s="312"/>
      <c r="K4" s="312"/>
      <c r="L4" s="312"/>
      <c r="M4" s="312"/>
      <c r="N4" s="312"/>
      <c r="O4" s="314"/>
    </row>
    <row r="5" spans="1:15" s="307" customFormat="1" ht="12.75" customHeight="1">
      <c r="A5" s="313"/>
      <c r="B5" s="330"/>
      <c r="C5" s="316"/>
      <c r="D5" s="316"/>
      <c r="E5" s="316"/>
      <c r="F5" s="316"/>
      <c r="G5" s="316"/>
      <c r="H5" s="316"/>
      <c r="I5" s="316"/>
      <c r="J5" s="316"/>
      <c r="K5" s="316" t="s">
        <v>567</v>
      </c>
      <c r="L5" s="316"/>
      <c r="M5" s="316"/>
      <c r="N5" s="316"/>
      <c r="O5" s="317"/>
    </row>
    <row r="6" spans="1:15" s="213" customFormat="1" ht="12" customHeight="1">
      <c r="A6" s="313"/>
      <c r="B6" s="313"/>
      <c r="C6" s="313"/>
      <c r="D6" s="313"/>
      <c r="E6" s="313"/>
      <c r="F6" s="265"/>
      <c r="G6" s="265"/>
      <c r="H6" s="265"/>
      <c r="I6" s="265"/>
      <c r="J6" s="381"/>
      <c r="K6" s="382" t="s">
        <v>596</v>
      </c>
      <c r="L6" s="382"/>
      <c r="M6" s="382"/>
      <c r="N6" s="382"/>
      <c r="O6" s="383"/>
    </row>
    <row r="7" spans="1:15" s="213" customFormat="1" ht="13.5" customHeight="1">
      <c r="A7" s="313"/>
      <c r="B7" s="312" t="s">
        <v>1</v>
      </c>
      <c r="F7" s="214"/>
      <c r="G7" s="214"/>
      <c r="H7" s="214"/>
      <c r="I7" s="214"/>
      <c r="J7" s="384"/>
      <c r="K7" s="384"/>
      <c r="L7" s="384"/>
      <c r="M7" s="384"/>
      <c r="N7" s="384"/>
      <c r="O7" s="384"/>
    </row>
    <row r="8" spans="1:15" s="307" customFormat="1" ht="23.25" customHeight="1">
      <c r="A8" s="312"/>
      <c r="B8" s="312"/>
      <c r="C8" s="312"/>
      <c r="D8" s="312"/>
      <c r="E8" s="312"/>
      <c r="F8" s="314"/>
      <c r="G8" s="314"/>
      <c r="H8" s="314"/>
      <c r="I8" s="347"/>
      <c r="J8" s="350">
        <v>2005</v>
      </c>
      <c r="K8" s="350" t="s">
        <v>568</v>
      </c>
      <c r="L8" s="398" t="s">
        <v>569</v>
      </c>
      <c r="M8" s="349" t="s">
        <v>570</v>
      </c>
      <c r="N8" s="349" t="s">
        <v>469</v>
      </c>
      <c r="O8" s="350">
        <v>2006</v>
      </c>
    </row>
    <row r="9" spans="1:15" s="213" customFormat="1" ht="10.5" customHeight="1">
      <c r="A9" s="313"/>
      <c r="B9" s="288"/>
      <c r="C9" s="288"/>
      <c r="D9" s="288"/>
      <c r="E9" s="288"/>
      <c r="F9" s="266"/>
      <c r="G9" s="266"/>
      <c r="H9" s="266"/>
      <c r="I9" s="266"/>
      <c r="J9" s="266"/>
      <c r="K9" s="266"/>
      <c r="L9" s="266"/>
      <c r="M9" s="266"/>
      <c r="N9" s="266"/>
      <c r="O9" s="266"/>
    </row>
    <row r="10" spans="1:15" ht="10.5" customHeight="1">
      <c r="A10" s="213"/>
      <c r="B10" s="213"/>
      <c r="C10" s="213"/>
      <c r="D10" s="213"/>
      <c r="E10" s="213"/>
      <c r="F10" s="214"/>
      <c r="G10" s="214"/>
      <c r="H10" s="214"/>
      <c r="I10" s="265"/>
      <c r="J10" s="311"/>
      <c r="K10" s="318"/>
      <c r="L10" s="318"/>
      <c r="M10" s="318"/>
      <c r="N10" s="318"/>
      <c r="O10" s="311"/>
    </row>
    <row r="11" spans="2:15" s="368" customFormat="1" ht="12" customHeight="1">
      <c r="B11" s="307" t="s">
        <v>146</v>
      </c>
      <c r="C11" s="319"/>
      <c r="D11" s="307"/>
      <c r="E11" s="307"/>
      <c r="F11" s="320"/>
      <c r="G11" s="320"/>
      <c r="H11" s="320"/>
      <c r="J11" s="265">
        <v>-32024.07743926806</v>
      </c>
      <c r="K11" s="265">
        <v>6805.4091722601415</v>
      </c>
      <c r="L11" s="265">
        <v>8187.394114368994</v>
      </c>
      <c r="M11" s="265">
        <v>3060.8275881513205</v>
      </c>
      <c r="N11" s="265">
        <v>389.64904552784645</v>
      </c>
      <c r="O11" s="265">
        <v>-13580.797518959735</v>
      </c>
    </row>
    <row r="12" spans="2:15" s="368" customFormat="1" ht="12" customHeight="1">
      <c r="B12" s="322"/>
      <c r="C12" s="322"/>
      <c r="D12" s="322"/>
      <c r="E12" s="322"/>
      <c r="F12" s="322"/>
      <c r="G12" s="322"/>
      <c r="H12" s="320"/>
      <c r="J12" s="314"/>
      <c r="K12" s="314"/>
      <c r="L12" s="314"/>
      <c r="M12" s="314"/>
      <c r="N12" s="314"/>
      <c r="O12" s="314"/>
    </row>
    <row r="13" spans="2:15" s="368" customFormat="1" ht="12" customHeight="1">
      <c r="B13" s="322" t="s">
        <v>584</v>
      </c>
      <c r="C13" s="322"/>
      <c r="D13" s="322"/>
      <c r="E13" s="322"/>
      <c r="F13" s="322"/>
      <c r="G13" s="322"/>
      <c r="H13" s="320"/>
      <c r="J13" s="314">
        <v>91640.49744454981</v>
      </c>
      <c r="K13" s="314">
        <v>17898.356712132816</v>
      </c>
      <c r="L13" s="314">
        <v>9241.78366422535</v>
      </c>
      <c r="M13" s="314">
        <v>3264.0500018155817</v>
      </c>
      <c r="N13" s="314">
        <v>114.04435652010837</v>
      </c>
      <c r="O13" s="314">
        <v>122158.73217924367</v>
      </c>
    </row>
    <row r="14" spans="2:15" s="368" customFormat="1" ht="12" customHeight="1">
      <c r="B14" s="322"/>
      <c r="C14" s="322"/>
      <c r="D14" s="322"/>
      <c r="E14" s="322"/>
      <c r="F14" s="322"/>
      <c r="G14" s="322"/>
      <c r="H14" s="322"/>
      <c r="J14" s="324"/>
      <c r="K14" s="324"/>
      <c r="L14" s="324"/>
      <c r="M14" s="324"/>
      <c r="N14" s="324"/>
      <c r="O14" s="324"/>
    </row>
    <row r="15" spans="2:15" s="373" customFormat="1" ht="12" customHeight="1">
      <c r="B15" s="374" t="s">
        <v>572</v>
      </c>
      <c r="C15" s="374"/>
      <c r="D15" s="374"/>
      <c r="E15" s="374"/>
      <c r="F15" s="375"/>
      <c r="G15" s="375"/>
      <c r="H15" s="374"/>
      <c r="J15" s="380">
        <v>17023.5</v>
      </c>
      <c r="K15" s="380">
        <v>1997.4499292526514</v>
      </c>
      <c r="L15" s="380">
        <v>-47.999796938862005</v>
      </c>
      <c r="M15" s="380">
        <v>519.3927041471261</v>
      </c>
      <c r="N15" s="380">
        <v>0.0017266790964640677</v>
      </c>
      <c r="O15" s="380">
        <v>19492.344563140003</v>
      </c>
    </row>
    <row r="16" spans="2:15" s="368" customFormat="1" ht="12" customHeight="1">
      <c r="B16" s="322"/>
      <c r="C16" s="322"/>
      <c r="D16" s="322"/>
      <c r="E16" s="354" t="s">
        <v>130</v>
      </c>
      <c r="F16" s="322"/>
      <c r="G16" s="322"/>
      <c r="H16" s="354"/>
      <c r="J16" s="324">
        <v>16963.4</v>
      </c>
      <c r="K16" s="324">
        <v>1997.4499292526514</v>
      </c>
      <c r="L16" s="324">
        <v>-47.999796938862005</v>
      </c>
      <c r="M16" s="324">
        <v>516.092704147126</v>
      </c>
      <c r="N16" s="324">
        <v>0.0017266790964640677</v>
      </c>
      <c r="O16" s="324">
        <v>19428.94456314</v>
      </c>
    </row>
    <row r="17" spans="2:15" s="368" customFormat="1" ht="12" customHeight="1">
      <c r="B17" s="322"/>
      <c r="C17" s="322"/>
      <c r="D17" s="322"/>
      <c r="E17" s="322"/>
      <c r="F17" s="354" t="s">
        <v>69</v>
      </c>
      <c r="G17" s="354"/>
      <c r="H17" s="354"/>
      <c r="J17" s="324">
        <v>16689.1</v>
      </c>
      <c r="K17" s="324">
        <v>2079.0059276701495</v>
      </c>
      <c r="L17" s="324">
        <v>-47.999796938862005</v>
      </c>
      <c r="M17" s="324">
        <v>504.82013116962565</v>
      </c>
      <c r="N17" s="324">
        <v>0.0017266790928260889</v>
      </c>
      <c r="O17" s="324">
        <v>19224.92798858</v>
      </c>
    </row>
    <row r="18" spans="2:15" s="368" customFormat="1" ht="12" customHeight="1">
      <c r="B18" s="322"/>
      <c r="C18" s="322"/>
      <c r="D18" s="322"/>
      <c r="E18" s="322"/>
      <c r="F18" s="354" t="s">
        <v>53</v>
      </c>
      <c r="G18" s="354"/>
      <c r="H18" s="354"/>
      <c r="J18" s="324">
        <v>274.2999999999993</v>
      </c>
      <c r="K18" s="324">
        <v>-81.55599841749793</v>
      </c>
      <c r="L18" s="324">
        <v>0</v>
      </c>
      <c r="M18" s="324">
        <v>11.272572977500397</v>
      </c>
      <c r="N18" s="324">
        <v>0</v>
      </c>
      <c r="O18" s="324">
        <v>204.01657456000248</v>
      </c>
    </row>
    <row r="19" spans="2:15" s="368" customFormat="1" ht="12" customHeight="1">
      <c r="B19" s="322"/>
      <c r="C19" s="322"/>
      <c r="D19" s="322"/>
      <c r="E19" s="354" t="s">
        <v>585</v>
      </c>
      <c r="F19" s="322"/>
      <c r="G19" s="322"/>
      <c r="H19" s="354"/>
      <c r="J19" s="324">
        <v>60.1</v>
      </c>
      <c r="K19" s="324">
        <v>0</v>
      </c>
      <c r="L19" s="324">
        <v>0</v>
      </c>
      <c r="M19" s="324">
        <v>3.3</v>
      </c>
      <c r="N19" s="324">
        <v>0</v>
      </c>
      <c r="O19" s="324">
        <v>63.4</v>
      </c>
    </row>
    <row r="20" spans="2:15" s="373" customFormat="1" ht="12" customHeight="1">
      <c r="B20" s="375" t="s">
        <v>575</v>
      </c>
      <c r="C20" s="375"/>
      <c r="D20" s="375"/>
      <c r="E20" s="374"/>
      <c r="F20" s="375"/>
      <c r="G20" s="375"/>
      <c r="H20" s="374"/>
      <c r="J20" s="380">
        <v>1136.2</v>
      </c>
      <c r="K20" s="380">
        <v>8443.27460435713</v>
      </c>
      <c r="L20" s="380">
        <v>0</v>
      </c>
      <c r="M20" s="380">
        <v>0</v>
      </c>
      <c r="N20" s="380">
        <v>215.39611825000003</v>
      </c>
      <c r="O20" s="380">
        <v>9794.870722607131</v>
      </c>
    </row>
    <row r="21" spans="2:15" s="368" customFormat="1" ht="12" customHeight="1">
      <c r="B21" s="322"/>
      <c r="C21" s="322"/>
      <c r="D21" s="322" t="s">
        <v>576</v>
      </c>
      <c r="E21" s="354"/>
      <c r="F21" s="322"/>
      <c r="G21" s="322"/>
      <c r="H21" s="354"/>
      <c r="J21" s="324">
        <v>0</v>
      </c>
      <c r="K21" s="324">
        <v>7764.4657226071295</v>
      </c>
      <c r="L21" s="324">
        <v>0</v>
      </c>
      <c r="M21" s="324">
        <v>0</v>
      </c>
      <c r="N21" s="324">
        <v>0</v>
      </c>
      <c r="O21" s="324">
        <v>7764.46572260713</v>
      </c>
    </row>
    <row r="22" spans="2:15" s="368" customFormat="1" ht="12" customHeight="1">
      <c r="B22" s="322"/>
      <c r="C22" s="322"/>
      <c r="D22" s="354"/>
      <c r="E22" s="354" t="s">
        <v>118</v>
      </c>
      <c r="F22" s="322"/>
      <c r="G22" s="322"/>
      <c r="H22" s="354"/>
      <c r="J22" s="324">
        <v>0</v>
      </c>
      <c r="K22" s="324">
        <v>0</v>
      </c>
      <c r="L22" s="324">
        <v>0</v>
      </c>
      <c r="M22" s="324">
        <v>0</v>
      </c>
      <c r="N22" s="324">
        <v>0</v>
      </c>
      <c r="O22" s="324">
        <v>0</v>
      </c>
    </row>
    <row r="23" spans="2:15" s="368" customFormat="1" ht="12" customHeight="1">
      <c r="B23" s="322"/>
      <c r="C23" s="322"/>
      <c r="D23" s="354"/>
      <c r="E23" s="354" t="s">
        <v>74</v>
      </c>
      <c r="F23" s="322"/>
      <c r="G23" s="322"/>
      <c r="H23" s="354"/>
      <c r="J23" s="324">
        <v>0</v>
      </c>
      <c r="K23" s="324">
        <v>7173.539015433398</v>
      </c>
      <c r="L23" s="324">
        <v>0</v>
      </c>
      <c r="M23" s="324">
        <v>0</v>
      </c>
      <c r="N23" s="324">
        <v>0</v>
      </c>
      <c r="O23" s="324">
        <v>7173.539015433399</v>
      </c>
    </row>
    <row r="24" spans="2:15" s="368" customFormat="1" ht="12" customHeight="1">
      <c r="B24" s="322"/>
      <c r="C24" s="322"/>
      <c r="D24" s="322"/>
      <c r="E24" s="354" t="s">
        <v>387</v>
      </c>
      <c r="F24" s="322"/>
      <c r="G24" s="322"/>
      <c r="H24" s="354"/>
      <c r="J24" s="324">
        <v>0</v>
      </c>
      <c r="K24" s="324">
        <v>0</v>
      </c>
      <c r="L24" s="324">
        <v>0</v>
      </c>
      <c r="M24" s="324">
        <v>0</v>
      </c>
      <c r="N24" s="324">
        <v>0</v>
      </c>
      <c r="O24" s="324">
        <v>0</v>
      </c>
    </row>
    <row r="25" spans="2:15" s="368" customFormat="1" ht="12" customHeight="1">
      <c r="B25" s="322"/>
      <c r="C25" s="322"/>
      <c r="D25" s="322"/>
      <c r="E25" s="354" t="s">
        <v>76</v>
      </c>
      <c r="F25" s="322"/>
      <c r="G25" s="322"/>
      <c r="H25" s="354"/>
      <c r="J25" s="324">
        <v>0</v>
      </c>
      <c r="K25" s="324">
        <v>590.926707173731</v>
      </c>
      <c r="L25" s="324">
        <v>0</v>
      </c>
      <c r="M25" s="324">
        <v>0</v>
      </c>
      <c r="N25" s="324">
        <v>0</v>
      </c>
      <c r="O25" s="324">
        <v>590.926707173731</v>
      </c>
    </row>
    <row r="26" spans="2:15" s="368" customFormat="1" ht="12" customHeight="1">
      <c r="B26" s="322"/>
      <c r="C26" s="322"/>
      <c r="D26" s="322" t="s">
        <v>577</v>
      </c>
      <c r="E26" s="354"/>
      <c r="F26" s="322"/>
      <c r="G26" s="322"/>
      <c r="H26" s="354"/>
      <c r="J26" s="324">
        <v>1136.2</v>
      </c>
      <c r="K26" s="324">
        <v>678.8088817500001</v>
      </c>
      <c r="L26" s="324">
        <v>0</v>
      </c>
      <c r="M26" s="324">
        <v>0</v>
      </c>
      <c r="N26" s="324">
        <v>215.39611825000003</v>
      </c>
      <c r="O26" s="324">
        <v>2030.405</v>
      </c>
    </row>
    <row r="27" spans="2:15" s="368" customFormat="1" ht="12" customHeight="1">
      <c r="B27" s="322"/>
      <c r="C27" s="322"/>
      <c r="D27" s="322"/>
      <c r="E27" s="354" t="s">
        <v>118</v>
      </c>
      <c r="F27" s="322"/>
      <c r="G27" s="322"/>
      <c r="H27" s="354"/>
      <c r="J27" s="324"/>
      <c r="K27" s="324"/>
      <c r="L27" s="324"/>
      <c r="M27" s="324"/>
      <c r="N27" s="324"/>
      <c r="O27" s="324"/>
    </row>
    <row r="28" spans="2:15" s="368" customFormat="1" ht="12" customHeight="1">
      <c r="B28" s="322"/>
      <c r="C28" s="322"/>
      <c r="D28" s="322"/>
      <c r="E28" s="354" t="s">
        <v>74</v>
      </c>
      <c r="F28" s="322"/>
      <c r="G28" s="322"/>
      <c r="H28" s="354"/>
      <c r="J28" s="324"/>
      <c r="K28" s="324"/>
      <c r="L28" s="324"/>
      <c r="M28" s="324"/>
      <c r="N28" s="324"/>
      <c r="O28" s="324"/>
    </row>
    <row r="29" spans="2:15" s="368" customFormat="1" ht="12" customHeight="1">
      <c r="B29" s="322"/>
      <c r="C29" s="322"/>
      <c r="D29" s="322"/>
      <c r="E29" s="354" t="s">
        <v>387</v>
      </c>
      <c r="F29" s="322"/>
      <c r="G29" s="322"/>
      <c r="H29" s="354"/>
      <c r="J29" s="324"/>
      <c r="K29" s="324">
        <v>-215.40611824999996</v>
      </c>
      <c r="L29" s="324">
        <v>0</v>
      </c>
      <c r="M29" s="324">
        <v>0</v>
      </c>
      <c r="N29" s="324">
        <v>215.40611825000002</v>
      </c>
      <c r="O29" s="324"/>
    </row>
    <row r="30" spans="2:15" s="368" customFormat="1" ht="12" customHeight="1">
      <c r="B30" s="322"/>
      <c r="C30" s="322"/>
      <c r="D30" s="322"/>
      <c r="E30" s="354" t="s">
        <v>76</v>
      </c>
      <c r="F30" s="322"/>
      <c r="G30" s="322"/>
      <c r="H30" s="354"/>
      <c r="J30" s="324">
        <v>1136.2</v>
      </c>
      <c r="K30" s="324">
        <v>894.215</v>
      </c>
      <c r="L30" s="324">
        <v>0</v>
      </c>
      <c r="M30" s="324">
        <v>0</v>
      </c>
      <c r="N30" s="324">
        <v>-0.009999999999990905</v>
      </c>
      <c r="O30" s="324">
        <v>2030.405</v>
      </c>
    </row>
    <row r="31" spans="2:15" s="368" customFormat="1" ht="12" customHeight="1">
      <c r="B31" s="354"/>
      <c r="C31" s="354"/>
      <c r="D31" s="354"/>
      <c r="E31" s="354"/>
      <c r="F31" s="322" t="s">
        <v>21</v>
      </c>
      <c r="G31" s="322"/>
      <c r="H31" s="354"/>
      <c r="J31" s="324">
        <v>985.1</v>
      </c>
      <c r="K31" s="324">
        <v>319.9</v>
      </c>
      <c r="L31" s="324">
        <v>0</v>
      </c>
      <c r="M31" s="324">
        <v>0</v>
      </c>
      <c r="N31" s="324">
        <v>0</v>
      </c>
      <c r="O31" s="324">
        <v>1305</v>
      </c>
    </row>
    <row r="32" spans="2:15" s="368" customFormat="1" ht="12" customHeight="1">
      <c r="B32" s="322"/>
      <c r="C32" s="322"/>
      <c r="D32" s="322"/>
      <c r="E32" s="354"/>
      <c r="F32" s="322" t="s">
        <v>70</v>
      </c>
      <c r="G32" s="322"/>
      <c r="H32" s="354"/>
      <c r="J32" s="324">
        <v>151.1</v>
      </c>
      <c r="K32" s="324">
        <v>574.315</v>
      </c>
      <c r="L32" s="324">
        <v>0</v>
      </c>
      <c r="M32" s="324">
        <v>0</v>
      </c>
      <c r="N32" s="324">
        <v>-0.009999999999990905</v>
      </c>
      <c r="O32" s="324">
        <v>725.405</v>
      </c>
    </row>
    <row r="33" spans="2:15" s="373" customFormat="1" ht="12" customHeight="1">
      <c r="B33" s="375" t="s">
        <v>578</v>
      </c>
      <c r="C33" s="375"/>
      <c r="D33" s="375"/>
      <c r="E33" s="374"/>
      <c r="F33" s="375"/>
      <c r="G33" s="375"/>
      <c r="H33" s="374"/>
      <c r="J33" s="380">
        <v>3237.22795984</v>
      </c>
      <c r="K33" s="380">
        <v>-45.63662010531266</v>
      </c>
      <c r="L33" s="380">
        <v>80.59263946987744</v>
      </c>
      <c r="M33" s="380">
        <v>1039.992085226632</v>
      </c>
      <c r="N33" s="380">
        <v>-141.98499018848935</v>
      </c>
      <c r="O33" s="380">
        <v>4170.191074242707</v>
      </c>
    </row>
    <row r="34" spans="2:15" s="368" customFormat="1" ht="12" customHeight="1">
      <c r="B34" s="322"/>
      <c r="C34" s="322"/>
      <c r="D34" s="322"/>
      <c r="E34" s="354" t="s">
        <v>118</v>
      </c>
      <c r="F34" s="322"/>
      <c r="G34" s="322"/>
      <c r="H34" s="354"/>
      <c r="J34" s="324">
        <v>0</v>
      </c>
      <c r="K34" s="324">
        <v>71.97108718</v>
      </c>
      <c r="L34" s="324">
        <v>1.019963</v>
      </c>
      <c r="M34" s="324">
        <v>0</v>
      </c>
      <c r="N34" s="324">
        <v>4.246603069191224E-15</v>
      </c>
      <c r="O34" s="324">
        <v>72.99105018</v>
      </c>
    </row>
    <row r="35" spans="2:15" s="368" customFormat="1" ht="12" customHeight="1">
      <c r="B35" s="322"/>
      <c r="C35" s="322"/>
      <c r="D35" s="322"/>
      <c r="E35" s="354" t="s">
        <v>74</v>
      </c>
      <c r="F35" s="322"/>
      <c r="G35" s="322"/>
      <c r="H35" s="354"/>
      <c r="J35" s="324">
        <v>325.499439</v>
      </c>
      <c r="K35" s="324">
        <v>-78.06748100000007</v>
      </c>
      <c r="L35" s="324">
        <v>1.5582539999999998</v>
      </c>
      <c r="M35" s="324">
        <v>0</v>
      </c>
      <c r="N35" s="324">
        <v>24.586707000000008</v>
      </c>
      <c r="O35" s="324">
        <v>273.576919</v>
      </c>
    </row>
    <row r="36" spans="2:15" s="368" customFormat="1" ht="12" customHeight="1">
      <c r="B36" s="322"/>
      <c r="C36" s="322"/>
      <c r="D36" s="322"/>
      <c r="E36" s="354"/>
      <c r="F36" s="322" t="s">
        <v>478</v>
      </c>
      <c r="G36" s="322"/>
      <c r="H36" s="354"/>
      <c r="J36" s="324">
        <v>17.597439</v>
      </c>
      <c r="K36" s="324">
        <v>17.375262999999997</v>
      </c>
      <c r="L36" s="324">
        <v>1.189952</v>
      </c>
      <c r="M36" s="324">
        <v>0</v>
      </c>
      <c r="N36" s="324">
        <v>5.551115123125783E-16</v>
      </c>
      <c r="O36" s="324">
        <v>36.162654</v>
      </c>
    </row>
    <row r="37" spans="2:15" s="368" customFormat="1" ht="12" customHeight="1">
      <c r="B37" s="322"/>
      <c r="C37" s="322"/>
      <c r="D37" s="322"/>
      <c r="E37" s="354"/>
      <c r="F37" s="322" t="s">
        <v>165</v>
      </c>
      <c r="G37" s="322"/>
      <c r="H37" s="354"/>
      <c r="J37" s="324">
        <v>307.902</v>
      </c>
      <c r="K37" s="324">
        <v>-95.44274400000006</v>
      </c>
      <c r="L37" s="324">
        <v>0.3683019999999999</v>
      </c>
      <c r="M37" s="324">
        <v>0</v>
      </c>
      <c r="N37" s="324">
        <v>24.586707000000004</v>
      </c>
      <c r="O37" s="324">
        <v>237.414265</v>
      </c>
    </row>
    <row r="38" spans="2:15" s="368" customFormat="1" ht="12" customHeight="1">
      <c r="B38" s="322"/>
      <c r="C38" s="322"/>
      <c r="D38" s="322"/>
      <c r="E38" s="354" t="s">
        <v>387</v>
      </c>
      <c r="F38" s="322"/>
      <c r="G38" s="322"/>
      <c r="H38" s="354"/>
      <c r="J38" s="324">
        <v>781.8355208400001</v>
      </c>
      <c r="K38" s="324">
        <v>-1081.7968614738024</v>
      </c>
      <c r="L38" s="324">
        <v>78.01442246987745</v>
      </c>
      <c r="M38" s="324">
        <v>1031.477714226632</v>
      </c>
      <c r="N38" s="324">
        <v>0</v>
      </c>
      <c r="O38" s="324">
        <v>809.5307960627069</v>
      </c>
    </row>
    <row r="39" spans="2:15" s="368" customFormat="1" ht="12" customHeight="1">
      <c r="B39" s="322"/>
      <c r="C39" s="322"/>
      <c r="D39" s="322"/>
      <c r="E39" s="354" t="s">
        <v>76</v>
      </c>
      <c r="F39" s="322"/>
      <c r="G39" s="322"/>
      <c r="H39" s="354"/>
      <c r="J39" s="324">
        <v>2129.893</v>
      </c>
      <c r="K39" s="324">
        <v>1042.25663518849</v>
      </c>
      <c r="L39" s="324">
        <v>0</v>
      </c>
      <c r="M39" s="324">
        <v>8.514370999999999</v>
      </c>
      <c r="N39" s="324">
        <v>-166.57169718848934</v>
      </c>
      <c r="O39" s="324">
        <v>3014.092309</v>
      </c>
    </row>
    <row r="40" spans="2:15" s="368" customFormat="1" ht="12" customHeight="1">
      <c r="B40" s="322"/>
      <c r="C40" s="322"/>
      <c r="D40" s="322"/>
      <c r="E40" s="354"/>
      <c r="F40" s="322" t="s">
        <v>22</v>
      </c>
      <c r="G40" s="322"/>
      <c r="H40" s="366"/>
      <c r="J40" s="324">
        <v>678.697</v>
      </c>
      <c r="K40" s="324">
        <v>223.15189618848956</v>
      </c>
      <c r="L40" s="324">
        <v>0</v>
      </c>
      <c r="M40" s="324">
        <v>0</v>
      </c>
      <c r="N40" s="324">
        <v>80.82114081151043</v>
      </c>
      <c r="O40" s="324">
        <v>982.6700370000001</v>
      </c>
    </row>
    <row r="41" spans="2:15" s="368" customFormat="1" ht="12" customHeight="1">
      <c r="B41" s="322"/>
      <c r="C41" s="322"/>
      <c r="D41" s="322"/>
      <c r="E41" s="354"/>
      <c r="F41" s="322" t="s">
        <v>573</v>
      </c>
      <c r="G41" s="322"/>
      <c r="H41" s="366"/>
      <c r="J41" s="324">
        <v>464.245</v>
      </c>
      <c r="K41" s="324">
        <v>147.2049791779387</v>
      </c>
      <c r="L41" s="324">
        <v>0</v>
      </c>
      <c r="M41" s="324">
        <v>0</v>
      </c>
      <c r="N41" s="324">
        <v>72.26028825891152</v>
      </c>
      <c r="O41" s="324">
        <v>683.7102674368502</v>
      </c>
    </row>
    <row r="42" spans="2:15" s="368" customFormat="1" ht="12" customHeight="1">
      <c r="B42" s="354"/>
      <c r="C42" s="354"/>
      <c r="D42" s="354"/>
      <c r="E42" s="354"/>
      <c r="F42" s="322" t="s">
        <v>574</v>
      </c>
      <c r="G42" s="322"/>
      <c r="H42" s="354"/>
      <c r="J42" s="324">
        <v>214.452</v>
      </c>
      <c r="K42" s="324">
        <v>75.94691701055086</v>
      </c>
      <c r="L42" s="324">
        <v>0</v>
      </c>
      <c r="M42" s="324">
        <v>0</v>
      </c>
      <c r="N42" s="324">
        <v>8.560852552598917</v>
      </c>
      <c r="O42" s="324">
        <v>298.95976956314985</v>
      </c>
    </row>
    <row r="43" spans="2:15" s="368" customFormat="1" ht="12" customHeight="1">
      <c r="B43" s="322"/>
      <c r="C43" s="322"/>
      <c r="D43" s="322"/>
      <c r="E43" s="322"/>
      <c r="F43" s="322" t="s">
        <v>70</v>
      </c>
      <c r="G43" s="322"/>
      <c r="H43" s="354"/>
      <c r="J43" s="324">
        <v>1451.196</v>
      </c>
      <c r="K43" s="324">
        <v>819.1047390000006</v>
      </c>
      <c r="L43" s="324">
        <v>0</v>
      </c>
      <c r="M43" s="324">
        <v>8.514370999999999</v>
      </c>
      <c r="N43" s="324">
        <v>-247.39283799999976</v>
      </c>
      <c r="O43" s="324">
        <v>2031.422272</v>
      </c>
    </row>
    <row r="44" spans="2:15" s="373" customFormat="1" ht="12" customHeight="1">
      <c r="B44" s="375" t="s">
        <v>579</v>
      </c>
      <c r="C44" s="375"/>
      <c r="D44" s="375"/>
      <c r="E44" s="375"/>
      <c r="F44" s="375"/>
      <c r="G44" s="375"/>
      <c r="H44" s="374"/>
      <c r="J44" s="380">
        <v>70243.5694847098</v>
      </c>
      <c r="K44" s="380">
        <v>7503.268798628347</v>
      </c>
      <c r="L44" s="380">
        <v>9209.190821694334</v>
      </c>
      <c r="M44" s="380">
        <v>1704.665212441824</v>
      </c>
      <c r="N44" s="380">
        <v>40.63150177950122</v>
      </c>
      <c r="O44" s="380">
        <v>88701.32581925382</v>
      </c>
    </row>
    <row r="45" spans="2:15" s="368" customFormat="1" ht="12" customHeight="1">
      <c r="B45" s="322"/>
      <c r="C45" s="322"/>
      <c r="D45" s="322" t="s">
        <v>586</v>
      </c>
      <c r="E45" s="354"/>
      <c r="F45" s="322"/>
      <c r="G45" s="322"/>
      <c r="H45" s="354"/>
      <c r="J45" s="324">
        <v>24972.976471839775</v>
      </c>
      <c r="K45" s="324">
        <v>2384.9840111799886</v>
      </c>
      <c r="L45" s="324">
        <v>4959.2227032147575</v>
      </c>
      <c r="M45" s="324">
        <v>842.3226540000569</v>
      </c>
      <c r="N45" s="324">
        <v>17.55641979620946</v>
      </c>
      <c r="O45" s="324">
        <v>33177.06226003078</v>
      </c>
    </row>
    <row r="46" spans="2:15" s="368" customFormat="1" ht="12" customHeight="1">
      <c r="B46" s="322"/>
      <c r="C46" s="322"/>
      <c r="D46" s="322" t="s">
        <v>587</v>
      </c>
      <c r="E46" s="354"/>
      <c r="F46" s="322"/>
      <c r="G46" s="322"/>
      <c r="H46" s="354"/>
      <c r="J46" s="324">
        <v>22603.9911364339</v>
      </c>
      <c r="K46" s="324">
        <v>390.6792155900018</v>
      </c>
      <c r="L46" s="324">
        <v>4619.828289849962</v>
      </c>
      <c r="M46" s="324">
        <v>814.9456819237038</v>
      </c>
      <c r="N46" s="324">
        <v>-0.08671403658630794</v>
      </c>
      <c r="O46" s="324">
        <v>28429.35760976098</v>
      </c>
    </row>
    <row r="47" spans="2:15" s="368" customFormat="1" ht="12" customHeight="1">
      <c r="B47" s="322"/>
      <c r="C47" s="322"/>
      <c r="D47" s="322"/>
      <c r="E47" s="354" t="s">
        <v>588</v>
      </c>
      <c r="F47" s="322"/>
      <c r="G47" s="322"/>
      <c r="H47" s="354"/>
      <c r="J47" s="324">
        <v>0</v>
      </c>
      <c r="K47" s="324">
        <v>0</v>
      </c>
      <c r="L47" s="324">
        <v>0</v>
      </c>
      <c r="M47" s="324">
        <v>0</v>
      </c>
      <c r="N47" s="324">
        <v>0</v>
      </c>
      <c r="O47" s="324">
        <v>0</v>
      </c>
    </row>
    <row r="48" spans="2:15" s="368" customFormat="1" ht="12" customHeight="1">
      <c r="B48" s="322"/>
      <c r="C48" s="322"/>
      <c r="D48" s="322"/>
      <c r="E48" s="354" t="s">
        <v>589</v>
      </c>
      <c r="F48" s="322"/>
      <c r="G48" s="322"/>
      <c r="H48" s="354"/>
      <c r="J48" s="324">
        <v>22531.48691512195</v>
      </c>
      <c r="K48" s="324">
        <v>480.6246467888084</v>
      </c>
      <c r="L48" s="324">
        <v>4620.638289849963</v>
      </c>
      <c r="M48" s="324">
        <v>740.761042156358</v>
      </c>
      <c r="N48" s="324">
        <v>-0.08814743422908577</v>
      </c>
      <c r="O48" s="324">
        <v>28373.422746482847</v>
      </c>
    </row>
    <row r="49" spans="2:15" s="368" customFormat="1" ht="12" customHeight="1">
      <c r="B49" s="322"/>
      <c r="C49" s="322"/>
      <c r="D49" s="322"/>
      <c r="E49" s="354"/>
      <c r="F49" s="322" t="s">
        <v>478</v>
      </c>
      <c r="G49" s="322"/>
      <c r="H49" s="354"/>
      <c r="J49" s="324">
        <v>21903.58691512195</v>
      </c>
      <c r="K49" s="324">
        <v>785.5984831888079</v>
      </c>
      <c r="L49" s="324">
        <v>4609.638289849962</v>
      </c>
      <c r="M49" s="324">
        <v>737.7266399614194</v>
      </c>
      <c r="N49" s="324">
        <v>-0.116709909918427</v>
      </c>
      <c r="O49" s="324">
        <v>28036.433618212217</v>
      </c>
    </row>
    <row r="50" spans="2:15" s="368" customFormat="1" ht="12" customHeight="1">
      <c r="B50" s="322"/>
      <c r="C50" s="322"/>
      <c r="D50" s="322"/>
      <c r="E50" s="354"/>
      <c r="F50" s="322" t="s">
        <v>165</v>
      </c>
      <c r="G50" s="322"/>
      <c r="H50" s="354"/>
      <c r="J50" s="324">
        <v>627.9</v>
      </c>
      <c r="K50" s="324">
        <v>-304.9738363999994</v>
      </c>
      <c r="L50" s="324">
        <v>11</v>
      </c>
      <c r="M50" s="324">
        <v>3.034402194938527</v>
      </c>
      <c r="N50" s="324">
        <v>0.028562475689341227</v>
      </c>
      <c r="O50" s="324">
        <v>336.98912827062867</v>
      </c>
    </row>
    <row r="51" spans="2:15" s="368" customFormat="1" ht="12" customHeight="1">
      <c r="B51" s="322"/>
      <c r="C51" s="322"/>
      <c r="D51" s="322"/>
      <c r="E51" s="354" t="s">
        <v>387</v>
      </c>
      <c r="F51" s="322"/>
      <c r="G51" s="322"/>
      <c r="H51" s="354"/>
      <c r="J51" s="324">
        <v>33.97050619</v>
      </c>
      <c r="K51" s="324">
        <v>-75.49643568734575</v>
      </c>
      <c r="L51" s="324">
        <v>-0.8099999999999952</v>
      </c>
      <c r="M51" s="324">
        <v>74.18463976734576</v>
      </c>
      <c r="N51" s="324">
        <v>0</v>
      </c>
      <c r="O51" s="324">
        <v>31.84871027</v>
      </c>
    </row>
    <row r="52" spans="2:15" s="368" customFormat="1" ht="12" customHeight="1">
      <c r="B52" s="322"/>
      <c r="C52" s="322"/>
      <c r="D52" s="322"/>
      <c r="E52" s="354" t="s">
        <v>590</v>
      </c>
      <c r="F52" s="322"/>
      <c r="G52" s="322"/>
      <c r="H52" s="366"/>
      <c r="J52" s="324">
        <v>38.533715121951225</v>
      </c>
      <c r="K52" s="324">
        <v>-14.448995511460865</v>
      </c>
      <c r="L52" s="324">
        <v>0</v>
      </c>
      <c r="M52" s="324">
        <v>0</v>
      </c>
      <c r="N52" s="324">
        <v>0.0014333976427778339</v>
      </c>
      <c r="O52" s="324">
        <v>24.086153008133138</v>
      </c>
    </row>
    <row r="53" spans="2:15" s="368" customFormat="1" ht="12" customHeight="1">
      <c r="B53" s="322"/>
      <c r="C53" s="322"/>
      <c r="D53" s="322"/>
      <c r="E53" s="354"/>
      <c r="F53" s="322" t="s">
        <v>22</v>
      </c>
      <c r="G53" s="322"/>
      <c r="H53" s="366"/>
      <c r="J53" s="324">
        <v>0</v>
      </c>
      <c r="K53" s="324">
        <v>0</v>
      </c>
      <c r="L53" s="324">
        <v>0</v>
      </c>
      <c r="M53" s="324">
        <v>0</v>
      </c>
      <c r="N53" s="324">
        <v>0</v>
      </c>
      <c r="O53" s="324">
        <v>0</v>
      </c>
    </row>
    <row r="54" spans="2:15" s="368" customFormat="1" ht="12" customHeight="1">
      <c r="B54" s="322"/>
      <c r="C54" s="322"/>
      <c r="D54" s="322"/>
      <c r="E54" s="322"/>
      <c r="F54" s="322" t="s">
        <v>573</v>
      </c>
      <c r="G54" s="322"/>
      <c r="H54" s="354"/>
      <c r="J54" s="324">
        <v>0</v>
      </c>
      <c r="K54" s="324">
        <v>0</v>
      </c>
      <c r="L54" s="324">
        <v>0</v>
      </c>
      <c r="M54" s="324">
        <v>0</v>
      </c>
      <c r="N54" s="324">
        <v>0</v>
      </c>
      <c r="O54" s="324">
        <v>0</v>
      </c>
    </row>
    <row r="55" spans="2:15" s="368" customFormat="1" ht="12" customHeight="1">
      <c r="B55" s="322"/>
      <c r="C55" s="322"/>
      <c r="D55" s="322"/>
      <c r="E55" s="354"/>
      <c r="F55" s="322" t="s">
        <v>574</v>
      </c>
      <c r="G55" s="322"/>
      <c r="H55" s="354"/>
      <c r="J55" s="324">
        <v>0</v>
      </c>
      <c r="K55" s="324">
        <v>0</v>
      </c>
      <c r="L55" s="324">
        <v>0</v>
      </c>
      <c r="M55" s="324">
        <v>0</v>
      </c>
      <c r="N55" s="324">
        <v>0</v>
      </c>
      <c r="O55" s="324">
        <v>0</v>
      </c>
    </row>
    <row r="56" spans="2:15" s="368" customFormat="1" ht="12" customHeight="1">
      <c r="B56" s="322"/>
      <c r="C56" s="322"/>
      <c r="D56" s="322"/>
      <c r="E56" s="354"/>
      <c r="F56" s="322" t="s">
        <v>70</v>
      </c>
      <c r="G56" s="322"/>
      <c r="H56" s="354"/>
      <c r="J56" s="324">
        <v>38.533715121951225</v>
      </c>
      <c r="K56" s="324">
        <v>-14.448995511460865</v>
      </c>
      <c r="L56" s="324">
        <v>0</v>
      </c>
      <c r="M56" s="324">
        <v>0</v>
      </c>
      <c r="N56" s="324">
        <v>0.0014333976427778339</v>
      </c>
      <c r="O56" s="324">
        <v>24.086153008133138</v>
      </c>
    </row>
    <row r="57" spans="1:15" s="322" customFormat="1" ht="10.5" customHeight="1">
      <c r="A57" s="214"/>
      <c r="B57" s="320"/>
      <c r="C57" s="320"/>
      <c r="D57" s="320"/>
      <c r="E57" s="320"/>
      <c r="F57" s="320"/>
      <c r="G57" s="320"/>
      <c r="H57" s="320"/>
      <c r="I57" s="314"/>
      <c r="J57" s="314"/>
      <c r="K57" s="314"/>
      <c r="L57" s="314"/>
      <c r="M57" s="314"/>
      <c r="N57" s="314"/>
      <c r="O57" s="314"/>
    </row>
    <row r="58" spans="3:15" s="313" customFormat="1" ht="12" customHeight="1">
      <c r="C58" s="335" t="s">
        <v>672</v>
      </c>
      <c r="D58" s="323"/>
      <c r="E58" s="323"/>
      <c r="F58" s="323"/>
      <c r="G58" s="323"/>
      <c r="H58" s="323"/>
      <c r="I58" s="323"/>
      <c r="J58" s="323"/>
      <c r="K58" s="323"/>
      <c r="L58" s="324"/>
      <c r="M58" s="324"/>
      <c r="O58" s="265"/>
    </row>
    <row r="59" spans="2:15" s="313" customFormat="1" ht="12" customHeight="1">
      <c r="B59" s="336"/>
      <c r="C59" s="336"/>
      <c r="D59" s="336"/>
      <c r="E59" s="336"/>
      <c r="F59" s="337"/>
      <c r="G59" s="337"/>
      <c r="H59" s="337"/>
      <c r="I59" s="337"/>
      <c r="J59" s="337"/>
      <c r="K59" s="337"/>
      <c r="L59" s="337"/>
      <c r="M59" s="337"/>
      <c r="N59" s="337"/>
      <c r="O59" s="337"/>
    </row>
    <row r="60" spans="1:15" s="307" customFormat="1" ht="12.75" customHeight="1">
      <c r="A60" s="313"/>
      <c r="B60" s="330"/>
      <c r="C60" s="316"/>
      <c r="D60" s="316"/>
      <c r="E60" s="316"/>
      <c r="F60" s="316"/>
      <c r="G60" s="316"/>
      <c r="H60" s="316"/>
      <c r="I60" s="316"/>
      <c r="J60" s="316"/>
      <c r="K60" s="316" t="s">
        <v>567</v>
      </c>
      <c r="L60" s="316"/>
      <c r="M60" s="316"/>
      <c r="N60" s="316"/>
      <c r="O60" s="317"/>
    </row>
    <row r="61" spans="1:15" s="213" customFormat="1" ht="12" customHeight="1">
      <c r="A61" s="313"/>
      <c r="B61" s="313"/>
      <c r="C61" s="313"/>
      <c r="D61" s="313"/>
      <c r="E61" s="313"/>
      <c r="F61" s="265"/>
      <c r="G61" s="265"/>
      <c r="H61" s="265"/>
      <c r="I61" s="265"/>
      <c r="J61" s="381"/>
      <c r="K61" s="382" t="s">
        <v>596</v>
      </c>
      <c r="L61" s="382"/>
      <c r="M61" s="382"/>
      <c r="N61" s="382"/>
      <c r="O61" s="383"/>
    </row>
    <row r="62" spans="1:15" s="213" customFormat="1" ht="13.5" customHeight="1">
      <c r="A62" s="313"/>
      <c r="B62" s="312" t="s">
        <v>1</v>
      </c>
      <c r="F62" s="214"/>
      <c r="G62" s="214"/>
      <c r="H62" s="214"/>
      <c r="I62" s="214"/>
      <c r="J62" s="384"/>
      <c r="K62" s="384"/>
      <c r="L62" s="384"/>
      <c r="M62" s="384"/>
      <c r="N62" s="384"/>
      <c r="O62" s="384"/>
    </row>
    <row r="63" spans="1:15" s="307" customFormat="1" ht="23.25" customHeight="1">
      <c r="A63" s="312"/>
      <c r="B63" s="312"/>
      <c r="C63" s="312"/>
      <c r="D63" s="312"/>
      <c r="E63" s="312"/>
      <c r="F63" s="314"/>
      <c r="G63" s="314"/>
      <c r="H63" s="314"/>
      <c r="I63" s="347"/>
      <c r="J63" s="350">
        <v>2005</v>
      </c>
      <c r="K63" s="350" t="s">
        <v>568</v>
      </c>
      <c r="L63" s="398" t="s">
        <v>569</v>
      </c>
      <c r="M63" s="349" t="s">
        <v>570</v>
      </c>
      <c r="N63" s="349" t="s">
        <v>469</v>
      </c>
      <c r="O63" s="350">
        <v>2006</v>
      </c>
    </row>
    <row r="64" spans="1:15" s="213" customFormat="1" ht="10.5" customHeight="1">
      <c r="A64" s="313"/>
      <c r="B64" s="288"/>
      <c r="C64" s="288"/>
      <c r="D64" s="288"/>
      <c r="E64" s="288"/>
      <c r="F64" s="266"/>
      <c r="G64" s="266"/>
      <c r="H64" s="266"/>
      <c r="I64" s="266"/>
      <c r="J64" s="266"/>
      <c r="K64" s="266"/>
      <c r="L64" s="266"/>
      <c r="M64" s="266"/>
      <c r="N64" s="266"/>
      <c r="O64" s="266"/>
    </row>
    <row r="65" spans="6:15" s="213" customFormat="1" ht="12" customHeight="1">
      <c r="F65" s="214"/>
      <c r="G65" s="214"/>
      <c r="H65" s="214"/>
      <c r="I65" s="265"/>
      <c r="J65" s="265"/>
      <c r="K65" s="265"/>
      <c r="L65" s="265"/>
      <c r="M65" s="265"/>
      <c r="N65" s="265"/>
      <c r="O65" s="265"/>
    </row>
    <row r="66" spans="2:15" s="368" customFormat="1" ht="12" customHeight="1">
      <c r="B66" s="322"/>
      <c r="C66" s="322"/>
      <c r="D66" s="322" t="s">
        <v>591</v>
      </c>
      <c r="E66" s="354"/>
      <c r="F66" s="322"/>
      <c r="G66" s="322"/>
      <c r="H66" s="354"/>
      <c r="J66" s="324">
        <v>2368.9853354058755</v>
      </c>
      <c r="K66" s="324">
        <v>1994.304795589987</v>
      </c>
      <c r="L66" s="324">
        <v>339.3944133647954</v>
      </c>
      <c r="M66" s="324">
        <v>27.376972076353084</v>
      </c>
      <c r="N66" s="324">
        <v>17.64313383279577</v>
      </c>
      <c r="O66" s="324">
        <v>4747.704650269807</v>
      </c>
    </row>
    <row r="67" spans="2:15" s="368" customFormat="1" ht="12" customHeight="1">
      <c r="B67" s="322"/>
      <c r="C67" s="322"/>
      <c r="D67" s="322"/>
      <c r="E67" s="354" t="s">
        <v>588</v>
      </c>
      <c r="F67" s="322"/>
      <c r="G67" s="322"/>
      <c r="H67" s="354"/>
      <c r="J67" s="324">
        <v>0</v>
      </c>
      <c r="K67" s="324">
        <v>0</v>
      </c>
      <c r="L67" s="324">
        <v>0</v>
      </c>
      <c r="M67" s="324">
        <v>0</v>
      </c>
      <c r="N67" s="324">
        <v>0</v>
      </c>
      <c r="O67" s="324">
        <v>0</v>
      </c>
    </row>
    <row r="68" spans="2:15" s="368" customFormat="1" ht="12" customHeight="1">
      <c r="B68" s="322"/>
      <c r="C68" s="322"/>
      <c r="D68" s="322"/>
      <c r="E68" s="354" t="s">
        <v>589</v>
      </c>
      <c r="F68" s="322"/>
      <c r="G68" s="322"/>
      <c r="H68" s="354"/>
      <c r="J68" s="324">
        <v>2293.526524342217</v>
      </c>
      <c r="K68" s="324">
        <v>1937.7979139999989</v>
      </c>
      <c r="L68" s="324">
        <v>338.3244133647954</v>
      </c>
      <c r="M68" s="324">
        <v>0</v>
      </c>
      <c r="N68" s="324">
        <v>17.643133832795684</v>
      </c>
      <c r="O68" s="324">
        <v>4587.291985539807</v>
      </c>
    </row>
    <row r="69" spans="2:15" s="368" customFormat="1" ht="12" customHeight="1">
      <c r="B69" s="322"/>
      <c r="C69" s="322"/>
      <c r="D69" s="322"/>
      <c r="E69" s="354"/>
      <c r="F69" s="322" t="s">
        <v>478</v>
      </c>
      <c r="G69" s="322"/>
      <c r="H69" s="354"/>
      <c r="J69" s="324">
        <v>1110.1586919778435</v>
      </c>
      <c r="K69" s="324">
        <v>1211.5472404517727</v>
      </c>
      <c r="L69" s="324">
        <v>297.2487169268293</v>
      </c>
      <c r="M69" s="324">
        <v>0</v>
      </c>
      <c r="N69" s="324">
        <v>17.643133832795684</v>
      </c>
      <c r="O69" s="324">
        <v>2636.597783189241</v>
      </c>
    </row>
    <row r="70" spans="2:15" s="368" customFormat="1" ht="12" customHeight="1">
      <c r="B70" s="322"/>
      <c r="C70" s="322"/>
      <c r="D70" s="322"/>
      <c r="E70" s="354"/>
      <c r="F70" s="322" t="s">
        <v>165</v>
      </c>
      <c r="G70" s="322"/>
      <c r="H70" s="354"/>
      <c r="J70" s="324">
        <v>1183.3678323643733</v>
      </c>
      <c r="K70" s="324">
        <v>726.2506735482261</v>
      </c>
      <c r="L70" s="324">
        <v>41.075696437966116</v>
      </c>
      <c r="M70" s="324">
        <v>0</v>
      </c>
      <c r="N70" s="324">
        <v>0</v>
      </c>
      <c r="O70" s="324">
        <v>1950.6942023505655</v>
      </c>
    </row>
    <row r="71" spans="2:15" s="368" customFormat="1" ht="12" customHeight="1">
      <c r="B71" s="322"/>
      <c r="C71" s="322"/>
      <c r="D71" s="322"/>
      <c r="E71" s="354" t="s">
        <v>387</v>
      </c>
      <c r="F71" s="322"/>
      <c r="G71" s="322"/>
      <c r="H71" s="354"/>
      <c r="J71" s="324">
        <v>22.32490421</v>
      </c>
      <c r="K71" s="324">
        <v>-1.3284265563530753</v>
      </c>
      <c r="L71" s="324">
        <v>1.07</v>
      </c>
      <c r="M71" s="324">
        <v>-5.332625923646919</v>
      </c>
      <c r="N71" s="324">
        <v>0</v>
      </c>
      <c r="O71" s="324">
        <v>16.73385173</v>
      </c>
    </row>
    <row r="72" spans="2:15" s="368" customFormat="1" ht="12" customHeight="1">
      <c r="B72" s="322"/>
      <c r="C72" s="322"/>
      <c r="D72" s="322"/>
      <c r="E72" s="354" t="s">
        <v>590</v>
      </c>
      <c r="F72" s="322"/>
      <c r="G72" s="322"/>
      <c r="H72" s="366"/>
      <c r="J72" s="324">
        <v>53.13390685365855</v>
      </c>
      <c r="K72" s="324">
        <v>57.83530814634145</v>
      </c>
      <c r="L72" s="324">
        <v>0</v>
      </c>
      <c r="M72" s="324">
        <v>32.709598</v>
      </c>
      <c r="N72" s="324">
        <v>8.526512829121202E-14</v>
      </c>
      <c r="O72" s="324">
        <v>143.678813</v>
      </c>
    </row>
    <row r="73" spans="2:15" s="368" customFormat="1" ht="12" customHeight="1">
      <c r="B73" s="322"/>
      <c r="C73" s="322"/>
      <c r="D73" s="322"/>
      <c r="E73" s="354"/>
      <c r="F73" s="322" t="s">
        <v>22</v>
      </c>
      <c r="G73" s="322"/>
      <c r="H73" s="366"/>
      <c r="J73" s="324">
        <v>0</v>
      </c>
      <c r="K73" s="324">
        <v>0</v>
      </c>
      <c r="L73" s="324">
        <v>0</v>
      </c>
      <c r="M73" s="324">
        <v>0</v>
      </c>
      <c r="N73" s="324">
        <v>0</v>
      </c>
      <c r="O73" s="324">
        <v>0</v>
      </c>
    </row>
    <row r="74" spans="2:15" s="368" customFormat="1" ht="12" customHeight="1">
      <c r="B74" s="322"/>
      <c r="C74" s="322"/>
      <c r="D74" s="322"/>
      <c r="E74" s="322"/>
      <c r="F74" s="322" t="s">
        <v>573</v>
      </c>
      <c r="G74" s="322"/>
      <c r="H74" s="354"/>
      <c r="J74" s="324">
        <v>0</v>
      </c>
      <c r="K74" s="324">
        <v>0</v>
      </c>
      <c r="L74" s="324">
        <v>0</v>
      </c>
      <c r="M74" s="324">
        <v>0</v>
      </c>
      <c r="N74" s="324">
        <v>0</v>
      </c>
      <c r="O74" s="324">
        <v>0</v>
      </c>
    </row>
    <row r="75" spans="2:15" s="368" customFormat="1" ht="12" customHeight="1">
      <c r="B75" s="322"/>
      <c r="C75" s="322"/>
      <c r="D75" s="322"/>
      <c r="E75" s="354"/>
      <c r="F75" s="322" t="s">
        <v>574</v>
      </c>
      <c r="G75" s="322"/>
      <c r="H75" s="354"/>
      <c r="J75" s="324">
        <v>0</v>
      </c>
      <c r="K75" s="324">
        <v>0</v>
      </c>
      <c r="L75" s="324">
        <v>0</v>
      </c>
      <c r="M75" s="324">
        <v>0</v>
      </c>
      <c r="N75" s="324">
        <v>0</v>
      </c>
      <c r="O75" s="324">
        <v>0</v>
      </c>
    </row>
    <row r="76" spans="2:15" s="368" customFormat="1" ht="12" customHeight="1">
      <c r="B76" s="322"/>
      <c r="C76" s="322"/>
      <c r="D76" s="322"/>
      <c r="E76" s="354"/>
      <c r="F76" s="322" t="s">
        <v>70</v>
      </c>
      <c r="G76" s="322"/>
      <c r="H76" s="354"/>
      <c r="J76" s="324">
        <v>53.13390685365855</v>
      </c>
      <c r="K76" s="324">
        <v>57.83530814634145</v>
      </c>
      <c r="L76" s="324">
        <v>0</v>
      </c>
      <c r="M76" s="324">
        <v>32.709598</v>
      </c>
      <c r="N76" s="324">
        <v>8.526512829121202E-14</v>
      </c>
      <c r="O76" s="324">
        <v>143.678813</v>
      </c>
    </row>
    <row r="77" spans="2:15" s="368" customFormat="1" ht="12" customHeight="1">
      <c r="B77" s="322"/>
      <c r="C77" s="322"/>
      <c r="D77" s="322" t="s">
        <v>592</v>
      </c>
      <c r="E77" s="354"/>
      <c r="F77" s="322"/>
      <c r="G77" s="322"/>
      <c r="H77" s="354"/>
      <c r="J77" s="324">
        <v>45270.593012870035</v>
      </c>
      <c r="K77" s="324">
        <v>5118.284787448359</v>
      </c>
      <c r="L77" s="324">
        <v>4249.968118479575</v>
      </c>
      <c r="M77" s="324">
        <v>862.3425584417671</v>
      </c>
      <c r="N77" s="324">
        <v>23.07508198329176</v>
      </c>
      <c r="O77" s="324">
        <v>55524.263559223036</v>
      </c>
    </row>
    <row r="78" spans="2:15" s="368" customFormat="1" ht="12" customHeight="1">
      <c r="B78" s="322"/>
      <c r="C78" s="322"/>
      <c r="D78" s="322"/>
      <c r="E78" s="354" t="s">
        <v>118</v>
      </c>
      <c r="F78" s="322"/>
      <c r="G78" s="322"/>
      <c r="H78" s="354"/>
      <c r="J78" s="324">
        <v>21385.170525647365</v>
      </c>
      <c r="K78" s="324">
        <v>2803.632198844459</v>
      </c>
      <c r="L78" s="324">
        <v>1921.6545841972884</v>
      </c>
      <c r="M78" s="324">
        <v>574.7287569171303</v>
      </c>
      <c r="N78" s="324">
        <v>29.2</v>
      </c>
      <c r="O78" s="324">
        <v>26714.38606560625</v>
      </c>
    </row>
    <row r="79" spans="2:15" s="368" customFormat="1" ht="12" customHeight="1">
      <c r="B79" s="322"/>
      <c r="C79" s="322"/>
      <c r="D79" s="322"/>
      <c r="E79" s="354"/>
      <c r="F79" s="322" t="s">
        <v>581</v>
      </c>
      <c r="G79" s="322"/>
      <c r="H79" s="354"/>
      <c r="J79" s="324">
        <v>18789.042840997365</v>
      </c>
      <c r="K79" s="324">
        <v>1891.2518708696448</v>
      </c>
      <c r="L79" s="324">
        <v>1921.6545841972884</v>
      </c>
      <c r="M79" s="324">
        <v>574.7287569171303</v>
      </c>
      <c r="N79" s="324">
        <v>29.2</v>
      </c>
      <c r="O79" s="324">
        <v>23205.878052981436</v>
      </c>
    </row>
    <row r="80" spans="2:15" s="368" customFormat="1" ht="12" customHeight="1">
      <c r="B80" s="322"/>
      <c r="C80" s="322"/>
      <c r="D80" s="322"/>
      <c r="E80" s="354"/>
      <c r="F80" s="322" t="s">
        <v>17</v>
      </c>
      <c r="G80" s="322"/>
      <c r="H80" s="354"/>
      <c r="J80" s="324">
        <v>2596.1276846499995</v>
      </c>
      <c r="K80" s="324">
        <v>912.3803279748139</v>
      </c>
      <c r="L80" s="324">
        <v>0</v>
      </c>
      <c r="M80" s="324">
        <v>0</v>
      </c>
      <c r="N80" s="324">
        <v>0</v>
      </c>
      <c r="O80" s="324">
        <v>3508.508012624813</v>
      </c>
    </row>
    <row r="81" spans="2:15" s="368" customFormat="1" ht="12" customHeight="1">
      <c r="B81" s="322"/>
      <c r="C81" s="322"/>
      <c r="D81" s="322"/>
      <c r="E81" s="354" t="s">
        <v>74</v>
      </c>
      <c r="F81" s="322"/>
      <c r="G81" s="322"/>
      <c r="H81" s="354"/>
      <c r="J81" s="324">
        <v>11881.951696632364</v>
      </c>
      <c r="K81" s="324">
        <v>1336.9877912173088</v>
      </c>
      <c r="L81" s="324">
        <v>2298.349767995375</v>
      </c>
      <c r="M81" s="324">
        <v>373.0145327172995</v>
      </c>
      <c r="N81" s="324">
        <v>9.084310520294366</v>
      </c>
      <c r="O81" s="324">
        <v>15899.38809908264</v>
      </c>
    </row>
    <row r="82" spans="2:15" s="368" customFormat="1" ht="12" customHeight="1">
      <c r="B82" s="322"/>
      <c r="C82" s="322"/>
      <c r="D82" s="322"/>
      <c r="E82" s="354"/>
      <c r="F82" s="322" t="s">
        <v>478</v>
      </c>
      <c r="G82" s="322"/>
      <c r="H82" s="354"/>
      <c r="J82" s="324">
        <v>9700.809187420744</v>
      </c>
      <c r="K82" s="324">
        <v>985.8589892373088</v>
      </c>
      <c r="L82" s="324">
        <v>2214.0441907586714</v>
      </c>
      <c r="M82" s="324">
        <v>351.32807733333016</v>
      </c>
      <c r="N82" s="324">
        <v>8.103027082594053</v>
      </c>
      <c r="O82" s="324">
        <v>13260.143471832647</v>
      </c>
    </row>
    <row r="83" spans="2:15" s="368" customFormat="1" ht="12" customHeight="1">
      <c r="B83" s="322"/>
      <c r="C83" s="322"/>
      <c r="D83" s="322"/>
      <c r="E83" s="354"/>
      <c r="F83" s="322" t="s">
        <v>165</v>
      </c>
      <c r="G83" s="322"/>
      <c r="H83" s="354"/>
      <c r="J83" s="324">
        <v>2181.1425092116197</v>
      </c>
      <c r="K83" s="324">
        <v>351.12880197999993</v>
      </c>
      <c r="L83" s="324">
        <v>84.30557723670327</v>
      </c>
      <c r="M83" s="324">
        <v>21.68645538396936</v>
      </c>
      <c r="N83" s="324">
        <v>0.9812834377003128</v>
      </c>
      <c r="O83" s="324">
        <v>2639.244627249993</v>
      </c>
    </row>
    <row r="84" spans="2:15" s="368" customFormat="1" ht="12" customHeight="1">
      <c r="B84" s="322"/>
      <c r="C84" s="322"/>
      <c r="D84" s="322"/>
      <c r="E84" s="354" t="s">
        <v>387</v>
      </c>
      <c r="F84" s="322"/>
      <c r="G84" s="322"/>
      <c r="H84" s="354"/>
      <c r="J84" s="324">
        <v>185.09577671000002</v>
      </c>
      <c r="K84" s="324">
        <v>-126.74005802789536</v>
      </c>
      <c r="L84" s="324">
        <v>29.963766286912584</v>
      </c>
      <c r="M84" s="324">
        <v>-9.33576518453021</v>
      </c>
      <c r="N84" s="324">
        <v>0</v>
      </c>
      <c r="O84" s="324">
        <v>78.983719784487</v>
      </c>
    </row>
    <row r="85" spans="2:15" s="368" customFormat="1" ht="12" customHeight="1">
      <c r="B85" s="322"/>
      <c r="C85" s="322"/>
      <c r="D85" s="322"/>
      <c r="E85" s="354" t="s">
        <v>76</v>
      </c>
      <c r="F85" s="322"/>
      <c r="G85" s="322"/>
      <c r="H85" s="366"/>
      <c r="J85" s="324">
        <v>11818.375013880308</v>
      </c>
      <c r="K85" s="324">
        <v>1104.4048554144865</v>
      </c>
      <c r="L85" s="324">
        <v>0</v>
      </c>
      <c r="M85" s="324">
        <v>-76.06496600813261</v>
      </c>
      <c r="N85" s="324">
        <v>-15.209228537002605</v>
      </c>
      <c r="O85" s="324">
        <v>12831.50567474966</v>
      </c>
    </row>
    <row r="86" spans="2:15" s="368" customFormat="1" ht="12" customHeight="1">
      <c r="B86" s="322"/>
      <c r="C86" s="322"/>
      <c r="D86" s="322"/>
      <c r="E86" s="354"/>
      <c r="F86" s="322" t="s">
        <v>21</v>
      </c>
      <c r="G86" s="322"/>
      <c r="H86" s="366"/>
      <c r="J86" s="324">
        <v>5686.087718515918</v>
      </c>
      <c r="K86" s="324">
        <v>760.746165588218</v>
      </c>
      <c r="L86" s="324">
        <v>0</v>
      </c>
      <c r="M86" s="324">
        <v>0</v>
      </c>
      <c r="N86" s="324">
        <v>-15.221933172611898</v>
      </c>
      <c r="O86" s="324">
        <v>6431.611950931524</v>
      </c>
    </row>
    <row r="87" spans="2:15" s="368" customFormat="1" ht="12" customHeight="1">
      <c r="B87" s="322"/>
      <c r="C87" s="322"/>
      <c r="D87" s="322"/>
      <c r="E87" s="354"/>
      <c r="F87" s="322" t="s">
        <v>22</v>
      </c>
      <c r="G87" s="322"/>
      <c r="H87" s="320"/>
      <c r="J87" s="314">
        <v>2.0549173400000003</v>
      </c>
      <c r="K87" s="314">
        <v>19.890397</v>
      </c>
      <c r="L87" s="314">
        <v>0</v>
      </c>
      <c r="M87" s="314">
        <v>0</v>
      </c>
      <c r="N87" s="314">
        <v>0.04508266000000205</v>
      </c>
      <c r="O87" s="314">
        <v>21.990397</v>
      </c>
    </row>
    <row r="88" spans="2:15" s="368" customFormat="1" ht="12" customHeight="1">
      <c r="B88" s="322"/>
      <c r="C88" s="322"/>
      <c r="D88" s="322"/>
      <c r="E88" s="354"/>
      <c r="F88" s="322" t="s">
        <v>573</v>
      </c>
      <c r="G88" s="322"/>
      <c r="H88" s="320"/>
      <c r="J88" s="314">
        <v>2.0549173400000003</v>
      </c>
      <c r="K88" s="314">
        <v>19.890397</v>
      </c>
      <c r="L88" s="314">
        <v>0</v>
      </c>
      <c r="M88" s="314">
        <v>0</v>
      </c>
      <c r="N88" s="314">
        <v>0.04508266000000205</v>
      </c>
      <c r="O88" s="314">
        <v>21.990397</v>
      </c>
    </row>
    <row r="89" spans="2:15" s="376" customFormat="1" ht="12" customHeight="1">
      <c r="B89" s="323"/>
      <c r="C89" s="323"/>
      <c r="D89" s="323"/>
      <c r="E89" s="323"/>
      <c r="F89" s="323" t="s">
        <v>574</v>
      </c>
      <c r="G89" s="323"/>
      <c r="H89" s="323"/>
      <c r="J89" s="324">
        <v>0</v>
      </c>
      <c r="K89" s="324">
        <v>0</v>
      </c>
      <c r="L89" s="324">
        <v>0</v>
      </c>
      <c r="M89" s="324">
        <v>0</v>
      </c>
      <c r="N89" s="314">
        <v>0</v>
      </c>
      <c r="O89" s="314">
        <v>0</v>
      </c>
    </row>
    <row r="90" spans="2:15" s="368" customFormat="1" ht="12" customHeight="1">
      <c r="B90" s="322"/>
      <c r="C90" s="322"/>
      <c r="D90" s="322"/>
      <c r="E90" s="322"/>
      <c r="F90" s="322" t="s">
        <v>70</v>
      </c>
      <c r="G90" s="322"/>
      <c r="H90" s="322"/>
      <c r="J90" s="324">
        <v>6130.2323780243905</v>
      </c>
      <c r="K90" s="324">
        <v>323.7682928262684</v>
      </c>
      <c r="L90" s="324">
        <v>0</v>
      </c>
      <c r="M90" s="324">
        <v>-76.06496600813261</v>
      </c>
      <c r="N90" s="324">
        <v>-0.03237802439070947</v>
      </c>
      <c r="O90" s="324">
        <v>6377.903326818136</v>
      </c>
    </row>
    <row r="91" spans="2:15" s="368" customFormat="1" ht="12" customHeight="1">
      <c r="B91" s="322"/>
      <c r="C91" s="322"/>
      <c r="D91" s="322"/>
      <c r="E91" s="322"/>
      <c r="F91" s="322" t="s">
        <v>24</v>
      </c>
      <c r="G91" s="322"/>
      <c r="H91" s="322"/>
      <c r="J91" s="324"/>
      <c r="K91" s="324"/>
      <c r="L91" s="324"/>
      <c r="M91" s="324"/>
      <c r="N91" s="324"/>
      <c r="O91" s="324"/>
    </row>
    <row r="92" spans="2:15" s="368" customFormat="1" ht="12" customHeight="1">
      <c r="B92" s="322"/>
      <c r="C92" s="322"/>
      <c r="D92" s="322"/>
      <c r="E92" s="322"/>
      <c r="F92" s="322"/>
      <c r="G92" s="322"/>
      <c r="H92" s="354"/>
      <c r="J92" s="324"/>
      <c r="K92" s="324"/>
      <c r="L92" s="324"/>
      <c r="M92" s="324"/>
      <c r="N92" s="324"/>
      <c r="O92" s="324"/>
    </row>
    <row r="93" spans="2:15" s="368" customFormat="1" ht="12" customHeight="1">
      <c r="B93" s="322" t="s">
        <v>571</v>
      </c>
      <c r="C93" s="322"/>
      <c r="D93" s="322"/>
      <c r="E93" s="354"/>
      <c r="F93" s="322"/>
      <c r="G93" s="322"/>
      <c r="H93" s="354"/>
      <c r="J93" s="324">
        <v>123664.57488381787</v>
      </c>
      <c r="K93" s="324">
        <v>11092.947539872675</v>
      </c>
      <c r="L93" s="324">
        <v>1054.3895498563538</v>
      </c>
      <c r="M93" s="324">
        <v>203.2224136642617</v>
      </c>
      <c r="N93" s="324">
        <v>-275.6046890077381</v>
      </c>
      <c r="O93" s="324">
        <v>135736.8296982034</v>
      </c>
    </row>
    <row r="94" spans="2:15" s="368" customFormat="1" ht="12" customHeight="1">
      <c r="B94" s="322"/>
      <c r="C94" s="322"/>
      <c r="D94" s="322"/>
      <c r="E94" s="322"/>
      <c r="F94" s="322"/>
      <c r="G94" s="322"/>
      <c r="H94" s="354"/>
      <c r="J94" s="324"/>
      <c r="K94" s="324"/>
      <c r="L94" s="324"/>
      <c r="M94" s="324"/>
      <c r="N94" s="324"/>
      <c r="O94" s="324"/>
    </row>
    <row r="95" spans="2:15" s="373" customFormat="1" ht="12" customHeight="1">
      <c r="B95" s="374" t="s">
        <v>572</v>
      </c>
      <c r="C95" s="374"/>
      <c r="D95" s="374"/>
      <c r="E95" s="374"/>
      <c r="F95" s="375"/>
      <c r="G95" s="375"/>
      <c r="H95" s="374"/>
      <c r="J95" s="380">
        <v>16.883085299999998</v>
      </c>
      <c r="K95" s="380">
        <v>-0.6419999999999959</v>
      </c>
      <c r="L95" s="380">
        <v>0</v>
      </c>
      <c r="M95" s="380">
        <v>0</v>
      </c>
      <c r="N95" s="380">
        <v>1.1102230246251565E-16</v>
      </c>
      <c r="O95" s="380">
        <v>13.5410853</v>
      </c>
    </row>
    <row r="96" spans="2:15" s="368" customFormat="1" ht="12" customHeight="1">
      <c r="B96" s="322"/>
      <c r="C96" s="322"/>
      <c r="D96" s="322"/>
      <c r="E96" s="323" t="s">
        <v>387</v>
      </c>
      <c r="F96" s="322"/>
      <c r="G96" s="322"/>
      <c r="H96" s="354"/>
      <c r="J96" s="324">
        <v>0</v>
      </c>
      <c r="K96" s="324">
        <v>0</v>
      </c>
      <c r="L96" s="324">
        <v>0</v>
      </c>
      <c r="M96" s="324">
        <v>0</v>
      </c>
      <c r="N96" s="324">
        <v>0</v>
      </c>
      <c r="O96" s="324">
        <v>0</v>
      </c>
    </row>
    <row r="97" spans="2:15" s="368" customFormat="1" ht="12" customHeight="1">
      <c r="B97" s="322"/>
      <c r="C97" s="322"/>
      <c r="D97" s="322"/>
      <c r="E97" s="354" t="s">
        <v>76</v>
      </c>
      <c r="F97" s="322"/>
      <c r="G97" s="322"/>
      <c r="H97" s="354"/>
      <c r="J97" s="324">
        <v>16.883085299999998</v>
      </c>
      <c r="K97" s="324">
        <v>-3.341999999999997</v>
      </c>
      <c r="L97" s="324">
        <v>0</v>
      </c>
      <c r="M97" s="324">
        <v>0</v>
      </c>
      <c r="N97" s="324">
        <v>1.1102230246251565E-16</v>
      </c>
      <c r="O97" s="324">
        <v>13.5410853</v>
      </c>
    </row>
    <row r="98" spans="2:15" s="368" customFormat="1" ht="12" customHeight="1">
      <c r="B98" s="322"/>
      <c r="C98" s="322"/>
      <c r="D98" s="322"/>
      <c r="E98" s="354"/>
      <c r="F98" s="322" t="s">
        <v>22</v>
      </c>
      <c r="G98" s="322"/>
      <c r="H98" s="354"/>
      <c r="J98" s="324">
        <v>0.48308529999999983</v>
      </c>
      <c r="K98" s="324">
        <v>-0.44200000000000006</v>
      </c>
      <c r="L98" s="324">
        <v>0</v>
      </c>
      <c r="M98" s="324">
        <v>0</v>
      </c>
      <c r="N98" s="324">
        <v>1.1102230246251565E-16</v>
      </c>
      <c r="O98" s="324">
        <v>0.041085299999999825</v>
      </c>
    </row>
    <row r="99" spans="2:15" s="368" customFormat="1" ht="12" customHeight="1">
      <c r="B99" s="322"/>
      <c r="C99" s="322"/>
      <c r="D99" s="322"/>
      <c r="E99" s="354"/>
      <c r="F99" s="322" t="s">
        <v>573</v>
      </c>
      <c r="G99" s="322"/>
      <c r="H99" s="366"/>
      <c r="J99" s="324">
        <v>0</v>
      </c>
      <c r="K99" s="324">
        <v>0</v>
      </c>
      <c r="L99" s="324">
        <v>0</v>
      </c>
      <c r="M99" s="324">
        <v>0</v>
      </c>
      <c r="N99" s="324">
        <v>0</v>
      </c>
      <c r="O99" s="324">
        <v>0</v>
      </c>
    </row>
    <row r="100" spans="2:15" s="368" customFormat="1" ht="12" customHeight="1">
      <c r="B100" s="322"/>
      <c r="C100" s="322"/>
      <c r="D100" s="322"/>
      <c r="E100" s="354"/>
      <c r="F100" s="322" t="s">
        <v>574</v>
      </c>
      <c r="G100" s="322"/>
      <c r="H100" s="366"/>
      <c r="J100" s="324">
        <v>0.48308529999999983</v>
      </c>
      <c r="K100" s="324">
        <v>-0.44200000000000006</v>
      </c>
      <c r="L100" s="324">
        <v>0</v>
      </c>
      <c r="M100" s="324">
        <v>0</v>
      </c>
      <c r="N100" s="324">
        <v>1.1102230246251565E-16</v>
      </c>
      <c r="O100" s="324">
        <v>0.041085299999999825</v>
      </c>
    </row>
    <row r="101" spans="2:15" s="368" customFormat="1" ht="12" customHeight="1">
      <c r="B101" s="322"/>
      <c r="C101" s="322"/>
      <c r="D101" s="322"/>
      <c r="E101" s="354"/>
      <c r="F101" s="322" t="s">
        <v>23</v>
      </c>
      <c r="G101" s="322"/>
      <c r="H101" s="354"/>
      <c r="J101" s="324">
        <v>0</v>
      </c>
      <c r="K101" s="324">
        <v>0</v>
      </c>
      <c r="L101" s="324">
        <v>0</v>
      </c>
      <c r="M101" s="324">
        <v>0</v>
      </c>
      <c r="N101" s="324">
        <v>0</v>
      </c>
      <c r="O101" s="324">
        <v>0</v>
      </c>
    </row>
    <row r="102" spans="2:15" s="368" customFormat="1" ht="12" customHeight="1">
      <c r="B102" s="322"/>
      <c r="C102" s="322"/>
      <c r="D102" s="322"/>
      <c r="E102" s="354"/>
      <c r="F102" s="322" t="s">
        <v>25</v>
      </c>
      <c r="G102" s="322"/>
      <c r="H102" s="354"/>
      <c r="J102" s="324">
        <v>16.4</v>
      </c>
      <c r="K102" s="324">
        <v>-2.9</v>
      </c>
      <c r="L102" s="324">
        <v>0</v>
      </c>
      <c r="M102" s="324">
        <v>0</v>
      </c>
      <c r="N102" s="324">
        <v>0</v>
      </c>
      <c r="O102" s="324">
        <v>13.5</v>
      </c>
    </row>
    <row r="103" spans="2:15" s="368" customFormat="1" ht="12" customHeight="1">
      <c r="B103" s="322"/>
      <c r="C103" s="322"/>
      <c r="D103" s="322"/>
      <c r="E103" s="354"/>
      <c r="F103" s="322" t="s">
        <v>573</v>
      </c>
      <c r="G103" s="322"/>
      <c r="H103" s="366"/>
      <c r="J103" s="324">
        <v>16.4</v>
      </c>
      <c r="K103" s="324">
        <v>-2.9</v>
      </c>
      <c r="L103" s="324">
        <v>0</v>
      </c>
      <c r="M103" s="324">
        <v>0</v>
      </c>
      <c r="N103" s="324">
        <v>0</v>
      </c>
      <c r="O103" s="324">
        <v>13.5</v>
      </c>
    </row>
    <row r="104" spans="2:15" s="368" customFormat="1" ht="12" customHeight="1">
      <c r="B104" s="322"/>
      <c r="C104" s="322"/>
      <c r="D104" s="322"/>
      <c r="E104" s="354"/>
      <c r="F104" s="322" t="s">
        <v>574</v>
      </c>
      <c r="G104" s="322"/>
      <c r="H104" s="366"/>
      <c r="J104" s="324">
        <v>0</v>
      </c>
      <c r="K104" s="324">
        <v>0</v>
      </c>
      <c r="L104" s="324">
        <v>0</v>
      </c>
      <c r="M104" s="324">
        <v>0</v>
      </c>
      <c r="N104" s="324">
        <v>0</v>
      </c>
      <c r="O104" s="324">
        <v>0</v>
      </c>
    </row>
    <row r="105" spans="2:15" s="214" customFormat="1" ht="12" customHeight="1">
      <c r="B105" s="320"/>
      <c r="C105" s="320"/>
      <c r="D105" s="320"/>
      <c r="E105" s="320"/>
      <c r="F105" s="320"/>
      <c r="G105" s="320"/>
      <c r="H105" s="320"/>
      <c r="I105" s="314"/>
      <c r="J105" s="314"/>
      <c r="K105" s="314"/>
      <c r="L105" s="314"/>
      <c r="M105" s="314"/>
      <c r="N105" s="314"/>
      <c r="O105" s="314"/>
    </row>
    <row r="106" spans="3:15" s="313" customFormat="1" ht="12" customHeight="1">
      <c r="C106" s="335" t="s">
        <v>672</v>
      </c>
      <c r="D106" s="323"/>
      <c r="E106" s="323"/>
      <c r="F106" s="323"/>
      <c r="G106" s="323"/>
      <c r="H106" s="323"/>
      <c r="I106" s="323"/>
      <c r="J106" s="323"/>
      <c r="K106" s="323"/>
      <c r="L106" s="324"/>
      <c r="M106" s="324"/>
      <c r="O106" s="265"/>
    </row>
    <row r="107" spans="2:15" s="313" customFormat="1" ht="12" customHeight="1">
      <c r="B107" s="336"/>
      <c r="C107" s="336"/>
      <c r="D107" s="336"/>
      <c r="E107" s="336"/>
      <c r="F107" s="337"/>
      <c r="G107" s="337"/>
      <c r="H107" s="337"/>
      <c r="I107" s="337"/>
      <c r="J107" s="337"/>
      <c r="K107" s="337"/>
      <c r="L107" s="337"/>
      <c r="M107" s="337"/>
      <c r="N107" s="337"/>
      <c r="O107" s="337"/>
    </row>
    <row r="108" spans="1:15" s="307" customFormat="1" ht="12.75" customHeight="1">
      <c r="A108" s="313"/>
      <c r="B108" s="330"/>
      <c r="C108" s="316"/>
      <c r="D108" s="316"/>
      <c r="E108" s="316"/>
      <c r="F108" s="316"/>
      <c r="G108" s="316"/>
      <c r="H108" s="316"/>
      <c r="I108" s="316"/>
      <c r="J108" s="316"/>
      <c r="K108" s="316" t="s">
        <v>567</v>
      </c>
      <c r="L108" s="316"/>
      <c r="M108" s="316"/>
      <c r="N108" s="316"/>
      <c r="O108" s="317"/>
    </row>
    <row r="109" spans="1:15" s="213" customFormat="1" ht="12" customHeight="1">
      <c r="A109" s="313"/>
      <c r="B109" s="313"/>
      <c r="C109" s="313"/>
      <c r="D109" s="313"/>
      <c r="E109" s="313"/>
      <c r="F109" s="265"/>
      <c r="G109" s="265"/>
      <c r="H109" s="265"/>
      <c r="I109" s="265"/>
      <c r="J109" s="381"/>
      <c r="K109" s="382" t="s">
        <v>596</v>
      </c>
      <c r="L109" s="382"/>
      <c r="M109" s="382"/>
      <c r="N109" s="382"/>
      <c r="O109" s="383"/>
    </row>
    <row r="110" spans="1:15" s="213" customFormat="1" ht="13.5" customHeight="1">
      <c r="A110" s="313"/>
      <c r="B110" s="312" t="s">
        <v>1</v>
      </c>
      <c r="F110" s="214"/>
      <c r="G110" s="214"/>
      <c r="H110" s="214"/>
      <c r="I110" s="214"/>
      <c r="J110" s="384"/>
      <c r="K110" s="384"/>
      <c r="L110" s="384"/>
      <c r="M110" s="384"/>
      <c r="N110" s="384"/>
      <c r="O110" s="384"/>
    </row>
    <row r="111" spans="1:15" s="307" customFormat="1" ht="23.25" customHeight="1">
      <c r="A111" s="312"/>
      <c r="B111" s="312"/>
      <c r="C111" s="312"/>
      <c r="D111" s="312"/>
      <c r="E111" s="312"/>
      <c r="F111" s="314"/>
      <c r="G111" s="314"/>
      <c r="H111" s="314"/>
      <c r="I111" s="347"/>
      <c r="J111" s="350">
        <v>2005</v>
      </c>
      <c r="K111" s="350" t="s">
        <v>568</v>
      </c>
      <c r="L111" s="398" t="s">
        <v>569</v>
      </c>
      <c r="M111" s="349" t="s">
        <v>570</v>
      </c>
      <c r="N111" s="349" t="s">
        <v>469</v>
      </c>
      <c r="O111" s="350">
        <v>2006</v>
      </c>
    </row>
    <row r="112" spans="1:15" s="213" customFormat="1" ht="10.5" customHeight="1">
      <c r="A112" s="313"/>
      <c r="B112" s="288"/>
      <c r="C112" s="288"/>
      <c r="D112" s="288"/>
      <c r="E112" s="288"/>
      <c r="F112" s="266"/>
      <c r="G112" s="266"/>
      <c r="H112" s="266"/>
      <c r="I112" s="266"/>
      <c r="J112" s="266"/>
      <c r="K112" s="266"/>
      <c r="L112" s="266"/>
      <c r="M112" s="266"/>
      <c r="N112" s="266"/>
      <c r="O112" s="266"/>
    </row>
    <row r="113" spans="6:15" s="213" customFormat="1" ht="12" customHeight="1">
      <c r="F113" s="214"/>
      <c r="G113" s="214"/>
      <c r="H113" s="214"/>
      <c r="I113" s="265"/>
      <c r="J113" s="265"/>
      <c r="K113" s="265"/>
      <c r="L113" s="265"/>
      <c r="M113" s="265"/>
      <c r="N113" s="265"/>
      <c r="O113" s="265"/>
    </row>
    <row r="114" spans="2:15" s="373" customFormat="1" ht="12" customHeight="1">
      <c r="B114" s="374" t="s">
        <v>575</v>
      </c>
      <c r="C114" s="374"/>
      <c r="D114" s="374"/>
      <c r="E114" s="374"/>
      <c r="F114" s="375"/>
      <c r="G114" s="375"/>
      <c r="H114" s="374"/>
      <c r="J114" s="380">
        <v>9604.071975754283</v>
      </c>
      <c r="K114" s="380">
        <v>838.5955852995216</v>
      </c>
      <c r="L114" s="380">
        <v>-218.6495890629999</v>
      </c>
      <c r="M114" s="380">
        <v>11.7</v>
      </c>
      <c r="N114" s="380">
        <v>123.72275437007806</v>
      </c>
      <c r="O114" s="380">
        <v>10359.440726360883</v>
      </c>
    </row>
    <row r="115" spans="2:15" s="368" customFormat="1" ht="12" customHeight="1">
      <c r="B115" s="322"/>
      <c r="C115" s="322"/>
      <c r="D115" s="354" t="s">
        <v>576</v>
      </c>
      <c r="E115" s="354"/>
      <c r="F115" s="322"/>
      <c r="G115" s="322"/>
      <c r="H115" s="354"/>
      <c r="J115" s="324">
        <v>4264.702303191476</v>
      </c>
      <c r="K115" s="324">
        <v>131.95350179302469</v>
      </c>
      <c r="L115" s="324">
        <v>-177.0890390630002</v>
      </c>
      <c r="M115" s="324">
        <v>11.5</v>
      </c>
      <c r="N115" s="324">
        <v>102.69336122046832</v>
      </c>
      <c r="O115" s="324">
        <v>4333.760127141968</v>
      </c>
    </row>
    <row r="116" spans="2:15" s="368" customFormat="1" ht="12" customHeight="1">
      <c r="B116" s="322"/>
      <c r="C116" s="322"/>
      <c r="D116" s="354"/>
      <c r="E116" s="354" t="s">
        <v>74</v>
      </c>
      <c r="F116" s="322"/>
      <c r="G116" s="322"/>
      <c r="H116" s="354"/>
      <c r="J116" s="324">
        <v>3205.667838384935</v>
      </c>
      <c r="K116" s="324">
        <v>184.48311999999999</v>
      </c>
      <c r="L116" s="324">
        <v>-177.0890390630002</v>
      </c>
      <c r="M116" s="324">
        <v>0</v>
      </c>
      <c r="N116" s="324">
        <v>0.03216161506497883</v>
      </c>
      <c r="O116" s="324">
        <v>3213.0940809369995</v>
      </c>
    </row>
    <row r="117" spans="2:15" s="368" customFormat="1" ht="12" customHeight="1">
      <c r="B117" s="322"/>
      <c r="C117" s="322"/>
      <c r="D117" s="354"/>
      <c r="E117" s="354"/>
      <c r="F117" s="322" t="s">
        <v>165</v>
      </c>
      <c r="G117" s="322"/>
      <c r="H117" s="354"/>
      <c r="J117" s="324">
        <v>3205.667838384935</v>
      </c>
      <c r="K117" s="324">
        <v>184.48311999999999</v>
      </c>
      <c r="L117" s="324">
        <v>-177.0890390630002</v>
      </c>
      <c r="M117" s="324">
        <v>0</v>
      </c>
      <c r="N117" s="324">
        <v>0.03216161506497883</v>
      </c>
      <c r="O117" s="324">
        <v>3213.0940809369995</v>
      </c>
    </row>
    <row r="118" spans="2:15" s="368" customFormat="1" ht="12" customHeight="1">
      <c r="B118" s="322"/>
      <c r="C118" s="322"/>
      <c r="D118" s="322"/>
      <c r="E118" s="354" t="s">
        <v>387</v>
      </c>
      <c r="F118" s="322"/>
      <c r="G118" s="322"/>
      <c r="H118" s="354"/>
      <c r="J118" s="324">
        <v>0</v>
      </c>
      <c r="K118" s="324">
        <v>0</v>
      </c>
      <c r="L118" s="324">
        <v>0</v>
      </c>
      <c r="M118" s="324">
        <v>0</v>
      </c>
      <c r="N118" s="324">
        <v>0</v>
      </c>
      <c r="O118" s="324">
        <v>0</v>
      </c>
    </row>
    <row r="119" spans="2:15" s="368" customFormat="1" ht="12" customHeight="1">
      <c r="B119" s="322"/>
      <c r="C119" s="322"/>
      <c r="D119" s="322"/>
      <c r="E119" s="354" t="s">
        <v>76</v>
      </c>
      <c r="F119" s="322"/>
      <c r="G119" s="322"/>
      <c r="H119" s="354"/>
      <c r="J119" s="324">
        <v>1059.034464806541</v>
      </c>
      <c r="K119" s="324">
        <v>-52.529618206975286</v>
      </c>
      <c r="L119" s="324">
        <v>0</v>
      </c>
      <c r="M119" s="324">
        <v>11.5</v>
      </c>
      <c r="N119" s="324">
        <v>102.66119960540334</v>
      </c>
      <c r="O119" s="324">
        <v>1120.666046204969</v>
      </c>
    </row>
    <row r="120" spans="2:15" s="368" customFormat="1" ht="12" customHeight="1">
      <c r="B120" s="322"/>
      <c r="C120" s="322"/>
      <c r="D120" s="322"/>
      <c r="E120" s="354"/>
      <c r="F120" s="322" t="s">
        <v>22</v>
      </c>
      <c r="G120" s="322"/>
      <c r="H120" s="354"/>
      <c r="J120" s="324">
        <v>1059.034464806541</v>
      </c>
      <c r="K120" s="324">
        <v>48.09548991725779</v>
      </c>
      <c r="L120" s="324">
        <v>0</v>
      </c>
      <c r="M120" s="324">
        <v>11.5</v>
      </c>
      <c r="N120" s="324">
        <v>2.0360914811701103</v>
      </c>
      <c r="O120" s="324">
        <v>1120.666046204969</v>
      </c>
    </row>
    <row r="121" spans="2:15" s="368" customFormat="1" ht="12" customHeight="1">
      <c r="B121" s="322"/>
      <c r="C121" s="322"/>
      <c r="D121" s="322"/>
      <c r="E121" s="354"/>
      <c r="F121" s="322" t="s">
        <v>573</v>
      </c>
      <c r="G121" s="322"/>
      <c r="H121" s="366"/>
      <c r="J121" s="324">
        <v>0</v>
      </c>
      <c r="K121" s="324">
        <v>0</v>
      </c>
      <c r="L121" s="324">
        <v>0</v>
      </c>
      <c r="M121" s="324">
        <v>0</v>
      </c>
      <c r="N121" s="324">
        <v>0</v>
      </c>
      <c r="O121" s="324">
        <v>0</v>
      </c>
    </row>
    <row r="122" spans="2:15" s="368" customFormat="1" ht="12" customHeight="1">
      <c r="B122" s="322"/>
      <c r="C122" s="322"/>
      <c r="D122" s="322"/>
      <c r="E122" s="354"/>
      <c r="F122" s="322" t="s">
        <v>574</v>
      </c>
      <c r="G122" s="322"/>
      <c r="H122" s="366"/>
      <c r="J122" s="324">
        <v>1059.034464806541</v>
      </c>
      <c r="K122" s="324">
        <v>48.09548991725779</v>
      </c>
      <c r="L122" s="324">
        <v>0</v>
      </c>
      <c r="M122" s="324">
        <v>11.5</v>
      </c>
      <c r="N122" s="324">
        <v>2.0360914811701103</v>
      </c>
      <c r="O122" s="324">
        <v>1120.666046204969</v>
      </c>
    </row>
    <row r="123" spans="2:15" s="368" customFormat="1" ht="12" customHeight="1">
      <c r="B123" s="322"/>
      <c r="C123" s="322"/>
      <c r="D123" s="354" t="s">
        <v>577</v>
      </c>
      <c r="E123" s="354"/>
      <c r="F123" s="322"/>
      <c r="G123" s="322"/>
      <c r="H123" s="354"/>
      <c r="J123" s="324">
        <v>5339.369672562807</v>
      </c>
      <c r="K123" s="324">
        <v>706.642083506497</v>
      </c>
      <c r="L123" s="324">
        <v>-41.560549999999694</v>
      </c>
      <c r="M123" s="324">
        <v>0.2</v>
      </c>
      <c r="N123" s="324">
        <v>21.02939314960973</v>
      </c>
      <c r="O123" s="324">
        <v>6025.680599218915</v>
      </c>
    </row>
    <row r="124" spans="2:15" s="368" customFormat="1" ht="12" customHeight="1">
      <c r="B124" s="322"/>
      <c r="C124" s="322"/>
      <c r="D124" s="322"/>
      <c r="E124" s="354" t="s">
        <v>74</v>
      </c>
      <c r="F124" s="322"/>
      <c r="G124" s="322"/>
      <c r="H124" s="354"/>
      <c r="J124" s="324">
        <v>2735.76565745346</v>
      </c>
      <c r="K124" s="324">
        <v>500.22</v>
      </c>
      <c r="L124" s="324">
        <v>-41.560549999999694</v>
      </c>
      <c r="M124" s="324">
        <v>0</v>
      </c>
      <c r="N124" s="324">
        <v>0.034342546540301555</v>
      </c>
      <c r="O124" s="324">
        <v>3194.4594500000003</v>
      </c>
    </row>
    <row r="125" spans="2:15" s="368" customFormat="1" ht="12" customHeight="1">
      <c r="B125" s="322"/>
      <c r="C125" s="322"/>
      <c r="D125" s="322"/>
      <c r="E125" s="354"/>
      <c r="F125" s="322" t="s">
        <v>165</v>
      </c>
      <c r="G125" s="322"/>
      <c r="H125" s="354"/>
      <c r="J125" s="324">
        <v>2735.76565745346</v>
      </c>
      <c r="K125" s="324">
        <v>500.22</v>
      </c>
      <c r="L125" s="324">
        <v>-41.560549999999694</v>
      </c>
      <c r="M125" s="324">
        <v>0</v>
      </c>
      <c r="N125" s="324">
        <v>0.034342546540301555</v>
      </c>
      <c r="O125" s="324">
        <v>3194.4594500000003</v>
      </c>
    </row>
    <row r="126" spans="2:15" s="368" customFormat="1" ht="12" customHeight="1">
      <c r="B126" s="322"/>
      <c r="C126" s="322"/>
      <c r="D126" s="322"/>
      <c r="E126" s="323" t="s">
        <v>387</v>
      </c>
      <c r="F126" s="323"/>
      <c r="G126" s="322"/>
      <c r="H126" s="354"/>
      <c r="J126" s="324"/>
      <c r="K126" s="324">
        <v>-22.495658493503015</v>
      </c>
      <c r="L126" s="324">
        <v>0</v>
      </c>
      <c r="M126" s="324">
        <v>0</v>
      </c>
      <c r="N126" s="324">
        <v>22.495658493503015</v>
      </c>
      <c r="O126" s="324"/>
    </row>
    <row r="127" spans="2:15" s="368" customFormat="1" ht="12" customHeight="1">
      <c r="B127" s="322"/>
      <c r="C127" s="322"/>
      <c r="D127" s="322"/>
      <c r="E127" s="354" t="s">
        <v>76</v>
      </c>
      <c r="F127" s="322"/>
      <c r="G127" s="322"/>
      <c r="H127" s="354"/>
      <c r="J127" s="324">
        <v>2603.6040151093475</v>
      </c>
      <c r="K127" s="324">
        <v>228.91774200000006</v>
      </c>
      <c r="L127" s="324">
        <v>0</v>
      </c>
      <c r="M127" s="324">
        <v>0.2</v>
      </c>
      <c r="N127" s="324">
        <v>-1.5006078904335824</v>
      </c>
      <c r="O127" s="324">
        <v>2831.2211492189144</v>
      </c>
    </row>
    <row r="128" spans="2:15" s="368" customFormat="1" ht="12" customHeight="1">
      <c r="B128" s="322"/>
      <c r="C128" s="322"/>
      <c r="D128" s="322"/>
      <c r="E128" s="354"/>
      <c r="F128" s="322" t="s">
        <v>21</v>
      </c>
      <c r="G128" s="322"/>
      <c r="H128" s="354"/>
      <c r="J128" s="324">
        <v>781.8</v>
      </c>
      <c r="K128" s="324">
        <v>246.1</v>
      </c>
      <c r="L128" s="324">
        <v>0</v>
      </c>
      <c r="M128" s="324">
        <v>0</v>
      </c>
      <c r="N128" s="324">
        <v>1.1368683772161603E-13</v>
      </c>
      <c r="O128" s="324">
        <v>1027.9</v>
      </c>
    </row>
    <row r="129" spans="2:15" s="368" customFormat="1" ht="12" customHeight="1">
      <c r="B129" s="322"/>
      <c r="C129" s="322"/>
      <c r="D129" s="322"/>
      <c r="E129" s="354"/>
      <c r="F129" s="322" t="s">
        <v>573</v>
      </c>
      <c r="G129" s="322"/>
      <c r="H129" s="366"/>
      <c r="J129" s="324">
        <v>781.8</v>
      </c>
      <c r="K129" s="324">
        <v>246.1</v>
      </c>
      <c r="L129" s="324">
        <v>0</v>
      </c>
      <c r="M129" s="324">
        <v>0</v>
      </c>
      <c r="N129" s="324">
        <v>1.1368683772161603E-13</v>
      </c>
      <c r="O129" s="324">
        <v>1027.9</v>
      </c>
    </row>
    <row r="130" spans="2:15" s="368" customFormat="1" ht="12" customHeight="1">
      <c r="B130" s="322"/>
      <c r="C130" s="322"/>
      <c r="D130" s="322"/>
      <c r="E130" s="354"/>
      <c r="F130" s="322" t="s">
        <v>574</v>
      </c>
      <c r="G130" s="322"/>
      <c r="H130" s="366"/>
      <c r="J130" s="324">
        <v>0</v>
      </c>
      <c r="K130" s="324">
        <v>0</v>
      </c>
      <c r="L130" s="324">
        <v>0</v>
      </c>
      <c r="M130" s="324">
        <v>0</v>
      </c>
      <c r="N130" s="324">
        <v>0</v>
      </c>
      <c r="O130" s="324">
        <v>0</v>
      </c>
    </row>
    <row r="131" spans="2:15" s="368" customFormat="1" ht="12" customHeight="1">
      <c r="B131" s="322"/>
      <c r="C131" s="322"/>
      <c r="D131" s="322"/>
      <c r="E131" s="354"/>
      <c r="F131" s="322" t="s">
        <v>22</v>
      </c>
      <c r="G131" s="322"/>
      <c r="H131" s="354"/>
      <c r="J131" s="324">
        <v>1821.8040151093478</v>
      </c>
      <c r="K131" s="324">
        <v>-17.182257999999962</v>
      </c>
      <c r="L131" s="324">
        <v>0</v>
      </c>
      <c r="M131" s="324">
        <v>0.2</v>
      </c>
      <c r="N131" s="324">
        <v>-1.5006078904336961</v>
      </c>
      <c r="O131" s="324">
        <v>1803.3211492189141</v>
      </c>
    </row>
    <row r="132" spans="2:15" s="368" customFormat="1" ht="12" customHeight="1">
      <c r="B132" s="322"/>
      <c r="C132" s="322"/>
      <c r="D132" s="322"/>
      <c r="E132" s="354"/>
      <c r="F132" s="322" t="s">
        <v>573</v>
      </c>
      <c r="G132" s="322"/>
      <c r="H132" s="354"/>
      <c r="J132" s="324">
        <v>0</v>
      </c>
      <c r="K132" s="324">
        <v>0</v>
      </c>
      <c r="L132" s="324">
        <v>0</v>
      </c>
      <c r="M132" s="324">
        <v>0</v>
      </c>
      <c r="N132" s="324">
        <v>0</v>
      </c>
      <c r="O132" s="324">
        <v>0</v>
      </c>
    </row>
    <row r="133" spans="2:15" s="368" customFormat="1" ht="12" customHeight="1">
      <c r="B133" s="322"/>
      <c r="C133" s="322"/>
      <c r="D133" s="322"/>
      <c r="E133" s="354"/>
      <c r="F133" s="322" t="s">
        <v>574</v>
      </c>
      <c r="G133" s="322"/>
      <c r="H133" s="354"/>
      <c r="J133" s="324">
        <v>1821.8040151093478</v>
      </c>
      <c r="K133" s="324">
        <v>-17.182257999999962</v>
      </c>
      <c r="L133" s="324">
        <v>0</v>
      </c>
      <c r="M133" s="324">
        <v>0.2</v>
      </c>
      <c r="N133" s="324">
        <v>-1.5006078904336961</v>
      </c>
      <c r="O133" s="324">
        <v>1803.3211492189141</v>
      </c>
    </row>
    <row r="134" spans="2:15" s="373" customFormat="1" ht="12" customHeight="1">
      <c r="B134" s="374" t="s">
        <v>578</v>
      </c>
      <c r="C134" s="374"/>
      <c r="D134" s="374"/>
      <c r="E134" s="374"/>
      <c r="F134" s="375"/>
      <c r="G134" s="375"/>
      <c r="H134" s="374"/>
      <c r="J134" s="380">
        <v>9253.654894383275</v>
      </c>
      <c r="K134" s="380">
        <v>-1020.305212808107</v>
      </c>
      <c r="L134" s="380">
        <v>117.16878298497461</v>
      </c>
      <c r="M134" s="380">
        <v>1195.6093266162854</v>
      </c>
      <c r="N134" s="380">
        <v>14.056847332916163</v>
      </c>
      <c r="O134" s="380">
        <v>9560.184638509345</v>
      </c>
    </row>
    <row r="135" spans="2:15" s="368" customFormat="1" ht="12" customHeight="1">
      <c r="B135" s="322"/>
      <c r="C135" s="322"/>
      <c r="D135" s="322"/>
      <c r="E135" s="354" t="s">
        <v>74</v>
      </c>
      <c r="F135" s="322"/>
      <c r="G135" s="322"/>
      <c r="H135" s="354"/>
      <c r="J135" s="324">
        <v>2527.5172631506475</v>
      </c>
      <c r="K135" s="324">
        <v>23.22351879526181</v>
      </c>
      <c r="L135" s="324">
        <v>-43.198782268503564</v>
      </c>
      <c r="M135" s="324">
        <v>158.44007637027156</v>
      </c>
      <c r="N135" s="324">
        <v>14.082736849352841</v>
      </c>
      <c r="O135" s="324">
        <v>2680.06481289703</v>
      </c>
    </row>
    <row r="136" spans="2:15" s="368" customFormat="1" ht="12" customHeight="1">
      <c r="B136" s="322"/>
      <c r="C136" s="322"/>
      <c r="D136" s="322"/>
      <c r="E136" s="354"/>
      <c r="F136" s="322" t="s">
        <v>478</v>
      </c>
      <c r="G136" s="322"/>
      <c r="H136" s="354"/>
      <c r="J136" s="324">
        <v>1419.8656957380374</v>
      </c>
      <c r="K136" s="324">
        <v>-209.27648120473822</v>
      </c>
      <c r="L136" s="324">
        <v>-54.30968226850324</v>
      </c>
      <c r="M136" s="324">
        <v>158.44007637027156</v>
      </c>
      <c r="N136" s="324">
        <v>14.034304261962689</v>
      </c>
      <c r="O136" s="324">
        <v>1328.7539128970302</v>
      </c>
    </row>
    <row r="137" spans="2:15" s="368" customFormat="1" ht="12" customHeight="1">
      <c r="B137" s="322"/>
      <c r="C137" s="322"/>
      <c r="D137" s="322"/>
      <c r="E137" s="354"/>
      <c r="F137" s="322" t="s">
        <v>165</v>
      </c>
      <c r="G137" s="322"/>
      <c r="H137" s="354"/>
      <c r="J137" s="324">
        <v>1107.65156741261</v>
      </c>
      <c r="K137" s="324">
        <v>232.5</v>
      </c>
      <c r="L137" s="324">
        <v>11.110899999999674</v>
      </c>
      <c r="M137" s="324">
        <v>0</v>
      </c>
      <c r="N137" s="324">
        <v>0.04843258739015255</v>
      </c>
      <c r="O137" s="324">
        <v>1351.3109</v>
      </c>
    </row>
    <row r="138" spans="2:15" s="368" customFormat="1" ht="12" customHeight="1">
      <c r="B138" s="322"/>
      <c r="C138" s="322"/>
      <c r="D138" s="322"/>
      <c r="E138" s="354" t="s">
        <v>387</v>
      </c>
      <c r="F138" s="322"/>
      <c r="G138" s="322"/>
      <c r="H138" s="354"/>
      <c r="J138" s="324">
        <v>473.4205039499999</v>
      </c>
      <c r="K138" s="324">
        <v>-941.5660162510699</v>
      </c>
      <c r="L138" s="324">
        <v>160.36756525347818</v>
      </c>
      <c r="M138" s="324">
        <v>1037.169250246014</v>
      </c>
      <c r="N138" s="324">
        <v>0</v>
      </c>
      <c r="O138" s="324">
        <v>729.3913031984221</v>
      </c>
    </row>
    <row r="139" spans="2:15" s="368" customFormat="1" ht="12" customHeight="1">
      <c r="B139" s="322"/>
      <c r="C139" s="322"/>
      <c r="D139" s="322"/>
      <c r="E139" s="354" t="s">
        <v>76</v>
      </c>
      <c r="F139" s="322"/>
      <c r="G139" s="322"/>
      <c r="H139" s="354"/>
      <c r="J139" s="324">
        <v>6252.717127282628</v>
      </c>
      <c r="K139" s="324">
        <v>-101.96271535229891</v>
      </c>
      <c r="L139" s="324">
        <v>0</v>
      </c>
      <c r="M139" s="324">
        <v>0</v>
      </c>
      <c r="N139" s="324">
        <v>-0.025889516436677695</v>
      </c>
      <c r="O139" s="324">
        <v>6150.728522413893</v>
      </c>
    </row>
    <row r="140" spans="2:15" s="368" customFormat="1" ht="12" customHeight="1">
      <c r="B140" s="322"/>
      <c r="C140" s="322"/>
      <c r="D140" s="322"/>
      <c r="E140" s="354"/>
      <c r="F140" s="322" t="s">
        <v>22</v>
      </c>
      <c r="G140" s="322"/>
      <c r="H140" s="354"/>
      <c r="J140" s="324">
        <v>6194.618</v>
      </c>
      <c r="K140" s="324">
        <v>-128.6536887819343</v>
      </c>
      <c r="L140" s="324">
        <v>0</v>
      </c>
      <c r="M140" s="324">
        <v>0</v>
      </c>
      <c r="N140" s="324">
        <v>-0.035788804173648714</v>
      </c>
      <c r="O140" s="324">
        <v>6065.928522413893</v>
      </c>
    </row>
    <row r="141" spans="2:15" s="368" customFormat="1" ht="12" customHeight="1">
      <c r="B141" s="322"/>
      <c r="C141" s="322"/>
      <c r="D141" s="322"/>
      <c r="E141" s="354"/>
      <c r="F141" s="322" t="s">
        <v>573</v>
      </c>
      <c r="G141" s="322"/>
      <c r="H141" s="366"/>
      <c r="J141" s="324">
        <v>1103.527</v>
      </c>
      <c r="K141" s="324">
        <v>647.9237074799998</v>
      </c>
      <c r="L141" s="324">
        <v>0</v>
      </c>
      <c r="M141" s="324">
        <v>0</v>
      </c>
      <c r="N141" s="324">
        <v>1.1368683772161603E-13</v>
      </c>
      <c r="O141" s="324">
        <v>1751.4507074800001</v>
      </c>
    </row>
    <row r="142" spans="2:15" s="368" customFormat="1" ht="12" customHeight="1">
      <c r="B142" s="322"/>
      <c r="C142" s="322"/>
      <c r="D142" s="322"/>
      <c r="E142" s="354"/>
      <c r="F142" s="322" t="s">
        <v>574</v>
      </c>
      <c r="G142" s="322"/>
      <c r="H142" s="366"/>
      <c r="J142" s="324">
        <v>5091.091</v>
      </c>
      <c r="K142" s="324">
        <v>-776.5773962619342</v>
      </c>
      <c r="L142" s="324">
        <v>0</v>
      </c>
      <c r="M142" s="324">
        <v>0</v>
      </c>
      <c r="N142" s="324">
        <v>-0.0357888041737624</v>
      </c>
      <c r="O142" s="324">
        <v>4314.477814933893</v>
      </c>
    </row>
    <row r="143" spans="2:15" s="368" customFormat="1" ht="12" customHeight="1">
      <c r="B143" s="322"/>
      <c r="C143" s="322"/>
      <c r="D143" s="322"/>
      <c r="E143" s="354"/>
      <c r="F143" s="322" t="s">
        <v>70</v>
      </c>
      <c r="G143" s="322"/>
      <c r="H143" s="354"/>
      <c r="J143" s="324">
        <v>58.09912728262771</v>
      </c>
      <c r="K143" s="324">
        <v>26.690973429635335</v>
      </c>
      <c r="L143" s="324">
        <v>0</v>
      </c>
      <c r="M143" s="324">
        <v>0</v>
      </c>
      <c r="N143" s="324">
        <v>0.009899287736971019</v>
      </c>
      <c r="O143" s="324">
        <v>84.8</v>
      </c>
    </row>
    <row r="144" spans="2:15" s="368" customFormat="1" ht="12" customHeight="1">
      <c r="B144" s="354"/>
      <c r="C144" s="354"/>
      <c r="D144" s="354"/>
      <c r="E144" s="354"/>
      <c r="F144" s="322" t="s">
        <v>25</v>
      </c>
      <c r="G144" s="322"/>
      <c r="H144" s="354"/>
      <c r="J144" s="324"/>
      <c r="K144" s="324"/>
      <c r="L144" s="324"/>
      <c r="M144" s="324"/>
      <c r="N144" s="324"/>
      <c r="O144" s="324"/>
    </row>
    <row r="145" spans="2:15" s="373" customFormat="1" ht="12" customHeight="1">
      <c r="B145" s="375" t="s">
        <v>579</v>
      </c>
      <c r="C145" s="375"/>
      <c r="D145" s="375"/>
      <c r="E145" s="375"/>
      <c r="F145" s="375"/>
      <c r="G145" s="375"/>
      <c r="H145" s="374"/>
      <c r="J145" s="380">
        <v>104789.96492838032</v>
      </c>
      <c r="K145" s="380">
        <v>11275.299167381261</v>
      </c>
      <c r="L145" s="380">
        <v>1155.8703559343792</v>
      </c>
      <c r="M145" s="380">
        <v>-1004.0869129520238</v>
      </c>
      <c r="N145" s="380">
        <v>-413.38429071073233</v>
      </c>
      <c r="O145" s="380">
        <v>115803.66324803318</v>
      </c>
    </row>
    <row r="146" spans="2:15" s="368" customFormat="1" ht="12" customHeight="1">
      <c r="B146" s="322"/>
      <c r="C146" s="322"/>
      <c r="D146" s="322" t="s">
        <v>580</v>
      </c>
      <c r="E146" s="354"/>
      <c r="F146" s="322"/>
      <c r="G146" s="322"/>
      <c r="H146" s="354"/>
      <c r="J146" s="324">
        <v>104789.96492838032</v>
      </c>
      <c r="K146" s="324">
        <v>11275.299167381261</v>
      </c>
      <c r="L146" s="324">
        <v>1155.8703559343792</v>
      </c>
      <c r="M146" s="324">
        <v>-1004.0869129520238</v>
      </c>
      <c r="N146" s="324">
        <v>-413.38429071073233</v>
      </c>
      <c r="O146" s="324">
        <v>115803.66324803318</v>
      </c>
    </row>
    <row r="147" spans="2:15" s="368" customFormat="1" ht="12" customHeight="1">
      <c r="B147" s="322"/>
      <c r="C147" s="322"/>
      <c r="D147" s="322"/>
      <c r="E147" s="354" t="s">
        <v>118</v>
      </c>
      <c r="F147" s="322"/>
      <c r="G147" s="322"/>
      <c r="H147" s="354"/>
      <c r="J147" s="324">
        <v>73913.1</v>
      </c>
      <c r="K147" s="324">
        <v>7951.6602800661385</v>
      </c>
      <c r="L147" s="324">
        <v>947.5216973980007</v>
      </c>
      <c r="M147" s="324">
        <v>-1916.0461043185167</v>
      </c>
      <c r="N147" s="324">
        <v>-164.6664530406109</v>
      </c>
      <c r="O147" s="324">
        <v>80731.56942010499</v>
      </c>
    </row>
    <row r="148" spans="2:15" s="368" customFormat="1" ht="12" customHeight="1">
      <c r="B148" s="322"/>
      <c r="C148" s="322"/>
      <c r="D148" s="322"/>
      <c r="E148" s="354"/>
      <c r="F148" s="322" t="s">
        <v>581</v>
      </c>
      <c r="G148" s="322"/>
      <c r="H148" s="354"/>
      <c r="J148" s="324">
        <v>69947.3</v>
      </c>
      <c r="K148" s="324">
        <v>9414.867514066138</v>
      </c>
      <c r="L148" s="324">
        <v>947.5216973980007</v>
      </c>
      <c r="M148" s="324">
        <v>-1943.6461043185166</v>
      </c>
      <c r="N148" s="324">
        <v>0.03876595938572791</v>
      </c>
      <c r="O148" s="324">
        <v>78366.081873105</v>
      </c>
    </row>
    <row r="149" spans="2:15" s="368" customFormat="1" ht="12" customHeight="1">
      <c r="B149" s="322"/>
      <c r="C149" s="322"/>
      <c r="D149" s="322"/>
      <c r="E149" s="354"/>
      <c r="F149" s="322" t="s">
        <v>17</v>
      </c>
      <c r="G149" s="322"/>
      <c r="H149" s="354"/>
      <c r="J149" s="324">
        <v>3965.8</v>
      </c>
      <c r="K149" s="324">
        <v>-1463.2072339999997</v>
      </c>
      <c r="L149" s="324">
        <v>0</v>
      </c>
      <c r="M149" s="324">
        <v>27.6</v>
      </c>
      <c r="N149" s="324">
        <v>-164.70521899999662</v>
      </c>
      <c r="O149" s="324">
        <v>2365.487547000004</v>
      </c>
    </row>
    <row r="150" spans="2:15" s="368" customFormat="1" ht="12" customHeight="1">
      <c r="B150" s="322"/>
      <c r="C150" s="322"/>
      <c r="D150" s="322"/>
      <c r="E150" s="354" t="s">
        <v>74</v>
      </c>
      <c r="F150" s="322"/>
      <c r="G150" s="322"/>
      <c r="H150" s="354"/>
      <c r="J150" s="324">
        <v>9704.967267119613</v>
      </c>
      <c r="K150" s="324">
        <v>132.06974883579025</v>
      </c>
      <c r="L150" s="324">
        <v>143.53386094600296</v>
      </c>
      <c r="M150" s="324">
        <v>752.179358884742</v>
      </c>
      <c r="N150" s="324">
        <v>-65.4701280144568</v>
      </c>
      <c r="O150" s="324">
        <v>10667.28010777169</v>
      </c>
    </row>
    <row r="151" spans="2:15" s="368" customFormat="1" ht="12" customHeight="1">
      <c r="B151" s="322"/>
      <c r="C151" s="322"/>
      <c r="D151" s="322"/>
      <c r="E151" s="354"/>
      <c r="F151" s="322" t="s">
        <v>478</v>
      </c>
      <c r="G151" s="322"/>
      <c r="H151" s="354"/>
      <c r="J151" s="324">
        <v>5601.0904679351015</v>
      </c>
      <c r="K151" s="324">
        <v>271.85974883579024</v>
      </c>
      <c r="L151" s="324">
        <v>151.25439794600265</v>
      </c>
      <c r="M151" s="324">
        <v>752.179358884742</v>
      </c>
      <c r="N151" s="324">
        <v>66.50667117005469</v>
      </c>
      <c r="O151" s="324">
        <v>6842.89064477169</v>
      </c>
    </row>
    <row r="152" spans="2:15" s="368" customFormat="1" ht="12" customHeight="1">
      <c r="B152" s="322"/>
      <c r="C152" s="322"/>
      <c r="D152" s="322"/>
      <c r="E152" s="354"/>
      <c r="F152" s="322" t="s">
        <v>165</v>
      </c>
      <c r="G152" s="322"/>
      <c r="H152" s="354"/>
      <c r="J152" s="324">
        <v>4103.876799184511</v>
      </c>
      <c r="K152" s="324">
        <v>-139.79</v>
      </c>
      <c r="L152" s="324">
        <v>-7.720536999999695</v>
      </c>
      <c r="M152" s="324">
        <v>0</v>
      </c>
      <c r="N152" s="324">
        <v>-131.9767991845115</v>
      </c>
      <c r="O152" s="324">
        <v>3824.389463</v>
      </c>
    </row>
    <row r="153" spans="2:15" s="368" customFormat="1" ht="12" customHeight="1">
      <c r="B153" s="322"/>
      <c r="C153" s="322"/>
      <c r="D153" s="322"/>
      <c r="E153" s="354" t="s">
        <v>387</v>
      </c>
      <c r="F153" s="322"/>
      <c r="G153" s="322"/>
      <c r="H153" s="354"/>
      <c r="J153" s="324">
        <v>480.62037637000003</v>
      </c>
      <c r="K153" s="324">
        <v>-232.88741573850064</v>
      </c>
      <c r="L153" s="324">
        <v>64.81479759037558</v>
      </c>
      <c r="M153" s="324">
        <v>108.779832481751</v>
      </c>
      <c r="N153" s="324">
        <v>0</v>
      </c>
      <c r="O153" s="324">
        <v>421.327590703626</v>
      </c>
    </row>
    <row r="154" spans="2:15" s="368" customFormat="1" ht="12" customHeight="1">
      <c r="B154" s="322"/>
      <c r="C154" s="322"/>
      <c r="D154" s="322"/>
      <c r="E154" s="354" t="s">
        <v>76</v>
      </c>
      <c r="F154" s="322"/>
      <c r="G154" s="322"/>
      <c r="H154" s="354"/>
      <c r="J154" s="324">
        <v>20691.2772848907</v>
      </c>
      <c r="K154" s="324">
        <v>3424.4565542178334</v>
      </c>
      <c r="L154" s="324">
        <v>0</v>
      </c>
      <c r="M154" s="324">
        <v>51</v>
      </c>
      <c r="N154" s="324">
        <v>-183.2477096556646</v>
      </c>
      <c r="O154" s="324">
        <v>23983.486129452867</v>
      </c>
    </row>
    <row r="155" spans="2:15" s="368" customFormat="1" ht="12" customHeight="1">
      <c r="B155" s="322"/>
      <c r="C155" s="322"/>
      <c r="D155" s="322"/>
      <c r="E155" s="354"/>
      <c r="F155" s="322" t="s">
        <v>21</v>
      </c>
      <c r="G155" s="322"/>
      <c r="H155" s="354"/>
      <c r="J155" s="324">
        <v>5990.681299999999</v>
      </c>
      <c r="K155" s="324">
        <v>1042.9728773378333</v>
      </c>
      <c r="L155" s="324">
        <v>0</v>
      </c>
      <c r="M155" s="324">
        <v>0</v>
      </c>
      <c r="N155" s="324">
        <v>-0.0006603150005659586</v>
      </c>
      <c r="O155" s="324">
        <v>7033.653517022833</v>
      </c>
    </row>
    <row r="156" spans="2:15" s="368" customFormat="1" ht="12" customHeight="1">
      <c r="B156" s="322"/>
      <c r="C156" s="322"/>
      <c r="D156" s="322"/>
      <c r="E156" s="354"/>
      <c r="F156" s="322" t="s">
        <v>573</v>
      </c>
      <c r="G156" s="322"/>
      <c r="H156" s="366"/>
      <c r="J156" s="324">
        <v>4305.699199999999</v>
      </c>
      <c r="K156" s="324">
        <v>1177.6053491238335</v>
      </c>
      <c r="L156" s="324">
        <v>0</v>
      </c>
      <c r="M156" s="324">
        <v>0</v>
      </c>
      <c r="N156" s="324">
        <v>5.684341886080802E-14</v>
      </c>
      <c r="O156" s="324">
        <v>5483.304549123833</v>
      </c>
    </row>
    <row r="157" spans="2:15" s="368" customFormat="1" ht="12" customHeight="1">
      <c r="B157" s="322"/>
      <c r="C157" s="322"/>
      <c r="D157" s="322"/>
      <c r="E157" s="354"/>
      <c r="F157" s="322" t="s">
        <v>574</v>
      </c>
      <c r="G157" s="322"/>
      <c r="H157" s="366"/>
      <c r="J157" s="324">
        <v>1684.9821000000002</v>
      </c>
      <c r="K157" s="324">
        <v>-134.632471786</v>
      </c>
      <c r="L157" s="324">
        <v>0</v>
      </c>
      <c r="M157" s="324">
        <v>0</v>
      </c>
      <c r="N157" s="324">
        <v>-0.000660315000622802</v>
      </c>
      <c r="O157" s="324">
        <v>1550.3489678989995</v>
      </c>
    </row>
    <row r="158" spans="2:15" s="368" customFormat="1" ht="12" customHeight="1">
      <c r="B158" s="322"/>
      <c r="C158" s="322"/>
      <c r="D158" s="322"/>
      <c r="E158" s="354"/>
      <c r="F158" s="322" t="s">
        <v>22</v>
      </c>
      <c r="G158" s="322"/>
      <c r="H158" s="354"/>
      <c r="J158" s="324">
        <v>14700.5959848907</v>
      </c>
      <c r="K158" s="324">
        <v>2381.48367688</v>
      </c>
      <c r="L158" s="324">
        <v>0</v>
      </c>
      <c r="M158" s="324">
        <v>51</v>
      </c>
      <c r="N158" s="324">
        <v>-183.24704934066403</v>
      </c>
      <c r="O158" s="324">
        <v>16949.832612430037</v>
      </c>
    </row>
    <row r="159" spans="2:15" s="368" customFormat="1" ht="12" customHeight="1">
      <c r="B159" s="322"/>
      <c r="C159" s="322"/>
      <c r="D159" s="322"/>
      <c r="E159" s="354"/>
      <c r="F159" s="322" t="s">
        <v>573</v>
      </c>
      <c r="G159" s="322"/>
      <c r="H159" s="354"/>
      <c r="J159" s="324">
        <v>608.1</v>
      </c>
      <c r="K159" s="324">
        <v>73.26549188000013</v>
      </c>
      <c r="L159" s="324">
        <v>0</v>
      </c>
      <c r="M159" s="324">
        <v>0</v>
      </c>
      <c r="N159" s="324">
        <v>-0.0022784500000625485</v>
      </c>
      <c r="O159" s="324">
        <v>681.3632134300001</v>
      </c>
    </row>
    <row r="160" spans="2:15" s="368" customFormat="1" ht="12" customHeight="1">
      <c r="B160" s="322"/>
      <c r="C160" s="322"/>
      <c r="D160" s="322"/>
      <c r="E160" s="354"/>
      <c r="F160" s="322" t="s">
        <v>574</v>
      </c>
      <c r="G160" s="322"/>
      <c r="H160" s="354"/>
      <c r="J160" s="324">
        <v>14092.4959848907</v>
      </c>
      <c r="K160" s="324">
        <v>2308.2181849999997</v>
      </c>
      <c r="L160" s="324">
        <v>0</v>
      </c>
      <c r="M160" s="324">
        <v>51</v>
      </c>
      <c r="N160" s="324">
        <v>-183.24477089066397</v>
      </c>
      <c r="O160" s="324">
        <v>16268.469399000036</v>
      </c>
    </row>
    <row r="161" spans="2:15" s="368" customFormat="1" ht="12" customHeight="1">
      <c r="B161" s="323"/>
      <c r="C161" s="323"/>
      <c r="D161" s="323"/>
      <c r="E161" s="323"/>
      <c r="F161" s="323" t="s">
        <v>25</v>
      </c>
      <c r="G161" s="323"/>
      <c r="H161" s="323"/>
      <c r="I161" s="324"/>
      <c r="J161" s="324"/>
      <c r="K161" s="324"/>
      <c r="L161" s="324"/>
      <c r="M161" s="314"/>
      <c r="N161" s="314"/>
      <c r="O161" s="179"/>
    </row>
    <row r="162" spans="2:15" s="368" customFormat="1" ht="12.75">
      <c r="B162" s="377"/>
      <c r="C162" s="377"/>
      <c r="D162" s="377"/>
      <c r="E162" s="377"/>
      <c r="F162" s="377"/>
      <c r="G162" s="377"/>
      <c r="H162" s="377"/>
      <c r="I162" s="378"/>
      <c r="J162" s="378"/>
      <c r="K162" s="378"/>
      <c r="L162" s="378"/>
      <c r="M162" s="397"/>
      <c r="N162" s="397"/>
      <c r="O162" s="190"/>
    </row>
    <row r="163" spans="2:15" s="368" customFormat="1" ht="12.75">
      <c r="B163" s="367" t="s">
        <v>459</v>
      </c>
      <c r="C163" s="322" t="s">
        <v>582</v>
      </c>
      <c r="D163" s="322"/>
      <c r="E163" s="322"/>
      <c r="F163" s="322"/>
      <c r="G163" s="322"/>
      <c r="H163" s="322"/>
      <c r="I163" s="322"/>
      <c r="J163" s="322"/>
      <c r="K163" s="322"/>
      <c r="L163" s="322"/>
      <c r="M163" s="354"/>
      <c r="N163" s="354"/>
      <c r="O163" s="179"/>
    </row>
    <row r="164" spans="2:15" s="368" customFormat="1" ht="12.75">
      <c r="B164" s="322"/>
      <c r="C164" s="322" t="s">
        <v>583</v>
      </c>
      <c r="D164" s="322"/>
      <c r="E164" s="322"/>
      <c r="F164" s="322"/>
      <c r="G164" s="322"/>
      <c r="H164" s="322"/>
      <c r="I164" s="322"/>
      <c r="J164" s="322"/>
      <c r="K164" s="322"/>
      <c r="L164" s="322"/>
      <c r="M164" s="354"/>
      <c r="N164" s="354"/>
      <c r="O164" s="179"/>
    </row>
    <row r="165" spans="2:15" s="368" customFormat="1" ht="12.75">
      <c r="B165" s="322"/>
      <c r="C165" s="322" t="s">
        <v>594</v>
      </c>
      <c r="D165" s="322"/>
      <c r="E165" s="322"/>
      <c r="F165" s="322"/>
      <c r="G165" s="322"/>
      <c r="H165" s="322"/>
      <c r="I165" s="322"/>
      <c r="J165" s="322"/>
      <c r="K165" s="322"/>
      <c r="L165" s="322"/>
      <c r="M165" s="354"/>
      <c r="N165" s="354"/>
      <c r="O165" s="179"/>
    </row>
    <row r="166" spans="2:15" s="368" customFormat="1" ht="10.5" customHeight="1">
      <c r="B166" s="322"/>
      <c r="C166" s="322" t="s">
        <v>593</v>
      </c>
      <c r="D166" s="322"/>
      <c r="E166" s="354"/>
      <c r="F166" s="322"/>
      <c r="G166" s="322"/>
      <c r="H166" s="354"/>
      <c r="J166" s="323"/>
      <c r="K166" s="323"/>
      <c r="L166" s="323"/>
      <c r="M166" s="323"/>
      <c r="N166" s="324"/>
      <c r="O166" s="324"/>
    </row>
    <row r="167" spans="1:15" s="368" customFormat="1" ht="10.5" customHeight="1">
      <c r="A167" s="379"/>
      <c r="B167" s="362"/>
      <c r="C167" s="362"/>
      <c r="D167" s="362"/>
      <c r="E167" s="362"/>
      <c r="F167" s="362"/>
      <c r="G167" s="362"/>
      <c r="H167" s="362"/>
      <c r="I167" s="362"/>
      <c r="J167" s="323"/>
      <c r="K167" s="323"/>
      <c r="L167" s="323"/>
      <c r="M167" s="323"/>
      <c r="N167" s="324"/>
      <c r="O167" s="324"/>
    </row>
  </sheetData>
  <printOptions/>
  <pageMargins left="0.9055118110236221" right="0.7874015748031497" top="1.1811023622047245" bottom="1.3779527559055118" header="0" footer="0"/>
  <pageSetup horizontalDpi="600" verticalDpi="600" orientation="portrait" scale="73" r:id="rId1"/>
  <rowBreaks count="2" manualBreakCount="2">
    <brk id="57" max="14" man="1"/>
    <brk id="105" max="14" man="1"/>
  </rowBreaks>
</worksheet>
</file>

<file path=xl/worksheets/sheet2.xml><?xml version="1.0" encoding="utf-8"?>
<worksheet xmlns="http://schemas.openxmlformats.org/spreadsheetml/2006/main" xmlns:r="http://schemas.openxmlformats.org/officeDocument/2006/relationships">
  <sheetPr>
    <pageSetUpPr fitToPage="1"/>
  </sheetPr>
  <dimension ref="A1:J89"/>
  <sheetViews>
    <sheetView zoomScale="75" zoomScaleNormal="75" workbookViewId="0" topLeftCell="A1">
      <selection activeCell="A1" sqref="A1"/>
    </sheetView>
  </sheetViews>
  <sheetFormatPr defaultColWidth="11.421875" defaultRowHeight="12.75"/>
  <cols>
    <col min="1" max="1" width="4.57421875" style="179" customWidth="1"/>
    <col min="2" max="2" width="2.8515625" style="179" customWidth="1"/>
    <col min="3" max="6" width="2.7109375" style="179" customWidth="1"/>
    <col min="7" max="7" width="49.421875" style="179" customWidth="1"/>
    <col min="8" max="8" width="9.7109375" style="178" customWidth="1"/>
    <col min="9" max="9" width="10.00390625" style="178" customWidth="1"/>
    <col min="10" max="10" width="10.140625" style="178" customWidth="1"/>
    <col min="11" max="16384" width="11.421875" style="179" customWidth="1"/>
  </cols>
  <sheetData>
    <row r="1" spans="8:10" ht="12.75">
      <c r="H1" s="179"/>
      <c r="I1" s="179"/>
      <c r="J1" s="179"/>
    </row>
    <row r="2" spans="1:10" ht="12.75">
      <c r="A2" s="187"/>
      <c r="B2" s="175" t="s">
        <v>462</v>
      </c>
      <c r="C2" s="188"/>
      <c r="D2" s="188"/>
      <c r="E2" s="188"/>
      <c r="F2" s="188"/>
      <c r="G2" s="188"/>
      <c r="H2" s="188"/>
      <c r="I2" s="188"/>
      <c r="J2" s="188"/>
    </row>
    <row r="3" spans="2:10" ht="12.75">
      <c r="B3" s="186" t="s">
        <v>0</v>
      </c>
      <c r="C3" s="189"/>
      <c r="D3" s="189"/>
      <c r="E3" s="189"/>
      <c r="F3" s="189"/>
      <c r="G3" s="189"/>
      <c r="H3" s="189"/>
      <c r="I3" s="189"/>
      <c r="J3" s="189"/>
    </row>
    <row r="4" spans="8:10" ht="16.5" customHeight="1">
      <c r="H4" s="179"/>
      <c r="I4" s="179"/>
      <c r="J4" s="179"/>
    </row>
    <row r="5" spans="2:10" ht="12.75">
      <c r="B5" s="190"/>
      <c r="C5" s="190"/>
      <c r="D5" s="190"/>
      <c r="E5" s="190"/>
      <c r="F5" s="190"/>
      <c r="G5" s="190"/>
      <c r="H5" s="190"/>
      <c r="I5" s="190"/>
      <c r="J5" s="190"/>
    </row>
    <row r="6" spans="2:10" ht="12.75">
      <c r="B6" s="191"/>
      <c r="C6" s="179" t="s">
        <v>1</v>
      </c>
      <c r="D6" s="191"/>
      <c r="E6" s="191"/>
      <c r="F6" s="191"/>
      <c r="G6" s="191"/>
      <c r="H6" s="192" t="s">
        <v>366</v>
      </c>
      <c r="I6" s="192" t="s">
        <v>367</v>
      </c>
      <c r="J6" s="192" t="s">
        <v>122</v>
      </c>
    </row>
    <row r="7" spans="2:10" ht="4.5" customHeight="1">
      <c r="B7" s="193"/>
      <c r="C7" s="193"/>
      <c r="D7" s="193"/>
      <c r="E7" s="193"/>
      <c r="F7" s="193"/>
      <c r="G7" s="193"/>
      <c r="H7" s="194"/>
      <c r="I7" s="194"/>
      <c r="J7" s="194"/>
    </row>
    <row r="8" spans="8:10" ht="9" customHeight="1">
      <c r="H8" s="179"/>
      <c r="I8" s="179"/>
      <c r="J8" s="179"/>
    </row>
    <row r="9" spans="2:10" ht="12.75">
      <c r="B9" s="195" t="s">
        <v>368</v>
      </c>
      <c r="C9" s="187" t="s">
        <v>369</v>
      </c>
      <c r="D9" s="187"/>
      <c r="E9" s="187"/>
      <c r="F9" s="187"/>
      <c r="G9" s="187"/>
      <c r="H9" s="181">
        <v>75169.1197840652</v>
      </c>
      <c r="I9" s="181">
        <v>69913.05982681828</v>
      </c>
      <c r="J9" s="181">
        <v>5256.059957246922</v>
      </c>
    </row>
    <row r="10" spans="2:10" ht="7.5" customHeight="1">
      <c r="B10" s="196"/>
      <c r="H10" s="182"/>
      <c r="I10" s="182"/>
      <c r="J10" s="182"/>
    </row>
    <row r="11" spans="2:10" ht="12.75">
      <c r="B11" s="196"/>
      <c r="C11" s="179" t="s">
        <v>370</v>
      </c>
      <c r="D11" s="179" t="s">
        <v>371</v>
      </c>
      <c r="H11" s="182">
        <v>65620.36663499018</v>
      </c>
      <c r="I11" s="182">
        <v>44329.24463857713</v>
      </c>
      <c r="J11" s="182">
        <v>21291.121996413043</v>
      </c>
    </row>
    <row r="12" spans="2:10" ht="12.75">
      <c r="B12" s="195"/>
      <c r="C12" s="187"/>
      <c r="D12" s="187" t="s">
        <v>372</v>
      </c>
      <c r="E12" s="187" t="s">
        <v>258</v>
      </c>
      <c r="F12" s="187"/>
      <c r="G12" s="187"/>
      <c r="H12" s="181">
        <v>58116.39273154443</v>
      </c>
      <c r="I12" s="181">
        <v>35903.054602481316</v>
      </c>
      <c r="J12" s="181">
        <v>22213.338129063115</v>
      </c>
    </row>
    <row r="13" spans="2:10" ht="12.75">
      <c r="B13" s="196"/>
      <c r="E13" s="179" t="s">
        <v>373</v>
      </c>
      <c r="H13" s="182">
        <v>57151.39840873443</v>
      </c>
      <c r="I13" s="182">
        <v>35048.75877760861</v>
      </c>
      <c r="J13" s="182">
        <v>22102.63963112582</v>
      </c>
    </row>
    <row r="14" spans="2:10" ht="12.75">
      <c r="B14" s="196"/>
      <c r="F14" s="179" t="s">
        <v>117</v>
      </c>
      <c r="H14" s="182">
        <v>55854.492160370995</v>
      </c>
      <c r="I14" s="182">
        <v>32760.007664125875</v>
      </c>
      <c r="J14" s="182">
        <v>23094.48449624512</v>
      </c>
    </row>
    <row r="15" spans="2:10" ht="12.75">
      <c r="B15" s="196"/>
      <c r="F15" s="179" t="s">
        <v>374</v>
      </c>
      <c r="H15" s="182">
        <v>1296.9062483634325</v>
      </c>
      <c r="I15" s="182">
        <v>2288.7511134827346</v>
      </c>
      <c r="J15" s="182">
        <v>-991.8448651193021</v>
      </c>
    </row>
    <row r="16" spans="2:10" ht="12.75">
      <c r="B16" s="196"/>
      <c r="E16" s="179" t="s">
        <v>375</v>
      </c>
      <c r="H16" s="182">
        <v>1.800388047985396</v>
      </c>
      <c r="I16" s="182">
        <v>37.40848973488708</v>
      </c>
      <c r="J16" s="182">
        <v>-35.60810168690168</v>
      </c>
    </row>
    <row r="17" spans="2:10" ht="12.75">
      <c r="B17" s="196"/>
      <c r="E17" s="179" t="s">
        <v>125</v>
      </c>
      <c r="H17" s="182">
        <v>430.64296019201464</v>
      </c>
      <c r="I17" s="182">
        <v>816.8873351378207</v>
      </c>
      <c r="J17" s="182">
        <v>-386.2443749458061</v>
      </c>
    </row>
    <row r="18" spans="2:10" ht="12.75">
      <c r="B18" s="196"/>
      <c r="E18" s="179" t="s">
        <v>126</v>
      </c>
      <c r="H18" s="182">
        <v>532.55097457</v>
      </c>
      <c r="I18" s="182">
        <v>0</v>
      </c>
      <c r="J18" s="182">
        <v>532.55097457</v>
      </c>
    </row>
    <row r="19" spans="2:10" ht="12.75">
      <c r="B19" s="195"/>
      <c r="C19" s="187"/>
      <c r="D19" s="187" t="s">
        <v>376</v>
      </c>
      <c r="E19" s="187" t="s">
        <v>259</v>
      </c>
      <c r="F19" s="187"/>
      <c r="G19" s="187"/>
      <c r="H19" s="181">
        <v>7503.9739034457525</v>
      </c>
      <c r="I19" s="181">
        <v>8426.190036095817</v>
      </c>
      <c r="J19" s="181">
        <v>-922.2161326500645</v>
      </c>
    </row>
    <row r="20" spans="2:10" ht="12.75">
      <c r="B20" s="196"/>
      <c r="E20" s="179" t="s">
        <v>127</v>
      </c>
      <c r="H20" s="182">
        <v>4468.636062959629</v>
      </c>
      <c r="I20" s="182">
        <v>4550.957115605481</v>
      </c>
      <c r="J20" s="182">
        <v>-82.32105264585152</v>
      </c>
    </row>
    <row r="21" spans="2:10" ht="12.75">
      <c r="B21" s="196"/>
      <c r="E21" s="179" t="s">
        <v>128</v>
      </c>
      <c r="H21" s="182">
        <v>1214.4</v>
      </c>
      <c r="I21" s="182">
        <v>1252.4</v>
      </c>
      <c r="J21" s="182">
        <v>-38.00000000000023</v>
      </c>
    </row>
    <row r="22" spans="2:10" ht="12.75">
      <c r="B22" s="196"/>
      <c r="E22" s="179" t="s">
        <v>53</v>
      </c>
      <c r="H22" s="182">
        <v>1820.937840486124</v>
      </c>
      <c r="I22" s="182">
        <v>2622.8329204903366</v>
      </c>
      <c r="J22" s="182">
        <v>-801.8950800042126</v>
      </c>
    </row>
    <row r="23" spans="2:10" ht="8.25" customHeight="1">
      <c r="B23" s="196"/>
      <c r="H23" s="182"/>
      <c r="I23" s="182"/>
      <c r="J23" s="182"/>
    </row>
    <row r="24" spans="2:10" ht="12.75">
      <c r="B24" s="195"/>
      <c r="C24" s="179" t="s">
        <v>377</v>
      </c>
      <c r="D24" s="179" t="s">
        <v>378</v>
      </c>
      <c r="H24" s="182">
        <v>5660.305749214529</v>
      </c>
      <c r="I24" s="182">
        <v>25051.833157931644</v>
      </c>
      <c r="J24" s="182">
        <v>-19391.527408717113</v>
      </c>
    </row>
    <row r="25" spans="2:10" ht="12.75">
      <c r="B25" s="195"/>
      <c r="E25" s="179" t="s">
        <v>379</v>
      </c>
      <c r="H25" s="182">
        <v>2.5</v>
      </c>
      <c r="I25" s="182">
        <v>5.7</v>
      </c>
      <c r="J25" s="182">
        <v>-3.2</v>
      </c>
    </row>
    <row r="26" spans="2:10" ht="12.75">
      <c r="B26" s="195"/>
      <c r="E26" s="179" t="s">
        <v>129</v>
      </c>
      <c r="H26" s="182">
        <v>5657.805749214529</v>
      </c>
      <c r="I26" s="182">
        <v>25046.133157931643</v>
      </c>
      <c r="J26" s="182">
        <v>-19388.327408717116</v>
      </c>
    </row>
    <row r="27" spans="2:10" ht="12.75">
      <c r="B27" s="195"/>
      <c r="F27" s="179" t="s">
        <v>118</v>
      </c>
      <c r="H27" s="182">
        <v>3438.3950295786394</v>
      </c>
      <c r="I27" s="182">
        <v>22727.309228008387</v>
      </c>
      <c r="J27" s="182">
        <v>-19288.91419842975</v>
      </c>
    </row>
    <row r="28" spans="2:10" ht="12.75">
      <c r="B28" s="195"/>
      <c r="G28" s="179" t="s">
        <v>114</v>
      </c>
      <c r="H28" s="182">
        <v>1120.4749695366668</v>
      </c>
      <c r="I28" s="182">
        <v>0</v>
      </c>
      <c r="J28" s="182">
        <v>1120.4749695366668</v>
      </c>
    </row>
    <row r="29" spans="2:10" ht="12.75">
      <c r="B29" s="195"/>
      <c r="G29" s="179" t="s">
        <v>115</v>
      </c>
      <c r="H29" s="182">
        <v>2317.9200600419726</v>
      </c>
      <c r="I29" s="182">
        <v>22727.309228008387</v>
      </c>
      <c r="J29" s="182">
        <v>-20409.389167966416</v>
      </c>
    </row>
    <row r="30" spans="2:10" ht="12.75">
      <c r="B30" s="195"/>
      <c r="F30" s="179" t="s">
        <v>74</v>
      </c>
      <c r="H30" s="182">
        <v>1255.262534802595</v>
      </c>
      <c r="I30" s="182">
        <v>1541.7645477404913</v>
      </c>
      <c r="J30" s="182">
        <v>-286.5020129378963</v>
      </c>
    </row>
    <row r="31" spans="2:10" ht="12.75">
      <c r="B31" s="195"/>
      <c r="G31" s="179" t="s">
        <v>123</v>
      </c>
      <c r="H31" s="182">
        <v>891.6995083276638</v>
      </c>
      <c r="I31" s="182">
        <v>821.0408510996442</v>
      </c>
      <c r="J31" s="182">
        <v>70.65865722801959</v>
      </c>
    </row>
    <row r="32" spans="2:10" ht="12.75">
      <c r="B32" s="195"/>
      <c r="G32" s="179" t="s">
        <v>124</v>
      </c>
      <c r="H32" s="182">
        <v>363.5630264749312</v>
      </c>
      <c r="I32" s="182">
        <v>720.723696640847</v>
      </c>
      <c r="J32" s="182">
        <v>-357.16067016591586</v>
      </c>
    </row>
    <row r="33" spans="2:10" ht="12.75">
      <c r="B33" s="195"/>
      <c r="F33" s="179" t="s">
        <v>76</v>
      </c>
      <c r="H33" s="182">
        <v>964.1481848332953</v>
      </c>
      <c r="I33" s="182">
        <v>777.0593821827651</v>
      </c>
      <c r="J33" s="182">
        <v>187.08880265053017</v>
      </c>
    </row>
    <row r="34" spans="2:10" ht="7.5" customHeight="1">
      <c r="B34" s="196"/>
      <c r="H34" s="182"/>
      <c r="I34" s="182"/>
      <c r="J34" s="182"/>
    </row>
    <row r="35" spans="2:10" ht="12.75">
      <c r="B35" s="196"/>
      <c r="C35" s="179" t="s">
        <v>380</v>
      </c>
      <c r="D35" s="179" t="s">
        <v>381</v>
      </c>
      <c r="H35" s="182">
        <v>3888.447399860491</v>
      </c>
      <c r="I35" s="182">
        <v>531.982030309506</v>
      </c>
      <c r="J35" s="182">
        <v>3356.465369550985</v>
      </c>
    </row>
    <row r="36" spans="2:10" ht="6" customHeight="1">
      <c r="B36" s="196"/>
      <c r="H36" s="182"/>
      <c r="I36" s="182"/>
      <c r="J36" s="182"/>
    </row>
    <row r="37" spans="2:10" ht="12.75">
      <c r="B37" s="195" t="s">
        <v>382</v>
      </c>
      <c r="C37" s="187" t="s">
        <v>143</v>
      </c>
      <c r="D37" s="187"/>
      <c r="E37" s="187"/>
      <c r="F37" s="187"/>
      <c r="G37" s="187"/>
      <c r="H37" s="181">
        <v>95844.47977246525</v>
      </c>
      <c r="I37" s="181">
        <v>102636.58795358537</v>
      </c>
      <c r="J37" s="181">
        <v>-6792.108181120129</v>
      </c>
    </row>
    <row r="38" spans="2:10" ht="12.75">
      <c r="B38" s="196"/>
      <c r="H38" s="182"/>
      <c r="I38" s="182"/>
      <c r="J38" s="182"/>
    </row>
    <row r="39" spans="2:10" ht="12.75">
      <c r="B39" s="196"/>
      <c r="C39" s="179" t="s">
        <v>370</v>
      </c>
      <c r="D39" s="179" t="s">
        <v>383</v>
      </c>
      <c r="H39" s="182">
        <v>13.300991139999999</v>
      </c>
      <c r="I39" s="182">
        <v>0</v>
      </c>
      <c r="J39" s="182">
        <v>13.300991139999999</v>
      </c>
    </row>
    <row r="40" spans="2:10" ht="12.75">
      <c r="B40" s="196"/>
      <c r="E40" s="179" t="s">
        <v>384</v>
      </c>
      <c r="H40" s="182">
        <v>13.300991139999999</v>
      </c>
      <c r="I40" s="182">
        <v>0</v>
      </c>
      <c r="J40" s="182">
        <v>13.300991139999999</v>
      </c>
    </row>
    <row r="41" spans="2:10" ht="12.75">
      <c r="B41" s="196"/>
      <c r="E41" s="179" t="s">
        <v>385</v>
      </c>
      <c r="H41" s="182">
        <v>0</v>
      </c>
      <c r="I41" s="182">
        <v>0</v>
      </c>
      <c r="J41" s="182">
        <v>0</v>
      </c>
    </row>
    <row r="42" spans="2:10" ht="6" customHeight="1">
      <c r="B42" s="196"/>
      <c r="H42" s="182"/>
      <c r="I42" s="182"/>
      <c r="J42" s="182"/>
    </row>
    <row r="43" spans="2:10" ht="12.75">
      <c r="B43" s="196"/>
      <c r="C43" s="179" t="s">
        <v>377</v>
      </c>
      <c r="D43" s="179" t="s">
        <v>386</v>
      </c>
      <c r="H43" s="182">
        <v>95831.17878132524</v>
      </c>
      <c r="I43" s="182">
        <v>102636.58795358537</v>
      </c>
      <c r="J43" s="182">
        <v>-6805.40917226013</v>
      </c>
    </row>
    <row r="44" spans="2:10" ht="12.75">
      <c r="B44" s="196"/>
      <c r="E44" s="179" t="s">
        <v>118</v>
      </c>
      <c r="H44" s="182">
        <v>16594.617165983298</v>
      </c>
      <c r="I44" s="182">
        <v>11518.560171941617</v>
      </c>
      <c r="J44" s="182">
        <v>5076.056994041681</v>
      </c>
    </row>
    <row r="45" spans="2:10" ht="12.75">
      <c r="B45" s="196"/>
      <c r="F45" s="179" t="s">
        <v>114</v>
      </c>
      <c r="H45" s="182">
        <v>2022.0623527451858</v>
      </c>
      <c r="I45" s="182">
        <v>4897.665638769646</v>
      </c>
      <c r="J45" s="182">
        <v>-2875.60328602446</v>
      </c>
    </row>
    <row r="46" spans="2:10" ht="12.75">
      <c r="B46" s="196"/>
      <c r="G46" s="179" t="s">
        <v>15</v>
      </c>
      <c r="H46" s="182">
        <v>541.51910706</v>
      </c>
      <c r="I46" s="182">
        <v>1548.421745512978</v>
      </c>
      <c r="J46" s="182">
        <v>-1006.9026384529781</v>
      </c>
    </row>
    <row r="47" spans="2:10" ht="12.75">
      <c r="B47" s="196"/>
      <c r="G47" s="179" t="s">
        <v>16</v>
      </c>
      <c r="H47" s="182">
        <v>0</v>
      </c>
      <c r="I47" s="182">
        <v>956.3203195966669</v>
      </c>
      <c r="J47" s="182">
        <v>-956.3203195966669</v>
      </c>
    </row>
    <row r="48" spans="2:10" ht="12.75">
      <c r="B48" s="196"/>
      <c r="G48" s="179" t="s">
        <v>17</v>
      </c>
      <c r="H48" s="182">
        <v>1480.5432456851859</v>
      </c>
      <c r="I48" s="182">
        <v>2392.9235736600003</v>
      </c>
      <c r="J48" s="182">
        <v>-912.3803279748145</v>
      </c>
    </row>
    <row r="49" spans="2:10" ht="12.75">
      <c r="B49" s="196"/>
      <c r="F49" s="179" t="s">
        <v>115</v>
      </c>
      <c r="H49" s="182">
        <v>14572.554813238112</v>
      </c>
      <c r="I49" s="182">
        <v>6620.8945331719715</v>
      </c>
      <c r="J49" s="182">
        <v>7951.66028006614</v>
      </c>
    </row>
    <row r="50" spans="2:10" ht="12.75">
      <c r="B50" s="196"/>
      <c r="G50" s="179" t="s">
        <v>15</v>
      </c>
      <c r="H50" s="182">
        <v>4504.58022943</v>
      </c>
      <c r="I50" s="182">
        <v>2547.06242713</v>
      </c>
      <c r="J50" s="182">
        <v>1957.5178023000003</v>
      </c>
    </row>
    <row r="51" spans="2:10" ht="12.75">
      <c r="B51" s="196"/>
      <c r="G51" s="179" t="s">
        <v>16</v>
      </c>
      <c r="H51" s="182">
        <v>9775.26977180811</v>
      </c>
      <c r="I51" s="182">
        <v>2317.9200600419726</v>
      </c>
      <c r="J51" s="182">
        <v>7457.349711766138</v>
      </c>
    </row>
    <row r="52" spans="2:10" ht="12.75">
      <c r="B52" s="196"/>
      <c r="G52" s="179" t="s">
        <v>17</v>
      </c>
      <c r="H52" s="182">
        <v>292.7048119999999</v>
      </c>
      <c r="I52" s="182">
        <v>1755.9120459999995</v>
      </c>
      <c r="J52" s="182">
        <v>-1463.2072339999995</v>
      </c>
    </row>
    <row r="53" spans="2:10" ht="12.75">
      <c r="B53" s="196"/>
      <c r="E53" s="179" t="s">
        <v>74</v>
      </c>
      <c r="H53" s="182">
        <v>40729.634071491455</v>
      </c>
      <c r="I53" s="182">
        <v>50737.819570299915</v>
      </c>
      <c r="J53" s="182">
        <v>-10008.18549880846</v>
      </c>
    </row>
    <row r="54" spans="2:10" ht="12.75">
      <c r="B54" s="196"/>
      <c r="F54" s="179" t="s">
        <v>19</v>
      </c>
      <c r="H54" s="182">
        <v>35534.52910854867</v>
      </c>
      <c r="I54" s="182">
        <v>46385.410994988175</v>
      </c>
      <c r="J54" s="182">
        <v>-10850.881886439507</v>
      </c>
    </row>
    <row r="55" spans="2:10" ht="12.75">
      <c r="B55" s="196"/>
      <c r="F55" s="179" t="s">
        <v>8</v>
      </c>
      <c r="H55" s="182">
        <v>5195.104962942789</v>
      </c>
      <c r="I55" s="182">
        <v>4352.408575311737</v>
      </c>
      <c r="J55" s="182">
        <v>842.696387631052</v>
      </c>
    </row>
    <row r="56" spans="2:10" ht="12.75">
      <c r="B56" s="196"/>
      <c r="E56" s="179" t="s">
        <v>387</v>
      </c>
      <c r="H56" s="182">
        <v>2094.6970568958686</v>
      </c>
      <c r="I56" s="182">
        <v>1790.8782473835454</v>
      </c>
      <c r="J56" s="182">
        <v>303.81880951232324</v>
      </c>
    </row>
    <row r="57" spans="2:10" ht="12.75">
      <c r="B57" s="196"/>
      <c r="F57" s="179" t="s">
        <v>19</v>
      </c>
      <c r="H57" s="182">
        <v>1813.5497947740655</v>
      </c>
      <c r="I57" s="182">
        <v>312.781894778669</v>
      </c>
      <c r="J57" s="182">
        <v>1500.7678999953964</v>
      </c>
    </row>
    <row r="58" spans="2:10" ht="12.75">
      <c r="B58" s="196"/>
      <c r="F58" s="179" t="s">
        <v>8</v>
      </c>
      <c r="H58" s="182">
        <v>281.147262121803</v>
      </c>
      <c r="I58" s="182">
        <v>1478.0963526048763</v>
      </c>
      <c r="J58" s="182">
        <v>-1196.9490904830732</v>
      </c>
    </row>
    <row r="59" spans="2:10" ht="12.75">
      <c r="B59" s="196"/>
      <c r="E59" s="179" t="s">
        <v>689</v>
      </c>
      <c r="H59" s="182">
        <v>31153.280486954623</v>
      </c>
      <c r="I59" s="182">
        <v>31332.93003470765</v>
      </c>
      <c r="J59" s="182">
        <v>-179.64954775302613</v>
      </c>
    </row>
    <row r="60" spans="2:10" ht="12.75">
      <c r="B60" s="196"/>
      <c r="F60" s="179" t="s">
        <v>19</v>
      </c>
      <c r="H60" s="182">
        <v>15264.47753074814</v>
      </c>
      <c r="I60" s="182">
        <v>18939.667041159726</v>
      </c>
      <c r="J60" s="182">
        <v>-3675.1895104115865</v>
      </c>
    </row>
    <row r="61" spans="2:10" ht="12.75">
      <c r="B61" s="196"/>
      <c r="G61" s="179" t="s">
        <v>21</v>
      </c>
      <c r="H61" s="182">
        <v>1917.0637131539022</v>
      </c>
      <c r="I61" s="182">
        <v>2997.70987874212</v>
      </c>
      <c r="J61" s="182">
        <v>-1080.6461655882179</v>
      </c>
    </row>
    <row r="62" spans="2:10" ht="12.75">
      <c r="B62" s="196"/>
      <c r="G62" s="179" t="s">
        <v>22</v>
      </c>
      <c r="H62" s="182">
        <v>2085.3704019999996</v>
      </c>
      <c r="I62" s="182">
        <v>2328.4126951884896</v>
      </c>
      <c r="J62" s="182">
        <v>-243.04229318849002</v>
      </c>
    </row>
    <row r="63" spans="2:10" ht="12.75">
      <c r="B63" s="196"/>
      <c r="G63" s="179" t="s">
        <v>23</v>
      </c>
      <c r="H63" s="182">
        <v>11262.043415594237</v>
      </c>
      <c r="I63" s="182">
        <v>13613.544467229116</v>
      </c>
      <c r="J63" s="182">
        <v>-2351.5010516348793</v>
      </c>
    </row>
    <row r="64" spans="2:10" ht="12.75">
      <c r="B64" s="196"/>
      <c r="G64" s="179" t="s">
        <v>24</v>
      </c>
      <c r="H64" s="182">
        <v>0</v>
      </c>
      <c r="I64" s="182">
        <v>0</v>
      </c>
      <c r="J64" s="182">
        <v>0</v>
      </c>
    </row>
    <row r="65" spans="2:10" ht="12.75">
      <c r="B65" s="196"/>
      <c r="F65" s="179" t="s">
        <v>8</v>
      </c>
      <c r="H65" s="182">
        <v>15888.802956206486</v>
      </c>
      <c r="I65" s="182">
        <v>12393.262993547925</v>
      </c>
      <c r="J65" s="182">
        <v>3495.5399626585604</v>
      </c>
    </row>
    <row r="66" spans="2:10" ht="12.75">
      <c r="B66" s="196"/>
      <c r="G66" s="179" t="s">
        <v>21</v>
      </c>
      <c r="H66" s="182">
        <v>2378.941148981879</v>
      </c>
      <c r="I66" s="182">
        <v>1190.4933797682784</v>
      </c>
      <c r="J66" s="182">
        <v>1188.4477692136006</v>
      </c>
    </row>
    <row r="67" spans="2:10" ht="12.75">
      <c r="B67" s="196"/>
      <c r="G67" s="179" t="s">
        <v>22</v>
      </c>
      <c r="H67" s="182">
        <v>13292.082627777623</v>
      </c>
      <c r="I67" s="182">
        <v>11008.781407762299</v>
      </c>
      <c r="J67" s="182">
        <v>2283.3012200153244</v>
      </c>
    </row>
    <row r="68" spans="2:10" ht="12.75">
      <c r="B68" s="196"/>
      <c r="G68" s="179" t="s">
        <v>23</v>
      </c>
      <c r="H68" s="182">
        <v>186.37917944698287</v>
      </c>
      <c r="I68" s="182">
        <v>159.68820601734754</v>
      </c>
      <c r="J68" s="182">
        <v>26.690973429635335</v>
      </c>
    </row>
    <row r="69" spans="2:10" ht="12.75">
      <c r="B69" s="196"/>
      <c r="G69" s="179" t="s">
        <v>25</v>
      </c>
      <c r="H69" s="182">
        <v>31.4</v>
      </c>
      <c r="I69" s="182">
        <v>34.3</v>
      </c>
      <c r="J69" s="182">
        <v>-2.9</v>
      </c>
    </row>
    <row r="70" spans="2:10" ht="12.75">
      <c r="B70" s="196"/>
      <c r="E70" s="179" t="s">
        <v>130</v>
      </c>
      <c r="H70" s="182">
        <v>5258.95</v>
      </c>
      <c r="I70" s="182">
        <v>7256.399929252652</v>
      </c>
      <c r="J70" s="182">
        <v>-1997.4499292526534</v>
      </c>
    </row>
    <row r="71" spans="2:10" ht="6.75" customHeight="1">
      <c r="B71" s="196"/>
      <c r="H71" s="182"/>
      <c r="I71" s="182"/>
      <c r="J71" s="182"/>
    </row>
    <row r="72" spans="2:10" ht="12.75">
      <c r="B72" s="197" t="s">
        <v>388</v>
      </c>
      <c r="C72" s="198" t="s">
        <v>389</v>
      </c>
      <c r="D72" s="198"/>
      <c r="E72" s="198"/>
      <c r="F72" s="198"/>
      <c r="G72" s="198"/>
      <c r="H72" s="183"/>
      <c r="I72" s="183"/>
      <c r="J72" s="183">
        <v>1536.0482238732075</v>
      </c>
    </row>
    <row r="73" spans="8:10" ht="7.5" customHeight="1">
      <c r="H73" s="182"/>
      <c r="I73" s="182"/>
      <c r="J73" s="182"/>
    </row>
    <row r="74" spans="2:10" ht="12.75">
      <c r="B74" s="179" t="s">
        <v>390</v>
      </c>
      <c r="H74" s="182"/>
      <c r="I74" s="182"/>
      <c r="J74" s="182"/>
    </row>
    <row r="75" spans="2:10" ht="12.75">
      <c r="B75" s="191" t="s">
        <v>391</v>
      </c>
      <c r="C75" s="191"/>
      <c r="D75" s="191"/>
      <c r="E75" s="191"/>
      <c r="F75" s="191"/>
      <c r="G75" s="191"/>
      <c r="H75" s="184"/>
      <c r="I75" s="184"/>
      <c r="J75" s="184">
        <v>1997.4499292526534</v>
      </c>
    </row>
    <row r="76" spans="2:10" ht="12.75">
      <c r="B76" s="191" t="s">
        <v>392</v>
      </c>
      <c r="C76" s="191"/>
      <c r="D76" s="191"/>
      <c r="E76" s="191"/>
      <c r="F76" s="191"/>
      <c r="G76" s="191"/>
      <c r="H76" s="184">
        <v>90585.52977246525</v>
      </c>
      <c r="I76" s="184">
        <v>95380.18802433272</v>
      </c>
      <c r="J76" s="182">
        <v>-4794.6582518674695</v>
      </c>
    </row>
    <row r="77" spans="8:10" ht="7.5" customHeight="1">
      <c r="H77" s="182"/>
      <c r="I77" s="182"/>
      <c r="J77" s="182"/>
    </row>
    <row r="78" spans="8:10" ht="9.75" customHeight="1">
      <c r="H78" s="185" t="s">
        <v>366</v>
      </c>
      <c r="I78" s="185" t="s">
        <v>367</v>
      </c>
      <c r="J78" s="185" t="s">
        <v>122</v>
      </c>
    </row>
    <row r="79" spans="2:10" ht="12.75">
      <c r="B79" s="199" t="s">
        <v>459</v>
      </c>
      <c r="C79" s="179" t="s">
        <v>394</v>
      </c>
      <c r="H79" s="182">
        <v>14526.552767713787</v>
      </c>
      <c r="I79" s="182">
        <v>18125.795361114822</v>
      </c>
      <c r="J79" s="182">
        <v>-3599.2425934010353</v>
      </c>
    </row>
    <row r="80" spans="4:10" ht="12.75">
      <c r="D80" s="179" t="s">
        <v>21</v>
      </c>
      <c r="H80" s="182">
        <v>1917.0637131539022</v>
      </c>
      <c r="I80" s="182">
        <v>2997.70987874212</v>
      </c>
      <c r="J80" s="182">
        <v>-1080.6461655882179</v>
      </c>
    </row>
    <row r="81" spans="4:10" ht="12.75">
      <c r="D81" s="179" t="s">
        <v>22</v>
      </c>
      <c r="H81" s="182">
        <v>1347.445638965647</v>
      </c>
      <c r="I81" s="182">
        <v>1514.5410151435858</v>
      </c>
      <c r="J81" s="182">
        <v>-167.09537617793876</v>
      </c>
    </row>
    <row r="82" spans="4:10" ht="12.75">
      <c r="D82" s="179" t="s">
        <v>23</v>
      </c>
      <c r="H82" s="182">
        <v>11262.043415594238</v>
      </c>
      <c r="I82" s="182">
        <v>13613.544467229116</v>
      </c>
      <c r="J82" s="182">
        <v>-2351.5010516348775</v>
      </c>
    </row>
    <row r="83" spans="4:10" ht="12.75">
      <c r="D83" s="179" t="s">
        <v>24</v>
      </c>
      <c r="H83" s="182">
        <v>0</v>
      </c>
      <c r="I83" s="182">
        <v>0</v>
      </c>
      <c r="J83" s="182">
        <v>0</v>
      </c>
    </row>
    <row r="84" spans="3:10" ht="12.75">
      <c r="C84" s="179" t="s">
        <v>102</v>
      </c>
      <c r="H84" s="182">
        <v>5185.269618134861</v>
      </c>
      <c r="I84" s="182">
        <v>3016.5840962213933</v>
      </c>
      <c r="J84" s="182">
        <v>2168.6855219134677</v>
      </c>
    </row>
    <row r="85" spans="4:10" ht="12.75">
      <c r="D85" s="179" t="s">
        <v>21</v>
      </c>
      <c r="H85" s="182">
        <v>2302.138731767879</v>
      </c>
      <c r="I85" s="182">
        <v>878.4333826440454</v>
      </c>
      <c r="J85" s="182">
        <v>1423.7053491238337</v>
      </c>
    </row>
    <row r="86" spans="4:10" ht="12.75">
      <c r="D86" s="179" t="s">
        <v>22</v>
      </c>
      <c r="H86" s="182">
        <v>2665.3517069199997</v>
      </c>
      <c r="I86" s="182">
        <v>1944.16250756</v>
      </c>
      <c r="J86" s="182">
        <v>721.1891993599997</v>
      </c>
    </row>
    <row r="87" spans="4:10" ht="12.75">
      <c r="D87" s="179" t="s">
        <v>23</v>
      </c>
      <c r="H87" s="182">
        <v>186.37917944698287</v>
      </c>
      <c r="I87" s="182">
        <v>159.68820601734754</v>
      </c>
      <c r="J87" s="182">
        <v>26.690973429635335</v>
      </c>
    </row>
    <row r="88" spans="4:10" ht="12.75">
      <c r="D88" s="179" t="s">
        <v>25</v>
      </c>
      <c r="H88" s="182">
        <v>31.4</v>
      </c>
      <c r="I88" s="182">
        <v>34.3</v>
      </c>
      <c r="J88" s="182">
        <v>-2.9</v>
      </c>
    </row>
    <row r="89" spans="2:10" ht="12.75">
      <c r="B89" s="193"/>
      <c r="C89" s="193"/>
      <c r="D89" s="193"/>
      <c r="E89" s="193"/>
      <c r="F89" s="193"/>
      <c r="G89" s="193"/>
      <c r="H89" s="180"/>
      <c r="I89" s="180"/>
      <c r="J89" s="180"/>
    </row>
  </sheetData>
  <printOptions/>
  <pageMargins left="0.7874015748031497" right="0.7874015748031497" top="0.984251968503937" bottom="0.984251968503937" header="0" footer="0"/>
  <pageSetup fitToHeight="1" fitToWidth="1" horizontalDpi="600" verticalDpi="600" orientation="portrait" scale="63" r:id="rId1"/>
</worksheet>
</file>

<file path=xl/worksheets/sheet20.xml><?xml version="1.0" encoding="utf-8"?>
<worksheet xmlns="http://schemas.openxmlformats.org/spreadsheetml/2006/main" xmlns:r="http://schemas.openxmlformats.org/officeDocument/2006/relationships">
  <dimension ref="A1:AD202"/>
  <sheetViews>
    <sheetView zoomScale="75" zoomScaleNormal="75" zoomScaleSheetLayoutView="75" workbookViewId="0" topLeftCell="A1">
      <selection activeCell="N27" sqref="N27"/>
    </sheetView>
  </sheetViews>
  <sheetFormatPr defaultColWidth="11.421875" defaultRowHeight="12.75"/>
  <cols>
    <col min="1" max="1" width="3.00390625" style="49" customWidth="1"/>
    <col min="2" max="2" width="1.28515625" style="49" customWidth="1"/>
    <col min="3" max="3" width="2.140625" style="49" customWidth="1"/>
    <col min="4" max="4" width="1.28515625" style="49" customWidth="1"/>
    <col min="5" max="6" width="1.8515625" style="49" customWidth="1"/>
    <col min="7" max="7" width="3.00390625" style="49" customWidth="1"/>
    <col min="8" max="8" width="3.8515625" style="49" customWidth="1"/>
    <col min="9" max="9" width="4.421875" style="49" customWidth="1"/>
    <col min="10" max="10" width="39.28125" style="49" customWidth="1"/>
    <col min="11" max="11" width="3.00390625" style="49" customWidth="1"/>
    <col min="12" max="12" width="8.57421875" style="49" customWidth="1"/>
    <col min="13" max="13" width="9.421875" style="49" customWidth="1"/>
    <col min="14" max="14" width="8.421875" style="49" customWidth="1"/>
    <col min="15" max="15" width="12.421875" style="49" customWidth="1"/>
    <col min="16" max="16" width="0.42578125" style="49" customWidth="1"/>
    <col min="17" max="17" width="9.140625" style="49" customWidth="1"/>
    <col min="18" max="18" width="9.421875" style="49" customWidth="1"/>
    <col min="19" max="19" width="9.140625" style="49" customWidth="1"/>
    <col min="20" max="20" width="13.57421875" style="49" customWidth="1"/>
    <col min="21" max="21" width="0.5625" style="49" customWidth="1"/>
    <col min="22" max="16384" width="6.28125" style="49" customWidth="1"/>
  </cols>
  <sheetData>
    <row r="1" spans="1:21" ht="42" customHeight="1">
      <c r="A1" s="427" t="s">
        <v>257</v>
      </c>
      <c r="B1" s="428"/>
      <c r="C1" s="428"/>
      <c r="D1" s="428"/>
      <c r="E1" s="428"/>
      <c r="F1" s="428"/>
      <c r="G1" s="428"/>
      <c r="H1" s="428"/>
      <c r="I1" s="428"/>
      <c r="J1" s="428"/>
      <c r="K1" s="428"/>
      <c r="L1" s="428"/>
      <c r="M1" s="428"/>
      <c r="N1" s="428"/>
      <c r="O1" s="428"/>
      <c r="P1" s="428"/>
      <c r="Q1" s="428"/>
      <c r="R1" s="428"/>
      <c r="S1" s="428"/>
      <c r="T1" s="428"/>
      <c r="U1" s="428"/>
    </row>
    <row r="2" spans="2:21" ht="12" customHeight="1">
      <c r="B2" s="65"/>
      <c r="C2" s="65"/>
      <c r="D2" s="65"/>
      <c r="E2" s="65"/>
      <c r="F2" s="65"/>
      <c r="G2" s="65"/>
      <c r="H2" s="65"/>
      <c r="I2" s="65"/>
      <c r="J2" s="65"/>
      <c r="K2" s="65"/>
      <c r="L2" s="65"/>
      <c r="M2" s="65"/>
      <c r="N2" s="65"/>
      <c r="O2" s="65"/>
      <c r="P2" s="65"/>
      <c r="Q2" s="65"/>
      <c r="R2" s="65"/>
      <c r="S2" s="65"/>
      <c r="T2" s="65"/>
      <c r="U2" s="65"/>
    </row>
    <row r="3" spans="2:22" ht="12" customHeight="1">
      <c r="B3" s="65"/>
      <c r="C3" s="65"/>
      <c r="D3" s="65"/>
      <c r="E3" s="65"/>
      <c r="F3" s="65"/>
      <c r="G3" s="65"/>
      <c r="H3" s="65"/>
      <c r="I3" s="65"/>
      <c r="J3" s="65"/>
      <c r="K3" s="65"/>
      <c r="L3" s="65"/>
      <c r="M3" s="65"/>
      <c r="N3" s="65"/>
      <c r="O3" s="65"/>
      <c r="P3" s="65"/>
      <c r="Q3" s="65"/>
      <c r="R3" s="65"/>
      <c r="S3" s="65"/>
      <c r="T3" s="65"/>
      <c r="U3" s="65"/>
      <c r="V3" s="50"/>
    </row>
    <row r="4" spans="2:21" ht="41.25" customHeight="1">
      <c r="B4" s="429" t="s">
        <v>256</v>
      </c>
      <c r="C4" s="429"/>
      <c r="D4" s="429"/>
      <c r="E4" s="429"/>
      <c r="F4" s="429"/>
      <c r="G4" s="429"/>
      <c r="H4" s="429"/>
      <c r="I4" s="429"/>
      <c r="J4" s="429"/>
      <c r="K4" s="429"/>
      <c r="L4" s="429"/>
      <c r="M4" s="429"/>
      <c r="N4" s="429"/>
      <c r="O4" s="429"/>
      <c r="P4" s="429"/>
      <c r="Q4" s="429"/>
      <c r="R4" s="429"/>
      <c r="S4" s="429"/>
      <c r="T4" s="429"/>
      <c r="U4" s="429"/>
    </row>
    <row r="5" spans="8:22" ht="16.5" customHeight="1">
      <c r="H5" s="51"/>
      <c r="I5" s="51"/>
      <c r="J5" s="51"/>
      <c r="L5" s="51"/>
      <c r="M5" s="51"/>
      <c r="N5" s="51"/>
      <c r="O5" s="51"/>
      <c r="P5" s="51"/>
      <c r="Q5" s="51"/>
      <c r="R5" s="51"/>
      <c r="S5" s="51"/>
      <c r="T5" s="51"/>
      <c r="U5" s="51"/>
      <c r="V5" s="51"/>
    </row>
    <row r="6" spans="2:21" ht="12.75">
      <c r="B6" s="52"/>
      <c r="C6" s="52"/>
      <c r="D6" s="52"/>
      <c r="E6" s="52"/>
      <c r="F6" s="52"/>
      <c r="G6" s="52"/>
      <c r="H6" s="53"/>
      <c r="I6" s="53"/>
      <c r="J6" s="53"/>
      <c r="L6" s="403" t="s">
        <v>360</v>
      </c>
      <c r="M6" s="403"/>
      <c r="N6" s="403"/>
      <c r="O6" s="403"/>
      <c r="P6" s="403"/>
      <c r="Q6" s="403" t="s">
        <v>364</v>
      </c>
      <c r="R6" s="403"/>
      <c r="S6" s="403"/>
      <c r="T6" s="403"/>
      <c r="U6" s="403"/>
    </row>
    <row r="7" spans="8:21" ht="9.75" customHeight="1">
      <c r="H7" s="51"/>
      <c r="I7" s="51"/>
      <c r="J7" s="51"/>
      <c r="L7" s="42" t="s">
        <v>300</v>
      </c>
      <c r="M7" s="42" t="s">
        <v>301</v>
      </c>
      <c r="N7" s="42" t="s">
        <v>302</v>
      </c>
      <c r="O7" s="42" t="s">
        <v>303</v>
      </c>
      <c r="P7" s="42"/>
      <c r="Q7" s="42" t="s">
        <v>300</v>
      </c>
      <c r="R7" s="42" t="s">
        <v>301</v>
      </c>
      <c r="S7" s="42" t="s">
        <v>302</v>
      </c>
      <c r="T7" s="42" t="s">
        <v>303</v>
      </c>
      <c r="U7" s="42"/>
    </row>
    <row r="8" spans="2:21" ht="12.75">
      <c r="B8" s="49" t="s">
        <v>145</v>
      </c>
      <c r="H8" s="54"/>
      <c r="I8" s="54"/>
      <c r="J8" s="54"/>
      <c r="L8" s="42"/>
      <c r="M8" s="42"/>
      <c r="N8" s="42"/>
      <c r="O8" s="42"/>
      <c r="P8" s="42"/>
      <c r="Q8" s="42"/>
      <c r="R8" s="42"/>
      <c r="S8" s="42"/>
      <c r="T8" s="42"/>
      <c r="U8" s="42"/>
    </row>
    <row r="9" spans="2:21" ht="7.5" customHeight="1">
      <c r="B9" s="55"/>
      <c r="C9" s="55"/>
      <c r="D9" s="55"/>
      <c r="E9" s="55"/>
      <c r="F9" s="55"/>
      <c r="G9" s="55"/>
      <c r="H9" s="56"/>
      <c r="I9" s="56"/>
      <c r="J9" s="56"/>
      <c r="L9" s="55"/>
      <c r="M9" s="55"/>
      <c r="N9" s="55"/>
      <c r="O9" s="55"/>
      <c r="P9" s="55"/>
      <c r="Q9" s="55"/>
      <c r="R9" s="55"/>
      <c r="S9" s="55"/>
      <c r="T9" s="55"/>
      <c r="U9" s="55"/>
    </row>
    <row r="10" spans="8:21" ht="12">
      <c r="H10" s="51"/>
      <c r="I10" s="51"/>
      <c r="J10" s="51"/>
      <c r="L10" s="51"/>
      <c r="M10" s="51"/>
      <c r="N10" s="51"/>
      <c r="O10" s="51"/>
      <c r="P10" s="51"/>
      <c r="Q10" s="51"/>
      <c r="R10" s="51"/>
      <c r="S10" s="51"/>
      <c r="T10" s="51"/>
      <c r="U10" s="51"/>
    </row>
    <row r="11" spans="3:21" s="57" customFormat="1" ht="12">
      <c r="C11" s="57" t="s">
        <v>146</v>
      </c>
      <c r="H11" s="58"/>
      <c r="I11" s="58"/>
      <c r="J11" s="58"/>
      <c r="L11" s="58">
        <f aca="true" t="shared" si="0" ref="L11:T11">L13-L108</f>
        <v>0</v>
      </c>
      <c r="M11" s="58">
        <f t="shared" si="0"/>
        <v>0</v>
      </c>
      <c r="N11" s="58">
        <f t="shared" si="0"/>
        <v>0</v>
      </c>
      <c r="O11" s="58">
        <f t="shared" si="0"/>
        <v>0</v>
      </c>
      <c r="P11" s="58">
        <f t="shared" si="0"/>
        <v>0</v>
      </c>
      <c r="Q11" s="58">
        <f t="shared" si="0"/>
        <v>0</v>
      </c>
      <c r="R11" s="58">
        <f t="shared" si="0"/>
        <v>0</v>
      </c>
      <c r="S11" s="58">
        <f t="shared" si="0"/>
        <v>0</v>
      </c>
      <c r="T11" s="58">
        <f t="shared" si="0"/>
        <v>0</v>
      </c>
      <c r="U11" s="58"/>
    </row>
    <row r="12" spans="8:21" ht="12">
      <c r="H12" s="51"/>
      <c r="I12" s="51"/>
      <c r="J12" s="51"/>
      <c r="L12" s="51"/>
      <c r="M12" s="51"/>
      <c r="N12" s="51"/>
      <c r="O12" s="51"/>
      <c r="P12" s="51"/>
      <c r="Q12" s="51"/>
      <c r="R12" s="51"/>
      <c r="S12" s="51"/>
      <c r="T12" s="51"/>
      <c r="U12" s="51"/>
    </row>
    <row r="13" spans="3:30" s="51" customFormat="1" ht="12.75">
      <c r="C13" s="59" t="s">
        <v>147</v>
      </c>
      <c r="D13" s="60" t="s">
        <v>148</v>
      </c>
      <c r="E13" s="60"/>
      <c r="F13" s="60"/>
      <c r="G13" s="60"/>
      <c r="K13" s="49"/>
      <c r="V13" s="49"/>
      <c r="W13" s="49"/>
      <c r="X13" s="49"/>
      <c r="Y13" s="49"/>
      <c r="Z13" s="49"/>
      <c r="AA13" s="49"/>
      <c r="AB13" s="49"/>
      <c r="AC13" s="49"/>
      <c r="AD13" s="49"/>
    </row>
    <row r="14" spans="3:30" s="51" customFormat="1" ht="12.75">
      <c r="C14" s="59"/>
      <c r="K14" s="49"/>
      <c r="V14" s="49"/>
      <c r="W14" s="49"/>
      <c r="X14" s="49"/>
      <c r="Y14" s="49"/>
      <c r="Z14" s="49"/>
      <c r="AA14" s="49"/>
      <c r="AB14" s="49"/>
      <c r="AC14" s="49"/>
      <c r="AD14" s="49"/>
    </row>
    <row r="15" spans="5:30" s="51" customFormat="1" ht="12">
      <c r="E15" s="51" t="s">
        <v>149</v>
      </c>
      <c r="F15" s="51" t="s">
        <v>141</v>
      </c>
      <c r="K15" s="49"/>
      <c r="V15" s="49"/>
      <c r="W15" s="49"/>
      <c r="X15" s="49"/>
      <c r="Y15" s="49"/>
      <c r="Z15" s="49"/>
      <c r="AA15" s="49"/>
      <c r="AB15" s="49"/>
      <c r="AC15" s="49"/>
      <c r="AD15" s="49"/>
    </row>
    <row r="16" spans="6:30" s="51" customFormat="1" ht="12">
      <c r="F16" s="51" t="s">
        <v>150</v>
      </c>
      <c r="G16" s="51" t="s">
        <v>15</v>
      </c>
      <c r="K16" s="49"/>
      <c r="V16" s="49"/>
      <c r="W16" s="49"/>
      <c r="X16" s="49"/>
      <c r="Y16" s="49"/>
      <c r="Z16" s="49"/>
      <c r="AA16" s="49"/>
      <c r="AB16" s="49"/>
      <c r="AC16" s="49"/>
      <c r="AD16" s="49"/>
    </row>
    <row r="17" spans="7:30" s="51" customFormat="1" ht="12">
      <c r="G17" s="51" t="s">
        <v>151</v>
      </c>
      <c r="K17" s="49"/>
      <c r="V17" s="49"/>
      <c r="W17" s="49"/>
      <c r="X17" s="49"/>
      <c r="Y17" s="49"/>
      <c r="Z17" s="49"/>
      <c r="AA17" s="49"/>
      <c r="AB17" s="49"/>
      <c r="AC17" s="49"/>
      <c r="AD17" s="49"/>
    </row>
    <row r="18" spans="7:30" s="51" customFormat="1" ht="12">
      <c r="G18" s="51" t="s">
        <v>152</v>
      </c>
      <c r="K18" s="49"/>
      <c r="V18" s="49"/>
      <c r="W18" s="49"/>
      <c r="X18" s="49"/>
      <c r="Y18" s="49"/>
      <c r="Z18" s="49"/>
      <c r="AA18" s="49"/>
      <c r="AB18" s="49"/>
      <c r="AC18" s="49"/>
      <c r="AD18" s="49"/>
    </row>
    <row r="19" spans="7:30" s="51" customFormat="1" ht="12">
      <c r="G19" s="51" t="s">
        <v>153</v>
      </c>
      <c r="K19" s="49"/>
      <c r="V19" s="49"/>
      <c r="W19" s="49"/>
      <c r="X19" s="49"/>
      <c r="Y19" s="49"/>
      <c r="Z19" s="49"/>
      <c r="AA19" s="49"/>
      <c r="AB19" s="49"/>
      <c r="AC19" s="49"/>
      <c r="AD19" s="49"/>
    </row>
    <row r="20" spans="6:30" s="51" customFormat="1" ht="12">
      <c r="F20" s="51" t="s">
        <v>154</v>
      </c>
      <c r="G20" s="51" t="s">
        <v>17</v>
      </c>
      <c r="K20" s="49"/>
      <c r="V20" s="49"/>
      <c r="W20" s="49"/>
      <c r="X20" s="49"/>
      <c r="Y20" s="49"/>
      <c r="Z20" s="49"/>
      <c r="AA20" s="49"/>
      <c r="AB20" s="49"/>
      <c r="AC20" s="49"/>
      <c r="AD20" s="49"/>
    </row>
    <row r="21" spans="7:30" s="51" customFormat="1" ht="12">
      <c r="G21" s="51" t="s">
        <v>155</v>
      </c>
      <c r="K21" s="49"/>
      <c r="V21" s="49"/>
      <c r="W21" s="49"/>
      <c r="X21" s="49"/>
      <c r="Y21" s="49"/>
      <c r="Z21" s="49"/>
      <c r="AA21" s="49"/>
      <c r="AB21" s="49"/>
      <c r="AC21" s="49"/>
      <c r="AD21" s="49"/>
    </row>
    <row r="22" spans="7:30" s="51" customFormat="1" ht="12">
      <c r="G22" s="51" t="s">
        <v>156</v>
      </c>
      <c r="K22" s="49"/>
      <c r="V22" s="49"/>
      <c r="W22" s="49"/>
      <c r="X22" s="49"/>
      <c r="Y22" s="49"/>
      <c r="Z22" s="49"/>
      <c r="AA22" s="49"/>
      <c r="AB22" s="49"/>
      <c r="AC22" s="49"/>
      <c r="AD22" s="49"/>
    </row>
    <row r="23" spans="5:30" s="51" customFormat="1" ht="12">
      <c r="E23" s="51" t="s">
        <v>157</v>
      </c>
      <c r="F23" s="51" t="s">
        <v>74</v>
      </c>
      <c r="K23" s="49"/>
      <c r="V23" s="49"/>
      <c r="W23" s="49"/>
      <c r="X23" s="49"/>
      <c r="Y23" s="49"/>
      <c r="Z23" s="49"/>
      <c r="AA23" s="49"/>
      <c r="AB23" s="49"/>
      <c r="AC23" s="49"/>
      <c r="AD23" s="49"/>
    </row>
    <row r="24" spans="6:30" s="51" customFormat="1" ht="12">
      <c r="F24" s="51" t="s">
        <v>158</v>
      </c>
      <c r="G24" s="51" t="s">
        <v>159</v>
      </c>
      <c r="K24" s="49"/>
      <c r="V24" s="49"/>
      <c r="W24" s="49"/>
      <c r="X24" s="49"/>
      <c r="Y24" s="49"/>
      <c r="Z24" s="49"/>
      <c r="AA24" s="49"/>
      <c r="AB24" s="49"/>
      <c r="AC24" s="49"/>
      <c r="AD24" s="49"/>
    </row>
    <row r="25" spans="7:30" s="51" customFormat="1" ht="12">
      <c r="G25" s="51" t="s">
        <v>160</v>
      </c>
      <c r="K25" s="49"/>
      <c r="V25" s="49"/>
      <c r="W25" s="49"/>
      <c r="X25" s="49"/>
      <c r="Y25" s="49"/>
      <c r="Z25" s="49"/>
      <c r="AA25" s="49"/>
      <c r="AB25" s="49"/>
      <c r="AC25" s="49"/>
      <c r="AD25" s="49"/>
    </row>
    <row r="26" spans="7:30" s="51" customFormat="1" ht="12">
      <c r="G26" s="51" t="s">
        <v>161</v>
      </c>
      <c r="K26" s="49"/>
      <c r="V26" s="49"/>
      <c r="W26" s="49"/>
      <c r="X26" s="49"/>
      <c r="Y26" s="49"/>
      <c r="Z26" s="49"/>
      <c r="AA26" s="49"/>
      <c r="AB26" s="49"/>
      <c r="AC26" s="49"/>
      <c r="AD26" s="49"/>
    </row>
    <row r="27" spans="7:30" s="51" customFormat="1" ht="12">
      <c r="G27" s="51" t="s">
        <v>162</v>
      </c>
      <c r="K27" s="49"/>
      <c r="V27" s="49"/>
      <c r="W27" s="49"/>
      <c r="X27" s="49"/>
      <c r="Y27" s="49"/>
      <c r="Z27" s="49"/>
      <c r="AA27" s="49"/>
      <c r="AB27" s="49"/>
      <c r="AC27" s="49"/>
      <c r="AD27" s="49"/>
    </row>
    <row r="28" spans="7:30" s="51" customFormat="1" ht="12">
      <c r="G28" s="51" t="s">
        <v>163</v>
      </c>
      <c r="K28" s="49"/>
      <c r="V28" s="49"/>
      <c r="W28" s="49"/>
      <c r="X28" s="49"/>
      <c r="Y28" s="49"/>
      <c r="Z28" s="49"/>
      <c r="AA28" s="49"/>
      <c r="AB28" s="49"/>
      <c r="AC28" s="49"/>
      <c r="AD28" s="49"/>
    </row>
    <row r="29" spans="6:30" s="51" customFormat="1" ht="12">
      <c r="F29" s="51" t="s">
        <v>164</v>
      </c>
      <c r="G29" s="51" t="s">
        <v>165</v>
      </c>
      <c r="K29" s="49"/>
      <c r="V29" s="49"/>
      <c r="W29" s="49"/>
      <c r="X29" s="49"/>
      <c r="Y29" s="49"/>
      <c r="Z29" s="49"/>
      <c r="AA29" s="49"/>
      <c r="AB29" s="49"/>
      <c r="AC29" s="49"/>
      <c r="AD29" s="49"/>
    </row>
    <row r="30" spans="7:30" s="51" customFormat="1" ht="12">
      <c r="G30" s="51" t="s">
        <v>166</v>
      </c>
      <c r="K30" s="49"/>
      <c r="V30" s="49"/>
      <c r="W30" s="49"/>
      <c r="X30" s="49"/>
      <c r="Y30" s="49"/>
      <c r="Z30" s="49"/>
      <c r="AA30" s="49"/>
      <c r="AB30" s="49"/>
      <c r="AC30" s="49"/>
      <c r="AD30" s="49"/>
    </row>
    <row r="31" spans="8:30" s="51" customFormat="1" ht="12">
      <c r="H31" s="51" t="s">
        <v>167</v>
      </c>
      <c r="K31" s="49"/>
      <c r="V31" s="49"/>
      <c r="W31" s="49"/>
      <c r="X31" s="49"/>
      <c r="Y31" s="49"/>
      <c r="Z31" s="49"/>
      <c r="AA31" s="49"/>
      <c r="AB31" s="49"/>
      <c r="AC31" s="49"/>
      <c r="AD31" s="49"/>
    </row>
    <row r="32" spans="8:30" s="51" customFormat="1" ht="12">
      <c r="H32" s="51" t="s">
        <v>168</v>
      </c>
      <c r="K32" s="49"/>
      <c r="V32" s="49"/>
      <c r="W32" s="49"/>
      <c r="X32" s="49"/>
      <c r="Y32" s="49"/>
      <c r="Z32" s="49"/>
      <c r="AA32" s="49"/>
      <c r="AB32" s="49"/>
      <c r="AC32" s="49"/>
      <c r="AD32" s="49"/>
    </row>
    <row r="33" spans="8:30" s="51" customFormat="1" ht="12">
      <c r="H33" s="51" t="s">
        <v>169</v>
      </c>
      <c r="K33" s="49"/>
      <c r="V33" s="49"/>
      <c r="W33" s="49"/>
      <c r="X33" s="49"/>
      <c r="Y33" s="49"/>
      <c r="Z33" s="49"/>
      <c r="AA33" s="49"/>
      <c r="AB33" s="49"/>
      <c r="AC33" s="49"/>
      <c r="AD33" s="49"/>
    </row>
    <row r="34" spans="8:30" s="51" customFormat="1" ht="12">
      <c r="H34" s="51" t="s">
        <v>170</v>
      </c>
      <c r="K34" s="49"/>
      <c r="V34" s="49"/>
      <c r="W34" s="49"/>
      <c r="X34" s="49"/>
      <c r="Y34" s="49"/>
      <c r="Z34" s="49"/>
      <c r="AA34" s="49"/>
      <c r="AB34" s="49"/>
      <c r="AC34" s="49"/>
      <c r="AD34" s="49"/>
    </row>
    <row r="35" spans="7:30" s="51" customFormat="1" ht="12">
      <c r="G35" s="51" t="s">
        <v>171</v>
      </c>
      <c r="K35" s="49"/>
      <c r="V35" s="49"/>
      <c r="W35" s="49"/>
      <c r="X35" s="49"/>
      <c r="Y35" s="49"/>
      <c r="Z35" s="49"/>
      <c r="AA35" s="49"/>
      <c r="AB35" s="49"/>
      <c r="AC35" s="49"/>
      <c r="AD35" s="49"/>
    </row>
    <row r="36" spans="8:30" s="51" customFormat="1" ht="12">
      <c r="H36" s="51" t="s">
        <v>172</v>
      </c>
      <c r="K36" s="49"/>
      <c r="V36" s="49"/>
      <c r="W36" s="49"/>
      <c r="X36" s="49"/>
      <c r="Y36" s="49"/>
      <c r="Z36" s="49"/>
      <c r="AA36" s="49"/>
      <c r="AB36" s="49"/>
      <c r="AC36" s="49"/>
      <c r="AD36" s="49"/>
    </row>
    <row r="37" spans="8:30" s="51" customFormat="1" ht="12">
      <c r="H37" s="51" t="s">
        <v>173</v>
      </c>
      <c r="K37" s="49"/>
      <c r="V37" s="49"/>
      <c r="W37" s="49"/>
      <c r="X37" s="49"/>
      <c r="Y37" s="49"/>
      <c r="Z37" s="49"/>
      <c r="AA37" s="49"/>
      <c r="AB37" s="49"/>
      <c r="AC37" s="49"/>
      <c r="AD37" s="49"/>
    </row>
    <row r="38" spans="8:30" s="51" customFormat="1" ht="12">
      <c r="H38" s="51" t="s">
        <v>174</v>
      </c>
      <c r="K38" s="49"/>
      <c r="V38" s="49"/>
      <c r="W38" s="49"/>
      <c r="X38" s="49"/>
      <c r="Y38" s="49"/>
      <c r="Z38" s="49"/>
      <c r="AA38" s="49"/>
      <c r="AB38" s="49"/>
      <c r="AC38" s="49"/>
      <c r="AD38" s="49"/>
    </row>
    <row r="39" spans="8:30" s="51" customFormat="1" ht="12">
      <c r="H39" s="51" t="s">
        <v>175</v>
      </c>
      <c r="K39" s="49"/>
      <c r="V39" s="49"/>
      <c r="W39" s="49"/>
      <c r="X39" s="49"/>
      <c r="Y39" s="49"/>
      <c r="Z39" s="49"/>
      <c r="AA39" s="49"/>
      <c r="AB39" s="49"/>
      <c r="AC39" s="49"/>
      <c r="AD39" s="49"/>
    </row>
    <row r="40" spans="11:30" s="51" customFormat="1" ht="12">
      <c r="K40" s="49"/>
      <c r="V40" s="49"/>
      <c r="W40" s="49"/>
      <c r="X40" s="49"/>
      <c r="Y40" s="49"/>
      <c r="Z40" s="49"/>
      <c r="AA40" s="49"/>
      <c r="AB40" s="49"/>
      <c r="AC40" s="49"/>
      <c r="AD40" s="49"/>
    </row>
    <row r="41" spans="11:30" s="51" customFormat="1" ht="12">
      <c r="K41" s="49"/>
      <c r="V41" s="49"/>
      <c r="W41" s="49"/>
      <c r="X41" s="49"/>
      <c r="Y41" s="49"/>
      <c r="Z41" s="49"/>
      <c r="AA41" s="49"/>
      <c r="AB41" s="49"/>
      <c r="AC41" s="49"/>
      <c r="AD41" s="49"/>
    </row>
    <row r="42" spans="8:21" ht="16.5" customHeight="1">
      <c r="H42" s="51"/>
      <c r="I42" s="51"/>
      <c r="J42" s="51"/>
      <c r="L42" s="51"/>
      <c r="M42" s="51"/>
      <c r="N42" s="51"/>
      <c r="O42" s="51"/>
      <c r="P42" s="51"/>
      <c r="Q42" s="51"/>
      <c r="R42" s="51"/>
      <c r="S42" s="51"/>
      <c r="T42" s="51"/>
      <c r="U42" s="51"/>
    </row>
    <row r="43" spans="2:21" ht="12.75">
      <c r="B43" s="52"/>
      <c r="C43" s="52"/>
      <c r="D43" s="52"/>
      <c r="E43" s="52"/>
      <c r="F43" s="52"/>
      <c r="G43" s="52"/>
      <c r="H43" s="53"/>
      <c r="I43" s="53"/>
      <c r="J43" s="53"/>
      <c r="L43" s="403" t="s">
        <v>294</v>
      </c>
      <c r="M43" s="403"/>
      <c r="N43" s="403"/>
      <c r="O43" s="403"/>
      <c r="P43" s="403"/>
      <c r="Q43" s="403" t="s">
        <v>299</v>
      </c>
      <c r="R43" s="403"/>
      <c r="S43" s="403"/>
      <c r="T43" s="403"/>
      <c r="U43" s="403"/>
    </row>
    <row r="44" spans="8:21" ht="9.75" customHeight="1">
      <c r="H44" s="51"/>
      <c r="I44" s="51"/>
      <c r="J44" s="51"/>
      <c r="L44" s="42" t="s">
        <v>300</v>
      </c>
      <c r="M44" s="42" t="s">
        <v>301</v>
      </c>
      <c r="N44" s="42" t="s">
        <v>302</v>
      </c>
      <c r="O44" s="42" t="s">
        <v>303</v>
      </c>
      <c r="P44" s="42"/>
      <c r="Q44" s="42" t="s">
        <v>300</v>
      </c>
      <c r="R44" s="42" t="s">
        <v>301</v>
      </c>
      <c r="S44" s="42" t="s">
        <v>302</v>
      </c>
      <c r="T44" s="42" t="s">
        <v>303</v>
      </c>
      <c r="U44" s="42"/>
    </row>
    <row r="45" spans="2:21" ht="12.75">
      <c r="B45" s="49" t="s">
        <v>145</v>
      </c>
      <c r="H45" s="54"/>
      <c r="I45" s="54"/>
      <c r="J45" s="54"/>
      <c r="L45" s="42"/>
      <c r="M45" s="42"/>
      <c r="N45" s="42"/>
      <c r="O45" s="42"/>
      <c r="P45" s="42"/>
      <c r="Q45" s="42"/>
      <c r="R45" s="42"/>
      <c r="S45" s="42"/>
      <c r="T45" s="42"/>
      <c r="U45" s="42"/>
    </row>
    <row r="46" spans="2:21" ht="7.5" customHeight="1">
      <c r="B46" s="55"/>
      <c r="C46" s="55"/>
      <c r="D46" s="55"/>
      <c r="E46" s="55"/>
      <c r="F46" s="55"/>
      <c r="G46" s="55"/>
      <c r="H46" s="56"/>
      <c r="I46" s="56"/>
      <c r="J46" s="56"/>
      <c r="L46" s="55"/>
      <c r="M46" s="55"/>
      <c r="N46" s="55"/>
      <c r="O46" s="55"/>
      <c r="P46" s="55"/>
      <c r="Q46" s="55"/>
      <c r="R46" s="55"/>
      <c r="S46" s="55"/>
      <c r="T46" s="55"/>
      <c r="U46" s="55"/>
    </row>
    <row r="47" spans="8:21" ht="12">
      <c r="H47" s="51"/>
      <c r="I47" s="51"/>
      <c r="J47" s="51"/>
      <c r="L47" s="51"/>
      <c r="M47" s="51"/>
      <c r="N47" s="51"/>
      <c r="O47" s="51"/>
      <c r="P47" s="51"/>
      <c r="Q47" s="51"/>
      <c r="R47" s="51"/>
      <c r="S47" s="51"/>
      <c r="T47" s="51"/>
      <c r="U47" s="51"/>
    </row>
    <row r="48" spans="5:30" s="51" customFormat="1" ht="12">
      <c r="E48" s="51" t="s">
        <v>176</v>
      </c>
      <c r="F48" s="51" t="s">
        <v>177</v>
      </c>
      <c r="K48" s="49"/>
      <c r="V48" s="49"/>
      <c r="W48" s="49"/>
      <c r="X48" s="49"/>
      <c r="Y48" s="49"/>
      <c r="Z48" s="49"/>
      <c r="AA48" s="49"/>
      <c r="AB48" s="49"/>
      <c r="AC48" s="49"/>
      <c r="AD48" s="49"/>
    </row>
    <row r="49" spans="6:30" s="51" customFormat="1" ht="12">
      <c r="F49" s="51" t="s">
        <v>178</v>
      </c>
      <c r="K49" s="49"/>
      <c r="V49" s="49"/>
      <c r="W49" s="49"/>
      <c r="X49" s="49"/>
      <c r="Y49" s="49"/>
      <c r="Z49" s="49"/>
      <c r="AA49" s="49"/>
      <c r="AB49" s="49"/>
      <c r="AC49" s="49"/>
      <c r="AD49" s="49"/>
    </row>
    <row r="50" spans="7:30" s="51" customFormat="1" ht="12">
      <c r="G50" s="51" t="s">
        <v>179</v>
      </c>
      <c r="K50" s="49"/>
      <c r="V50" s="49"/>
      <c r="W50" s="49"/>
      <c r="X50" s="49"/>
      <c r="Y50" s="49"/>
      <c r="Z50" s="49"/>
      <c r="AA50" s="49"/>
      <c r="AB50" s="49"/>
      <c r="AC50" s="49"/>
      <c r="AD50" s="49"/>
    </row>
    <row r="51" spans="8:30" s="51" customFormat="1" ht="12">
      <c r="H51" s="51" t="s">
        <v>180</v>
      </c>
      <c r="K51" s="49"/>
      <c r="V51" s="49"/>
      <c r="W51" s="49"/>
      <c r="X51" s="49"/>
      <c r="Y51" s="49"/>
      <c r="Z51" s="49"/>
      <c r="AA51" s="49"/>
      <c r="AB51" s="49"/>
      <c r="AC51" s="49"/>
      <c r="AD51" s="49"/>
    </row>
    <row r="52" spans="8:30" s="51" customFormat="1" ht="12">
      <c r="H52" s="51" t="s">
        <v>181</v>
      </c>
      <c r="K52" s="49"/>
      <c r="V52" s="49"/>
      <c r="W52" s="49"/>
      <c r="X52" s="49"/>
      <c r="Y52" s="49"/>
      <c r="Z52" s="49"/>
      <c r="AA52" s="49"/>
      <c r="AB52" s="49"/>
      <c r="AC52" s="49"/>
      <c r="AD52" s="49"/>
    </row>
    <row r="53" spans="7:30" s="51" customFormat="1" ht="12">
      <c r="G53" s="51" t="s">
        <v>182</v>
      </c>
      <c r="K53" s="49"/>
      <c r="V53" s="49"/>
      <c r="W53" s="49"/>
      <c r="X53" s="49"/>
      <c r="Y53" s="49"/>
      <c r="Z53" s="49"/>
      <c r="AA53" s="49"/>
      <c r="AB53" s="49"/>
      <c r="AC53" s="49"/>
      <c r="AD53" s="49"/>
    </row>
    <row r="54" spans="8:30" s="51" customFormat="1" ht="12">
      <c r="H54" s="51" t="s">
        <v>183</v>
      </c>
      <c r="K54" s="49"/>
      <c r="V54" s="49"/>
      <c r="W54" s="49"/>
      <c r="X54" s="49"/>
      <c r="Y54" s="49"/>
      <c r="Z54" s="49"/>
      <c r="AA54" s="49"/>
      <c r="AB54" s="49"/>
      <c r="AC54" s="49"/>
      <c r="AD54" s="49"/>
    </row>
    <row r="55" spans="8:30" s="51" customFormat="1" ht="12">
      <c r="H55" s="51" t="s">
        <v>184</v>
      </c>
      <c r="K55" s="49"/>
      <c r="V55" s="49"/>
      <c r="W55" s="49"/>
      <c r="X55" s="49"/>
      <c r="Y55" s="49"/>
      <c r="Z55" s="49"/>
      <c r="AA55" s="49"/>
      <c r="AB55" s="49"/>
      <c r="AC55" s="49"/>
      <c r="AD55" s="49"/>
    </row>
    <row r="56" spans="9:30" s="51" customFormat="1" ht="12">
      <c r="I56" s="51" t="s">
        <v>185</v>
      </c>
      <c r="J56" s="51" t="s">
        <v>61</v>
      </c>
      <c r="K56" s="49"/>
      <c r="V56" s="49"/>
      <c r="W56" s="49"/>
      <c r="X56" s="49"/>
      <c r="Y56" s="49"/>
      <c r="Z56" s="49"/>
      <c r="AA56" s="49"/>
      <c r="AB56" s="49"/>
      <c r="AC56" s="49"/>
      <c r="AD56" s="49"/>
    </row>
    <row r="57" spans="9:30" s="51" customFormat="1" ht="12">
      <c r="I57" s="51" t="s">
        <v>186</v>
      </c>
      <c r="J57" s="51" t="s">
        <v>62</v>
      </c>
      <c r="K57" s="49"/>
      <c r="V57" s="49"/>
      <c r="W57" s="49"/>
      <c r="X57" s="49"/>
      <c r="Y57" s="49"/>
      <c r="Z57" s="49"/>
      <c r="AA57" s="49"/>
      <c r="AB57" s="49"/>
      <c r="AC57" s="49"/>
      <c r="AD57" s="49"/>
    </row>
    <row r="58" spans="6:30" s="51" customFormat="1" ht="12">
      <c r="F58" s="51" t="s">
        <v>187</v>
      </c>
      <c r="K58" s="49"/>
      <c r="V58" s="49"/>
      <c r="W58" s="49"/>
      <c r="X58" s="49"/>
      <c r="Y58" s="49"/>
      <c r="Z58" s="49"/>
      <c r="AA58" s="49"/>
      <c r="AB58" s="49"/>
      <c r="AC58" s="49"/>
      <c r="AD58" s="49"/>
    </row>
    <row r="59" spans="7:30" s="51" customFormat="1" ht="12">
      <c r="G59" s="51" t="s">
        <v>188</v>
      </c>
      <c r="K59" s="49"/>
      <c r="V59" s="49"/>
      <c r="W59" s="49"/>
      <c r="X59" s="49"/>
      <c r="Y59" s="49"/>
      <c r="Z59" s="49"/>
      <c r="AA59" s="49"/>
      <c r="AB59" s="49"/>
      <c r="AC59" s="49"/>
      <c r="AD59" s="49"/>
    </row>
    <row r="60" spans="8:30" s="51" customFormat="1" ht="12">
      <c r="H60" s="51" t="s">
        <v>189</v>
      </c>
      <c r="K60" s="49"/>
      <c r="V60" s="49"/>
      <c r="W60" s="49"/>
      <c r="X60" s="49"/>
      <c r="Y60" s="49"/>
      <c r="Z60" s="49"/>
      <c r="AA60" s="49"/>
      <c r="AB60" s="49"/>
      <c r="AC60" s="49"/>
      <c r="AD60" s="49"/>
    </row>
    <row r="61" spans="8:30" s="51" customFormat="1" ht="12">
      <c r="H61" s="51" t="s">
        <v>190</v>
      </c>
      <c r="K61" s="49"/>
      <c r="V61" s="49"/>
      <c r="W61" s="49"/>
      <c r="X61" s="49"/>
      <c r="Y61" s="49"/>
      <c r="Z61" s="49"/>
      <c r="AA61" s="49"/>
      <c r="AB61" s="49"/>
      <c r="AC61" s="49"/>
      <c r="AD61" s="49"/>
    </row>
    <row r="62" spans="7:30" s="51" customFormat="1" ht="12">
      <c r="G62" s="51" t="s">
        <v>191</v>
      </c>
      <c r="K62" s="49"/>
      <c r="V62" s="49"/>
      <c r="W62" s="49"/>
      <c r="X62" s="49"/>
      <c r="Y62" s="49"/>
      <c r="Z62" s="49"/>
      <c r="AA62" s="49"/>
      <c r="AB62" s="49"/>
      <c r="AC62" s="49"/>
      <c r="AD62" s="49"/>
    </row>
    <row r="63" spans="8:30" s="51" customFormat="1" ht="12">
      <c r="H63" s="51" t="s">
        <v>192</v>
      </c>
      <c r="K63" s="49"/>
      <c r="V63" s="49"/>
      <c r="W63" s="49"/>
      <c r="X63" s="49"/>
      <c r="Y63" s="49"/>
      <c r="Z63" s="49"/>
      <c r="AA63" s="49"/>
      <c r="AB63" s="49"/>
      <c r="AC63" s="49"/>
      <c r="AD63" s="49"/>
    </row>
    <row r="64" spans="8:30" s="51" customFormat="1" ht="12">
      <c r="H64" s="51" t="s">
        <v>193</v>
      </c>
      <c r="K64" s="49"/>
      <c r="V64" s="49"/>
      <c r="W64" s="49"/>
      <c r="X64" s="49"/>
      <c r="Y64" s="49"/>
      <c r="Z64" s="49"/>
      <c r="AA64" s="49"/>
      <c r="AB64" s="49"/>
      <c r="AC64" s="49"/>
      <c r="AD64" s="49"/>
    </row>
    <row r="65" spans="7:30" s="51" customFormat="1" ht="12">
      <c r="G65" s="51" t="s">
        <v>194</v>
      </c>
      <c r="K65" s="49"/>
      <c r="V65" s="49"/>
      <c r="W65" s="49"/>
      <c r="X65" s="49"/>
      <c r="Y65" s="49"/>
      <c r="Z65" s="49"/>
      <c r="AA65" s="49"/>
      <c r="AB65" s="49"/>
      <c r="AC65" s="49"/>
      <c r="AD65" s="49"/>
    </row>
    <row r="66" spans="8:30" s="51" customFormat="1" ht="12">
      <c r="H66" s="51" t="s">
        <v>195</v>
      </c>
      <c r="K66" s="49"/>
      <c r="V66" s="49"/>
      <c r="W66" s="49"/>
      <c r="X66" s="49"/>
      <c r="Y66" s="49"/>
      <c r="Z66" s="49"/>
      <c r="AA66" s="49"/>
      <c r="AB66" s="49"/>
      <c r="AC66" s="49"/>
      <c r="AD66" s="49"/>
    </row>
    <row r="67" spans="8:30" s="51" customFormat="1" ht="12">
      <c r="H67" s="51" t="s">
        <v>196</v>
      </c>
      <c r="K67" s="49"/>
      <c r="V67" s="49"/>
      <c r="W67" s="49"/>
      <c r="X67" s="49"/>
      <c r="Y67" s="49"/>
      <c r="Z67" s="49"/>
      <c r="AA67" s="49"/>
      <c r="AB67" s="49"/>
      <c r="AC67" s="49"/>
      <c r="AD67" s="49"/>
    </row>
    <row r="68" spans="7:30" s="51" customFormat="1" ht="12">
      <c r="G68" s="51" t="s">
        <v>197</v>
      </c>
      <c r="K68" s="49"/>
      <c r="V68" s="49"/>
      <c r="W68" s="49"/>
      <c r="X68" s="49"/>
      <c r="Y68" s="49"/>
      <c r="Z68" s="49"/>
      <c r="AA68" s="49"/>
      <c r="AB68" s="49"/>
      <c r="AC68" s="49"/>
      <c r="AD68" s="49"/>
    </row>
    <row r="69" spans="8:30" s="51" customFormat="1" ht="12">
      <c r="H69" s="51" t="s">
        <v>198</v>
      </c>
      <c r="K69" s="49"/>
      <c r="V69" s="49"/>
      <c r="W69" s="49"/>
      <c r="X69" s="49"/>
      <c r="Y69" s="49"/>
      <c r="Z69" s="49"/>
      <c r="AA69" s="49"/>
      <c r="AB69" s="49"/>
      <c r="AC69" s="49"/>
      <c r="AD69" s="49"/>
    </row>
    <row r="70" spans="8:30" s="51" customFormat="1" ht="12">
      <c r="H70" s="51" t="s">
        <v>199</v>
      </c>
      <c r="K70" s="49"/>
      <c r="V70" s="49"/>
      <c r="W70" s="49"/>
      <c r="X70" s="49"/>
      <c r="Y70" s="49"/>
      <c r="Z70" s="49"/>
      <c r="AA70" s="49"/>
      <c r="AB70" s="49"/>
      <c r="AC70" s="49"/>
      <c r="AD70" s="49"/>
    </row>
    <row r="71" spans="6:30" s="51" customFormat="1" ht="12">
      <c r="F71" s="51" t="s">
        <v>200</v>
      </c>
      <c r="K71" s="49"/>
      <c r="V71" s="49"/>
      <c r="W71" s="49"/>
      <c r="X71" s="49"/>
      <c r="Y71" s="49"/>
      <c r="Z71" s="49"/>
      <c r="AA71" s="49"/>
      <c r="AB71" s="49"/>
      <c r="AC71" s="49"/>
      <c r="AD71" s="49"/>
    </row>
    <row r="72" spans="7:30" s="51" customFormat="1" ht="12">
      <c r="G72" s="51" t="s">
        <v>201</v>
      </c>
      <c r="K72" s="49"/>
      <c r="V72" s="49"/>
      <c r="W72" s="49"/>
      <c r="X72" s="49"/>
      <c r="Y72" s="49"/>
      <c r="Z72" s="49"/>
      <c r="AA72" s="49"/>
      <c r="AB72" s="49"/>
      <c r="AC72" s="49"/>
      <c r="AD72" s="49"/>
    </row>
    <row r="73" spans="7:30" s="51" customFormat="1" ht="12">
      <c r="G73" s="51" t="s">
        <v>202</v>
      </c>
      <c r="K73" s="49"/>
      <c r="V73" s="49"/>
      <c r="W73" s="49"/>
      <c r="X73" s="49"/>
      <c r="Y73" s="49"/>
      <c r="Z73" s="49"/>
      <c r="AA73" s="49"/>
      <c r="AB73" s="49"/>
      <c r="AC73" s="49"/>
      <c r="AD73" s="49"/>
    </row>
    <row r="74" spans="7:30" s="51" customFormat="1" ht="12">
      <c r="G74" s="51" t="s">
        <v>203</v>
      </c>
      <c r="K74" s="49"/>
      <c r="V74" s="49"/>
      <c r="W74" s="49"/>
      <c r="X74" s="49"/>
      <c r="Y74" s="49"/>
      <c r="Z74" s="49"/>
      <c r="AA74" s="49"/>
      <c r="AB74" s="49"/>
      <c r="AC74" s="49"/>
      <c r="AD74" s="49"/>
    </row>
    <row r="75" spans="7:30" s="51" customFormat="1" ht="12">
      <c r="G75" s="51" t="s">
        <v>204</v>
      </c>
      <c r="K75" s="49"/>
      <c r="V75" s="49"/>
      <c r="W75" s="49"/>
      <c r="X75" s="49"/>
      <c r="Y75" s="49"/>
      <c r="Z75" s="49"/>
      <c r="AA75" s="49"/>
      <c r="AB75" s="49"/>
      <c r="AC75" s="49"/>
      <c r="AD75" s="49"/>
    </row>
    <row r="76" spans="8:30" s="51" customFormat="1" ht="12">
      <c r="H76" s="51" t="s">
        <v>205</v>
      </c>
      <c r="I76" s="51" t="s">
        <v>61</v>
      </c>
      <c r="K76" s="49"/>
      <c r="V76" s="49"/>
      <c r="W76" s="49"/>
      <c r="X76" s="49"/>
      <c r="Y76" s="49"/>
      <c r="Z76" s="49"/>
      <c r="AA76" s="49"/>
      <c r="AB76" s="49"/>
      <c r="AC76" s="49"/>
      <c r="AD76" s="49"/>
    </row>
    <row r="77" spans="8:30" s="51" customFormat="1" ht="12">
      <c r="H77" s="51" t="s">
        <v>206</v>
      </c>
      <c r="I77" s="51" t="s">
        <v>62</v>
      </c>
      <c r="K77" s="49"/>
      <c r="V77" s="49"/>
      <c r="W77" s="49"/>
      <c r="X77" s="49"/>
      <c r="Y77" s="49"/>
      <c r="Z77" s="49"/>
      <c r="AA77" s="49"/>
      <c r="AB77" s="49"/>
      <c r="AC77" s="49"/>
      <c r="AD77" s="49"/>
    </row>
    <row r="78" spans="6:30" s="51" customFormat="1" ht="12">
      <c r="F78" s="51" t="s">
        <v>207</v>
      </c>
      <c r="K78" s="49"/>
      <c r="V78" s="49"/>
      <c r="W78" s="49"/>
      <c r="X78" s="49"/>
      <c r="Y78" s="49"/>
      <c r="Z78" s="49"/>
      <c r="AA78" s="49"/>
      <c r="AB78" s="49"/>
      <c r="AC78" s="49"/>
      <c r="AD78" s="49"/>
    </row>
    <row r="79" spans="7:30" s="51" customFormat="1" ht="12">
      <c r="G79" s="51" t="s">
        <v>208</v>
      </c>
      <c r="K79" s="49"/>
      <c r="V79" s="49"/>
      <c r="W79" s="49"/>
      <c r="X79" s="49"/>
      <c r="Y79" s="49"/>
      <c r="Z79" s="49"/>
      <c r="AA79" s="49"/>
      <c r="AB79" s="49"/>
      <c r="AC79" s="49"/>
      <c r="AD79" s="49"/>
    </row>
    <row r="80" spans="8:30" s="51" customFormat="1" ht="12">
      <c r="H80" s="51" t="s">
        <v>209</v>
      </c>
      <c r="K80" s="49"/>
      <c r="V80" s="49"/>
      <c r="W80" s="49"/>
      <c r="X80" s="49"/>
      <c r="Y80" s="49"/>
      <c r="Z80" s="49"/>
      <c r="AA80" s="49"/>
      <c r="AB80" s="49"/>
      <c r="AC80" s="49"/>
      <c r="AD80" s="49"/>
    </row>
    <row r="81" spans="8:30" s="51" customFormat="1" ht="12">
      <c r="H81" s="51" t="s">
        <v>210</v>
      </c>
      <c r="K81" s="49"/>
      <c r="V81" s="49"/>
      <c r="W81" s="49"/>
      <c r="X81" s="49"/>
      <c r="Y81" s="49"/>
      <c r="Z81" s="49"/>
      <c r="AA81" s="49"/>
      <c r="AB81" s="49"/>
      <c r="AC81" s="49"/>
      <c r="AD81" s="49"/>
    </row>
    <row r="82" spans="7:30" s="51" customFormat="1" ht="12">
      <c r="G82" s="51" t="s">
        <v>211</v>
      </c>
      <c r="K82" s="49"/>
      <c r="V82" s="49"/>
      <c r="W82" s="49"/>
      <c r="X82" s="49"/>
      <c r="Y82" s="49"/>
      <c r="Z82" s="49"/>
      <c r="AA82" s="49"/>
      <c r="AB82" s="49"/>
      <c r="AC82" s="49"/>
      <c r="AD82" s="49"/>
    </row>
    <row r="83" spans="8:30" s="51" customFormat="1" ht="12">
      <c r="H83" s="51" t="s">
        <v>212</v>
      </c>
      <c r="K83" s="49"/>
      <c r="V83" s="49"/>
      <c r="W83" s="49"/>
      <c r="X83" s="49"/>
      <c r="Y83" s="49"/>
      <c r="Z83" s="49"/>
      <c r="AA83" s="49"/>
      <c r="AB83" s="49"/>
      <c r="AC83" s="49"/>
      <c r="AD83" s="49"/>
    </row>
    <row r="84" spans="8:30" s="51" customFormat="1" ht="12">
      <c r="H84" s="51" t="s">
        <v>213</v>
      </c>
      <c r="K84" s="49"/>
      <c r="V84" s="49"/>
      <c r="W84" s="49"/>
      <c r="X84" s="49"/>
      <c r="Y84" s="49"/>
      <c r="Z84" s="49"/>
      <c r="AA84" s="49"/>
      <c r="AB84" s="49"/>
      <c r="AC84" s="49"/>
      <c r="AD84" s="49"/>
    </row>
    <row r="85" spans="7:30" s="51" customFormat="1" ht="12">
      <c r="G85" s="51" t="s">
        <v>214</v>
      </c>
      <c r="K85" s="49"/>
      <c r="V85" s="49"/>
      <c r="W85" s="49"/>
      <c r="X85" s="49"/>
      <c r="Y85" s="49"/>
      <c r="Z85" s="49"/>
      <c r="AA85" s="49"/>
      <c r="AB85" s="49"/>
      <c r="AC85" s="49"/>
      <c r="AD85" s="49"/>
    </row>
    <row r="86" spans="8:30" s="51" customFormat="1" ht="12">
      <c r="H86" s="51" t="s">
        <v>215</v>
      </c>
      <c r="K86" s="49"/>
      <c r="V86" s="49"/>
      <c r="W86" s="49"/>
      <c r="X86" s="49"/>
      <c r="Y86" s="49"/>
      <c r="Z86" s="49"/>
      <c r="AA86" s="49"/>
      <c r="AB86" s="49"/>
      <c r="AC86" s="49"/>
      <c r="AD86" s="49"/>
    </row>
    <row r="87" spans="8:30" s="51" customFormat="1" ht="12">
      <c r="H87" s="51" t="s">
        <v>216</v>
      </c>
      <c r="K87" s="49"/>
      <c r="V87" s="49"/>
      <c r="W87" s="49"/>
      <c r="X87" s="49"/>
      <c r="Y87" s="49"/>
      <c r="Z87" s="49"/>
      <c r="AA87" s="49"/>
      <c r="AB87" s="49"/>
      <c r="AC87" s="49"/>
      <c r="AD87" s="49"/>
    </row>
    <row r="88" spans="7:30" s="51" customFormat="1" ht="12">
      <c r="G88" s="51" t="s">
        <v>217</v>
      </c>
      <c r="K88" s="49"/>
      <c r="V88" s="49"/>
      <c r="W88" s="49"/>
      <c r="X88" s="49"/>
      <c r="Y88" s="49"/>
      <c r="Z88" s="49"/>
      <c r="AA88" s="49"/>
      <c r="AB88" s="49"/>
      <c r="AC88" s="49"/>
      <c r="AD88" s="49"/>
    </row>
    <row r="89" spans="8:30" s="51" customFormat="1" ht="12">
      <c r="H89" s="51" t="s">
        <v>218</v>
      </c>
      <c r="K89" s="49"/>
      <c r="V89" s="49"/>
      <c r="W89" s="49"/>
      <c r="X89" s="49"/>
      <c r="Y89" s="49"/>
      <c r="Z89" s="49"/>
      <c r="AA89" s="49"/>
      <c r="AB89" s="49"/>
      <c r="AC89" s="49"/>
      <c r="AD89" s="49"/>
    </row>
    <row r="90" spans="8:30" s="51" customFormat="1" ht="12">
      <c r="H90" s="51" t="s">
        <v>219</v>
      </c>
      <c r="K90" s="49"/>
      <c r="V90" s="49"/>
      <c r="W90" s="49"/>
      <c r="X90" s="49"/>
      <c r="Y90" s="49"/>
      <c r="Z90" s="49"/>
      <c r="AA90" s="49"/>
      <c r="AB90" s="49"/>
      <c r="AC90" s="49"/>
      <c r="AD90" s="49"/>
    </row>
    <row r="91" spans="9:30" s="51" customFormat="1" ht="12">
      <c r="I91" s="51" t="s">
        <v>220</v>
      </c>
      <c r="J91" s="51" t="s">
        <v>61</v>
      </c>
      <c r="K91" s="49"/>
      <c r="V91" s="49"/>
      <c r="W91" s="49"/>
      <c r="X91" s="49"/>
      <c r="Y91" s="49"/>
      <c r="Z91" s="49"/>
      <c r="AA91" s="49"/>
      <c r="AB91" s="49"/>
      <c r="AC91" s="49"/>
      <c r="AD91" s="49"/>
    </row>
    <row r="92" spans="9:30" s="51" customFormat="1" ht="12">
      <c r="I92" s="51" t="s">
        <v>221</v>
      </c>
      <c r="J92" s="51" t="s">
        <v>62</v>
      </c>
      <c r="K92" s="49"/>
      <c r="V92" s="49"/>
      <c r="W92" s="49"/>
      <c r="X92" s="49"/>
      <c r="Y92" s="49"/>
      <c r="Z92" s="49"/>
      <c r="AA92" s="49"/>
      <c r="AB92" s="49"/>
      <c r="AC92" s="49"/>
      <c r="AD92" s="49"/>
    </row>
    <row r="93" spans="4:30" s="61" customFormat="1" ht="12">
      <c r="D93" s="62"/>
      <c r="E93" s="61" t="s">
        <v>222</v>
      </c>
      <c r="F93" s="61" t="s">
        <v>65</v>
      </c>
      <c r="I93" s="62"/>
      <c r="K93" s="63"/>
      <c r="V93" s="63"/>
      <c r="W93" s="63"/>
      <c r="X93" s="63"/>
      <c r="Y93" s="63"/>
      <c r="Z93" s="63"/>
      <c r="AA93" s="63"/>
      <c r="AB93" s="63"/>
      <c r="AC93" s="63"/>
      <c r="AD93" s="63"/>
    </row>
    <row r="94" spans="6:30" s="61" customFormat="1" ht="12.75">
      <c r="F94" s="61" t="s">
        <v>223</v>
      </c>
      <c r="G94" s="64" t="s">
        <v>66</v>
      </c>
      <c r="H94" s="63"/>
      <c r="K94" s="63"/>
      <c r="V94" s="63"/>
      <c r="W94" s="63"/>
      <c r="X94" s="63"/>
      <c r="Y94" s="63"/>
      <c r="Z94" s="63"/>
      <c r="AA94" s="63"/>
      <c r="AB94" s="63"/>
      <c r="AC94" s="63"/>
      <c r="AD94" s="63"/>
    </row>
    <row r="95" spans="6:30" s="61" customFormat="1" ht="12.75" customHeight="1">
      <c r="F95" s="61" t="s">
        <v>224</v>
      </c>
      <c r="G95" s="64" t="s">
        <v>67</v>
      </c>
      <c r="H95" s="63"/>
      <c r="K95" s="63"/>
      <c r="V95" s="63"/>
      <c r="W95" s="63"/>
      <c r="X95" s="63"/>
      <c r="Y95" s="63"/>
      <c r="Z95" s="63"/>
      <c r="AA95" s="63"/>
      <c r="AB95" s="63"/>
      <c r="AC95" s="63"/>
      <c r="AD95" s="63"/>
    </row>
    <row r="96" spans="6:30" s="61" customFormat="1" ht="12.75">
      <c r="F96" s="61" t="s">
        <v>225</v>
      </c>
      <c r="G96" s="64" t="s">
        <v>68</v>
      </c>
      <c r="H96" s="63"/>
      <c r="K96" s="63"/>
      <c r="V96" s="63"/>
      <c r="W96" s="63"/>
      <c r="X96" s="63"/>
      <c r="Y96" s="63"/>
      <c r="Z96" s="63"/>
      <c r="AA96" s="63"/>
      <c r="AB96" s="63"/>
      <c r="AC96" s="63"/>
      <c r="AD96" s="63"/>
    </row>
    <row r="97" spans="6:30" s="61" customFormat="1" ht="12.75">
      <c r="F97" s="61" t="s">
        <v>226</v>
      </c>
      <c r="G97" s="64" t="s">
        <v>69</v>
      </c>
      <c r="H97" s="63"/>
      <c r="K97" s="63"/>
      <c r="V97" s="63"/>
      <c r="W97" s="63"/>
      <c r="X97" s="63"/>
      <c r="Y97" s="63"/>
      <c r="Z97" s="63"/>
      <c r="AA97" s="63"/>
      <c r="AB97" s="63"/>
      <c r="AC97" s="63"/>
      <c r="AD97" s="63"/>
    </row>
    <row r="98" spans="7:30" s="61" customFormat="1" ht="12.75">
      <c r="G98" s="63" t="s">
        <v>227</v>
      </c>
      <c r="H98" s="64" t="s">
        <v>70</v>
      </c>
      <c r="K98" s="63"/>
      <c r="V98" s="63"/>
      <c r="W98" s="63"/>
      <c r="X98" s="63"/>
      <c r="Y98" s="63"/>
      <c r="Z98" s="63"/>
      <c r="AA98" s="63"/>
      <c r="AB98" s="63"/>
      <c r="AC98" s="63"/>
      <c r="AD98" s="63"/>
    </row>
    <row r="99" spans="7:30" s="61" customFormat="1" ht="12.75">
      <c r="G99" s="63" t="s">
        <v>228</v>
      </c>
      <c r="H99" s="64" t="s">
        <v>71</v>
      </c>
      <c r="K99" s="63"/>
      <c r="V99" s="63"/>
      <c r="W99" s="63"/>
      <c r="X99" s="63"/>
      <c r="Y99" s="63"/>
      <c r="Z99" s="63"/>
      <c r="AA99" s="63"/>
      <c r="AB99" s="63"/>
      <c r="AC99" s="63"/>
      <c r="AD99" s="63"/>
    </row>
    <row r="100" spans="6:30" s="61" customFormat="1" ht="12.75">
      <c r="F100" s="61" t="s">
        <v>229</v>
      </c>
      <c r="G100" s="64" t="s">
        <v>72</v>
      </c>
      <c r="H100" s="63"/>
      <c r="K100" s="63"/>
      <c r="V100" s="63"/>
      <c r="W100" s="63"/>
      <c r="X100" s="63"/>
      <c r="Y100" s="63"/>
      <c r="Z100" s="63"/>
      <c r="AA100" s="63"/>
      <c r="AB100" s="63"/>
      <c r="AC100" s="63"/>
      <c r="AD100" s="63"/>
    </row>
    <row r="101" spans="8:21" ht="16.5" customHeight="1">
      <c r="H101" s="51"/>
      <c r="I101" s="51"/>
      <c r="J101" s="51"/>
      <c r="L101" s="51"/>
      <c r="M101" s="51"/>
      <c r="N101" s="51"/>
      <c r="O101" s="51"/>
      <c r="P101" s="51"/>
      <c r="Q101" s="51"/>
      <c r="R101" s="51"/>
      <c r="S101" s="51"/>
      <c r="T101" s="51"/>
      <c r="U101" s="51"/>
    </row>
    <row r="102" spans="2:21" ht="12.75">
      <c r="B102" s="52"/>
      <c r="C102" s="52"/>
      <c r="D102" s="52"/>
      <c r="E102" s="52"/>
      <c r="F102" s="52"/>
      <c r="G102" s="52"/>
      <c r="H102" s="53"/>
      <c r="I102" s="53"/>
      <c r="J102" s="53"/>
      <c r="L102" s="403" t="s">
        <v>294</v>
      </c>
      <c r="M102" s="403"/>
      <c r="N102" s="403"/>
      <c r="O102" s="403"/>
      <c r="P102" s="403"/>
      <c r="Q102" s="403" t="s">
        <v>299</v>
      </c>
      <c r="R102" s="403"/>
      <c r="S102" s="403"/>
      <c r="T102" s="403"/>
      <c r="U102" s="403"/>
    </row>
    <row r="103" spans="8:21" ht="9.75" customHeight="1">
      <c r="H103" s="51"/>
      <c r="I103" s="51"/>
      <c r="J103" s="51"/>
      <c r="L103" s="42" t="s">
        <v>300</v>
      </c>
      <c r="M103" s="42" t="s">
        <v>301</v>
      </c>
      <c r="N103" s="42" t="s">
        <v>302</v>
      </c>
      <c r="O103" s="42" t="s">
        <v>303</v>
      </c>
      <c r="P103" s="42"/>
      <c r="Q103" s="42" t="s">
        <v>300</v>
      </c>
      <c r="R103" s="42" t="s">
        <v>301</v>
      </c>
      <c r="S103" s="42" t="s">
        <v>302</v>
      </c>
      <c r="T103" s="42" t="s">
        <v>303</v>
      </c>
      <c r="U103" s="42"/>
    </row>
    <row r="104" spans="2:21" ht="12.75">
      <c r="B104" s="49" t="s">
        <v>145</v>
      </c>
      <c r="H104" s="54"/>
      <c r="I104" s="54"/>
      <c r="J104" s="54"/>
      <c r="L104" s="42"/>
      <c r="M104" s="42"/>
      <c r="N104" s="42"/>
      <c r="O104" s="42"/>
      <c r="P104" s="42"/>
      <c r="Q104" s="42"/>
      <c r="R104" s="42"/>
      <c r="S104" s="42"/>
      <c r="T104" s="42"/>
      <c r="U104" s="42"/>
    </row>
    <row r="105" spans="2:21" ht="7.5" customHeight="1">
      <c r="B105" s="55"/>
      <c r="C105" s="55"/>
      <c r="D105" s="55"/>
      <c r="E105" s="55"/>
      <c r="F105" s="55"/>
      <c r="G105" s="55"/>
      <c r="H105" s="56"/>
      <c r="I105" s="56"/>
      <c r="J105" s="56"/>
      <c r="L105" s="55"/>
      <c r="M105" s="55"/>
      <c r="N105" s="55"/>
      <c r="O105" s="55"/>
      <c r="P105" s="55"/>
      <c r="Q105" s="55"/>
      <c r="R105" s="55"/>
      <c r="S105" s="55"/>
      <c r="T105" s="55"/>
      <c r="U105" s="55"/>
    </row>
    <row r="106" spans="8:21" ht="12">
      <c r="H106" s="51"/>
      <c r="I106" s="51"/>
      <c r="J106" s="51"/>
      <c r="L106" s="51"/>
      <c r="M106" s="51"/>
      <c r="N106" s="51"/>
      <c r="O106" s="51"/>
      <c r="P106" s="51"/>
      <c r="Q106" s="51"/>
      <c r="R106" s="51"/>
      <c r="S106" s="51"/>
      <c r="T106" s="51"/>
      <c r="U106" s="51"/>
    </row>
    <row r="107" spans="11:30" s="51" customFormat="1" ht="12">
      <c r="K107" s="49"/>
      <c r="V107" s="49"/>
      <c r="W107" s="49"/>
      <c r="X107" s="49"/>
      <c r="Y107" s="49"/>
      <c r="Z107" s="49"/>
      <c r="AA107" s="49"/>
      <c r="AB107" s="49"/>
      <c r="AC107" s="49"/>
      <c r="AD107" s="49"/>
    </row>
    <row r="108" spans="3:30" s="51" customFormat="1" ht="12.75">
      <c r="C108" s="59" t="s">
        <v>230</v>
      </c>
      <c r="D108" s="60" t="s">
        <v>231</v>
      </c>
      <c r="E108" s="60"/>
      <c r="F108" s="60"/>
      <c r="K108" s="49"/>
      <c r="V108" s="49"/>
      <c r="W108" s="49"/>
      <c r="X108" s="49"/>
      <c r="Y108" s="49"/>
      <c r="Z108" s="49"/>
      <c r="AA108" s="49"/>
      <c r="AB108" s="49"/>
      <c r="AC108" s="49"/>
      <c r="AD108" s="49"/>
    </row>
    <row r="109" spans="5:30" s="51" customFormat="1" ht="12">
      <c r="E109" s="51" t="s">
        <v>149</v>
      </c>
      <c r="F109" s="51" t="s">
        <v>232</v>
      </c>
      <c r="K109" s="49"/>
      <c r="V109" s="49"/>
      <c r="W109" s="49"/>
      <c r="X109" s="49"/>
      <c r="Y109" s="49"/>
      <c r="Z109" s="49"/>
      <c r="AA109" s="49"/>
      <c r="AB109" s="49"/>
      <c r="AC109" s="49"/>
      <c r="AD109" s="49"/>
    </row>
    <row r="110" spans="6:30" s="51" customFormat="1" ht="12">
      <c r="F110" s="51" t="s">
        <v>150</v>
      </c>
      <c r="G110" s="51" t="s">
        <v>15</v>
      </c>
      <c r="K110" s="49"/>
      <c r="V110" s="49"/>
      <c r="W110" s="49"/>
      <c r="X110" s="49"/>
      <c r="Y110" s="49"/>
      <c r="Z110" s="49"/>
      <c r="AA110" s="49"/>
      <c r="AB110" s="49"/>
      <c r="AC110" s="49"/>
      <c r="AD110" s="49"/>
    </row>
    <row r="111" spans="7:30" s="51" customFormat="1" ht="12">
      <c r="G111" s="51" t="s">
        <v>151</v>
      </c>
      <c r="K111" s="49"/>
      <c r="V111" s="49"/>
      <c r="W111" s="49"/>
      <c r="X111" s="49"/>
      <c r="Y111" s="49"/>
      <c r="Z111" s="49"/>
      <c r="AA111" s="49"/>
      <c r="AB111" s="49"/>
      <c r="AC111" s="49"/>
      <c r="AD111" s="49"/>
    </row>
    <row r="112" spans="7:30" s="51" customFormat="1" ht="12">
      <c r="G112" s="51" t="s">
        <v>233</v>
      </c>
      <c r="K112" s="49"/>
      <c r="V112" s="49"/>
      <c r="W112" s="49"/>
      <c r="X112" s="49"/>
      <c r="Y112" s="49"/>
      <c r="Z112" s="49"/>
      <c r="AA112" s="49"/>
      <c r="AB112" s="49"/>
      <c r="AC112" s="49"/>
      <c r="AD112" s="49"/>
    </row>
    <row r="113" spans="7:30" s="51" customFormat="1" ht="12">
      <c r="G113" s="51" t="s">
        <v>234</v>
      </c>
      <c r="K113" s="49"/>
      <c r="V113" s="49"/>
      <c r="W113" s="49"/>
      <c r="X113" s="49"/>
      <c r="Y113" s="49"/>
      <c r="Z113" s="49"/>
      <c r="AA113" s="49"/>
      <c r="AB113" s="49"/>
      <c r="AC113" s="49"/>
      <c r="AD113" s="49"/>
    </row>
    <row r="114" spans="6:30" s="51" customFormat="1" ht="12">
      <c r="F114" s="51" t="s">
        <v>235</v>
      </c>
      <c r="K114" s="49"/>
      <c r="V114" s="49"/>
      <c r="W114" s="49"/>
      <c r="X114" s="49"/>
      <c r="Y114" s="49"/>
      <c r="Z114" s="49"/>
      <c r="AA114" s="49"/>
      <c r="AB114" s="49"/>
      <c r="AC114" s="49"/>
      <c r="AD114" s="49"/>
    </row>
    <row r="115" spans="7:30" s="51" customFormat="1" ht="12">
      <c r="G115" s="51" t="s">
        <v>236</v>
      </c>
      <c r="K115" s="49"/>
      <c r="V115" s="49"/>
      <c r="W115" s="49"/>
      <c r="X115" s="49"/>
      <c r="Y115" s="49"/>
      <c r="Z115" s="49"/>
      <c r="AA115" s="49"/>
      <c r="AB115" s="49"/>
      <c r="AC115" s="49"/>
      <c r="AD115" s="49"/>
    </row>
    <row r="116" spans="7:30" s="51" customFormat="1" ht="12">
      <c r="G116" s="51" t="s">
        <v>237</v>
      </c>
      <c r="K116" s="49"/>
      <c r="V116" s="49"/>
      <c r="W116" s="49"/>
      <c r="X116" s="49"/>
      <c r="Y116" s="49"/>
      <c r="Z116" s="49"/>
      <c r="AA116" s="49"/>
      <c r="AB116" s="49"/>
      <c r="AC116" s="49"/>
      <c r="AD116" s="49"/>
    </row>
    <row r="117" spans="5:30" s="51" customFormat="1" ht="12">
      <c r="E117" s="51" t="s">
        <v>157</v>
      </c>
      <c r="F117" s="51" t="s">
        <v>74</v>
      </c>
      <c r="K117" s="49"/>
      <c r="V117" s="49"/>
      <c r="W117" s="49"/>
      <c r="X117" s="49"/>
      <c r="Y117" s="49"/>
      <c r="Z117" s="49"/>
      <c r="AA117" s="49"/>
      <c r="AB117" s="49"/>
      <c r="AC117" s="49"/>
      <c r="AD117" s="49"/>
    </row>
    <row r="118" spans="6:30" s="51" customFormat="1" ht="12">
      <c r="F118" s="51" t="s">
        <v>238</v>
      </c>
      <c r="K118" s="49"/>
      <c r="V118" s="49"/>
      <c r="W118" s="49"/>
      <c r="X118" s="49"/>
      <c r="Y118" s="49"/>
      <c r="Z118" s="49"/>
      <c r="AA118" s="49"/>
      <c r="AB118" s="49"/>
      <c r="AC118" s="49"/>
      <c r="AD118" s="49"/>
    </row>
    <row r="119" spans="7:30" s="51" customFormat="1" ht="12">
      <c r="G119" s="51" t="s">
        <v>239</v>
      </c>
      <c r="K119" s="49"/>
      <c r="V119" s="49"/>
      <c r="W119" s="49"/>
      <c r="X119" s="49"/>
      <c r="Y119" s="49"/>
      <c r="Z119" s="49"/>
      <c r="AA119" s="49"/>
      <c r="AB119" s="49"/>
      <c r="AC119" s="49"/>
      <c r="AD119" s="49"/>
    </row>
    <row r="120" spans="7:30" s="51" customFormat="1" ht="12">
      <c r="G120" s="51" t="s">
        <v>240</v>
      </c>
      <c r="K120" s="49"/>
      <c r="V120" s="49"/>
      <c r="W120" s="49"/>
      <c r="X120" s="49"/>
      <c r="Y120" s="49"/>
      <c r="Z120" s="49"/>
      <c r="AA120" s="49"/>
      <c r="AB120" s="49"/>
      <c r="AC120" s="49"/>
      <c r="AD120" s="49"/>
    </row>
    <row r="121" spans="6:30" s="51" customFormat="1" ht="12">
      <c r="F121" s="51" t="s">
        <v>241</v>
      </c>
      <c r="K121" s="49"/>
      <c r="V121" s="49"/>
      <c r="W121" s="49"/>
      <c r="X121" s="49"/>
      <c r="Y121" s="49"/>
      <c r="Z121" s="49"/>
      <c r="AA121" s="49"/>
      <c r="AB121" s="49"/>
      <c r="AC121" s="49"/>
      <c r="AD121" s="49"/>
    </row>
    <row r="122" spans="7:30" s="61" customFormat="1" ht="12">
      <c r="G122" s="61" t="s">
        <v>166</v>
      </c>
      <c r="K122" s="63"/>
      <c r="V122" s="63"/>
      <c r="W122" s="63"/>
      <c r="X122" s="63"/>
      <c r="Y122" s="63"/>
      <c r="Z122" s="63"/>
      <c r="AA122" s="63"/>
      <c r="AB122" s="63"/>
      <c r="AC122" s="63"/>
      <c r="AD122" s="63"/>
    </row>
    <row r="123" spans="8:30" s="61" customFormat="1" ht="12">
      <c r="H123" s="61" t="s">
        <v>167</v>
      </c>
      <c r="K123" s="63"/>
      <c r="V123" s="63"/>
      <c r="W123" s="63"/>
      <c r="X123" s="63"/>
      <c r="Y123" s="63"/>
      <c r="Z123" s="63"/>
      <c r="AA123" s="63"/>
      <c r="AB123" s="63"/>
      <c r="AC123" s="63"/>
      <c r="AD123" s="63"/>
    </row>
    <row r="124" spans="8:30" s="61" customFormat="1" ht="12">
      <c r="H124" s="61" t="s">
        <v>168</v>
      </c>
      <c r="K124" s="63"/>
      <c r="L124" s="51"/>
      <c r="M124" s="51"/>
      <c r="N124" s="51"/>
      <c r="O124" s="51"/>
      <c r="P124" s="51"/>
      <c r="Q124" s="51"/>
      <c r="R124" s="51"/>
      <c r="S124" s="51"/>
      <c r="T124" s="51"/>
      <c r="U124" s="51"/>
      <c r="V124" s="63"/>
      <c r="W124" s="63"/>
      <c r="X124" s="63"/>
      <c r="Y124" s="63"/>
      <c r="Z124" s="63"/>
      <c r="AA124" s="63"/>
      <c r="AB124" s="63"/>
      <c r="AC124" s="63"/>
      <c r="AD124" s="63"/>
    </row>
    <row r="125" spans="8:30" s="61" customFormat="1" ht="12">
      <c r="H125" s="61" t="s">
        <v>169</v>
      </c>
      <c r="K125" s="63"/>
      <c r="L125" s="51"/>
      <c r="M125" s="51"/>
      <c r="N125" s="51"/>
      <c r="O125" s="51"/>
      <c r="P125" s="51"/>
      <c r="Q125" s="51"/>
      <c r="R125" s="51"/>
      <c r="S125" s="51"/>
      <c r="T125" s="51"/>
      <c r="U125" s="51"/>
      <c r="V125" s="63"/>
      <c r="W125" s="63"/>
      <c r="X125" s="63"/>
      <c r="Y125" s="63"/>
      <c r="Z125" s="63"/>
      <c r="AA125" s="63"/>
      <c r="AB125" s="63"/>
      <c r="AC125" s="63"/>
      <c r="AD125" s="63"/>
    </row>
    <row r="126" spans="8:30" s="61" customFormat="1" ht="12">
      <c r="H126" s="61" t="s">
        <v>242</v>
      </c>
      <c r="K126" s="63"/>
      <c r="V126" s="63"/>
      <c r="W126" s="63"/>
      <c r="X126" s="63"/>
      <c r="Y126" s="63"/>
      <c r="Z126" s="63"/>
      <c r="AA126" s="63"/>
      <c r="AB126" s="63"/>
      <c r="AC126" s="63"/>
      <c r="AD126" s="63"/>
    </row>
    <row r="127" spans="9:30" s="61" customFormat="1" ht="12">
      <c r="I127" s="61" t="s">
        <v>243</v>
      </c>
      <c r="J127" s="51" t="s">
        <v>61</v>
      </c>
      <c r="K127" s="63"/>
      <c r="L127" s="51"/>
      <c r="M127" s="51"/>
      <c r="N127" s="51"/>
      <c r="O127" s="51"/>
      <c r="P127" s="51"/>
      <c r="Q127" s="51"/>
      <c r="R127" s="51"/>
      <c r="S127" s="51"/>
      <c r="T127" s="51"/>
      <c r="U127" s="51"/>
      <c r="V127" s="63"/>
      <c r="W127" s="63"/>
      <c r="X127" s="63"/>
      <c r="Y127" s="63"/>
      <c r="Z127" s="63"/>
      <c r="AA127" s="63"/>
      <c r="AB127" s="63"/>
      <c r="AC127" s="63"/>
      <c r="AD127" s="63"/>
    </row>
    <row r="128" spans="9:30" s="61" customFormat="1" ht="12">
      <c r="I128" s="61" t="s">
        <v>244</v>
      </c>
      <c r="J128" s="51" t="s">
        <v>62</v>
      </c>
      <c r="K128" s="63"/>
      <c r="L128" s="51"/>
      <c r="M128" s="51"/>
      <c r="N128" s="51"/>
      <c r="O128" s="51"/>
      <c r="P128" s="51"/>
      <c r="Q128" s="51"/>
      <c r="R128" s="51"/>
      <c r="S128" s="51"/>
      <c r="T128" s="51"/>
      <c r="U128" s="51"/>
      <c r="V128" s="63"/>
      <c r="W128" s="63"/>
      <c r="X128" s="63"/>
      <c r="Y128" s="63"/>
      <c r="Z128" s="63"/>
      <c r="AA128" s="63"/>
      <c r="AB128" s="63"/>
      <c r="AC128" s="63"/>
      <c r="AD128" s="63"/>
    </row>
    <row r="129" spans="7:30" s="51" customFormat="1" ht="12">
      <c r="G129" s="51" t="s">
        <v>171</v>
      </c>
      <c r="K129" s="49"/>
      <c r="V129" s="49"/>
      <c r="W129" s="49"/>
      <c r="X129" s="49"/>
      <c r="Y129" s="49"/>
      <c r="Z129" s="49"/>
      <c r="AA129" s="49"/>
      <c r="AB129" s="49"/>
      <c r="AC129" s="49"/>
      <c r="AD129" s="49"/>
    </row>
    <row r="130" spans="8:30" s="51" customFormat="1" ht="12">
      <c r="H130" s="51" t="s">
        <v>172</v>
      </c>
      <c r="K130" s="49"/>
      <c r="V130" s="49"/>
      <c r="W130" s="49"/>
      <c r="X130" s="49"/>
      <c r="Y130" s="49"/>
      <c r="Z130" s="49"/>
      <c r="AA130" s="49"/>
      <c r="AB130" s="49"/>
      <c r="AC130" s="49"/>
      <c r="AD130" s="49"/>
    </row>
    <row r="131" spans="8:30" s="51" customFormat="1" ht="12">
      <c r="H131" s="51" t="s">
        <v>173</v>
      </c>
      <c r="K131" s="49"/>
      <c r="V131" s="49"/>
      <c r="W131" s="49"/>
      <c r="X131" s="49"/>
      <c r="Y131" s="49"/>
      <c r="Z131" s="49"/>
      <c r="AA131" s="49"/>
      <c r="AB131" s="49"/>
      <c r="AC131" s="49"/>
      <c r="AD131" s="49"/>
    </row>
    <row r="132" spans="8:30" s="51" customFormat="1" ht="12">
      <c r="H132" s="51" t="s">
        <v>174</v>
      </c>
      <c r="K132" s="49"/>
      <c r="V132" s="49"/>
      <c r="W132" s="49"/>
      <c r="X132" s="49"/>
      <c r="Y132" s="49"/>
      <c r="Z132" s="49"/>
      <c r="AA132" s="49"/>
      <c r="AB132" s="49"/>
      <c r="AC132" s="49"/>
      <c r="AD132" s="49"/>
    </row>
    <row r="133" spans="8:30" s="51" customFormat="1" ht="12">
      <c r="H133" s="51" t="s">
        <v>175</v>
      </c>
      <c r="K133" s="49"/>
      <c r="V133" s="49"/>
      <c r="W133" s="49"/>
      <c r="X133" s="49"/>
      <c r="Y133" s="49"/>
      <c r="Z133" s="49"/>
      <c r="AA133" s="49"/>
      <c r="AB133" s="49"/>
      <c r="AC133" s="49"/>
      <c r="AD133" s="49"/>
    </row>
    <row r="134" spans="11:30" s="51" customFormat="1" ht="12">
      <c r="K134" s="49"/>
      <c r="V134" s="49"/>
      <c r="W134" s="49"/>
      <c r="X134" s="49"/>
      <c r="Y134" s="49"/>
      <c r="Z134" s="49"/>
      <c r="AA134" s="49"/>
      <c r="AB134" s="49"/>
      <c r="AC134" s="49"/>
      <c r="AD134" s="49"/>
    </row>
    <row r="135" spans="11:30" s="51" customFormat="1" ht="12">
      <c r="K135" s="49"/>
      <c r="V135" s="49"/>
      <c r="W135" s="49"/>
      <c r="X135" s="49"/>
      <c r="Y135" s="49"/>
      <c r="Z135" s="49"/>
      <c r="AA135" s="49"/>
      <c r="AB135" s="49"/>
      <c r="AC135" s="49"/>
      <c r="AD135" s="49"/>
    </row>
    <row r="136" spans="8:21" ht="16.5" customHeight="1">
      <c r="H136" s="51"/>
      <c r="I136" s="51"/>
      <c r="J136" s="51"/>
      <c r="L136" s="51"/>
      <c r="M136" s="51"/>
      <c r="N136" s="51"/>
      <c r="O136" s="51"/>
      <c r="P136" s="51"/>
      <c r="Q136" s="51"/>
      <c r="R136" s="51"/>
      <c r="S136" s="51"/>
      <c r="T136" s="51"/>
      <c r="U136" s="51"/>
    </row>
    <row r="137" spans="2:21" ht="12.75">
      <c r="B137" s="52"/>
      <c r="C137" s="52"/>
      <c r="D137" s="52"/>
      <c r="E137" s="52"/>
      <c r="F137" s="52"/>
      <c r="G137" s="52"/>
      <c r="H137" s="53"/>
      <c r="I137" s="53"/>
      <c r="J137" s="53"/>
      <c r="L137" s="403" t="s">
        <v>294</v>
      </c>
      <c r="M137" s="403"/>
      <c r="N137" s="403"/>
      <c r="O137" s="403"/>
      <c r="P137" s="403"/>
      <c r="Q137" s="403" t="s">
        <v>299</v>
      </c>
      <c r="R137" s="403"/>
      <c r="S137" s="403"/>
      <c r="T137" s="403"/>
      <c r="U137" s="403"/>
    </row>
    <row r="138" spans="8:21" ht="9.75" customHeight="1">
      <c r="H138" s="51"/>
      <c r="I138" s="51"/>
      <c r="J138" s="51"/>
      <c r="L138" s="42" t="s">
        <v>300</v>
      </c>
      <c r="M138" s="42" t="s">
        <v>301</v>
      </c>
      <c r="N138" s="42" t="s">
        <v>302</v>
      </c>
      <c r="O138" s="42" t="s">
        <v>303</v>
      </c>
      <c r="P138" s="42"/>
      <c r="Q138" s="42" t="s">
        <v>300</v>
      </c>
      <c r="R138" s="42" t="s">
        <v>301</v>
      </c>
      <c r="S138" s="42" t="s">
        <v>302</v>
      </c>
      <c r="T138" s="42" t="s">
        <v>303</v>
      </c>
      <c r="U138" s="42"/>
    </row>
    <row r="139" spans="2:21" ht="12.75">
      <c r="B139" s="49" t="s">
        <v>145</v>
      </c>
      <c r="H139" s="54"/>
      <c r="I139" s="54"/>
      <c r="J139" s="54"/>
      <c r="L139" s="42"/>
      <c r="M139" s="42"/>
      <c r="N139" s="42"/>
      <c r="O139" s="42"/>
      <c r="P139" s="42"/>
      <c r="Q139" s="42"/>
      <c r="R139" s="42"/>
      <c r="S139" s="42"/>
      <c r="T139" s="42"/>
      <c r="U139" s="42"/>
    </row>
    <row r="140" spans="2:21" ht="7.5" customHeight="1">
      <c r="B140" s="55"/>
      <c r="C140" s="55"/>
      <c r="D140" s="55"/>
      <c r="E140" s="55"/>
      <c r="F140" s="55"/>
      <c r="G140" s="55"/>
      <c r="H140" s="56"/>
      <c r="I140" s="56"/>
      <c r="J140" s="56"/>
      <c r="L140" s="55"/>
      <c r="M140" s="55"/>
      <c r="N140" s="55"/>
      <c r="O140" s="55"/>
      <c r="P140" s="55"/>
      <c r="Q140" s="55"/>
      <c r="R140" s="55"/>
      <c r="S140" s="55"/>
      <c r="T140" s="55"/>
      <c r="U140" s="55"/>
    </row>
    <row r="141" spans="8:21" ht="12">
      <c r="H141" s="51"/>
      <c r="I141" s="51"/>
      <c r="J141" s="51"/>
      <c r="L141" s="51"/>
      <c r="M141" s="51"/>
      <c r="N141" s="51"/>
      <c r="O141" s="51"/>
      <c r="P141" s="51"/>
      <c r="Q141" s="51"/>
      <c r="R141" s="51"/>
      <c r="S141" s="51"/>
      <c r="T141" s="51"/>
      <c r="U141" s="51"/>
    </row>
    <row r="142" spans="5:30" s="51" customFormat="1" ht="12">
      <c r="E142" s="51" t="s">
        <v>176</v>
      </c>
      <c r="F142" s="51" t="s">
        <v>177</v>
      </c>
      <c r="K142" s="49"/>
      <c r="V142" s="49"/>
      <c r="W142" s="49"/>
      <c r="X142" s="49"/>
      <c r="Y142" s="49"/>
      <c r="Z142" s="49"/>
      <c r="AA142" s="49"/>
      <c r="AB142" s="49"/>
      <c r="AC142" s="49"/>
      <c r="AD142" s="49"/>
    </row>
    <row r="143" spans="6:30" s="51" customFormat="1" ht="12">
      <c r="F143" s="51" t="s">
        <v>178</v>
      </c>
      <c r="K143" s="49"/>
      <c r="V143" s="49"/>
      <c r="W143" s="49"/>
      <c r="X143" s="49"/>
      <c r="Y143" s="49"/>
      <c r="Z143" s="49"/>
      <c r="AA143" s="49"/>
      <c r="AB143" s="49"/>
      <c r="AC143" s="49"/>
      <c r="AD143" s="49"/>
    </row>
    <row r="144" spans="7:30" s="51" customFormat="1" ht="12">
      <c r="G144" s="51" t="s">
        <v>179</v>
      </c>
      <c r="K144" s="49"/>
      <c r="V144" s="49"/>
      <c r="W144" s="49"/>
      <c r="X144" s="49"/>
      <c r="Y144" s="49"/>
      <c r="Z144" s="49"/>
      <c r="AA144" s="49"/>
      <c r="AB144" s="49"/>
      <c r="AC144" s="49"/>
      <c r="AD144" s="49"/>
    </row>
    <row r="145" spans="8:30" s="51" customFormat="1" ht="12">
      <c r="H145" s="51" t="s">
        <v>180</v>
      </c>
      <c r="K145" s="49"/>
      <c r="V145" s="49"/>
      <c r="W145" s="49"/>
      <c r="X145" s="49"/>
      <c r="Y145" s="49"/>
      <c r="Z145" s="49"/>
      <c r="AA145" s="49"/>
      <c r="AB145" s="49"/>
      <c r="AC145" s="49"/>
      <c r="AD145" s="49"/>
    </row>
    <row r="146" spans="8:30" s="51" customFormat="1" ht="12">
      <c r="H146" s="51" t="s">
        <v>181</v>
      </c>
      <c r="K146" s="49"/>
      <c r="V146" s="49"/>
      <c r="W146" s="49"/>
      <c r="X146" s="49"/>
      <c r="Y146" s="49"/>
      <c r="Z146" s="49"/>
      <c r="AA146" s="49"/>
      <c r="AB146" s="49"/>
      <c r="AC146" s="49"/>
      <c r="AD146" s="49"/>
    </row>
    <row r="147" spans="7:30" s="51" customFormat="1" ht="12">
      <c r="G147" s="51" t="s">
        <v>182</v>
      </c>
      <c r="K147" s="49"/>
      <c r="V147" s="49"/>
      <c r="W147" s="49"/>
      <c r="X147" s="49"/>
      <c r="Y147" s="49"/>
      <c r="Z147" s="49"/>
      <c r="AA147" s="49"/>
      <c r="AB147" s="49"/>
      <c r="AC147" s="49"/>
      <c r="AD147" s="49"/>
    </row>
    <row r="148" spans="8:30" s="51" customFormat="1" ht="12">
      <c r="H148" s="51" t="s">
        <v>183</v>
      </c>
      <c r="K148" s="49"/>
      <c r="V148" s="49"/>
      <c r="W148" s="49"/>
      <c r="X148" s="49"/>
      <c r="Y148" s="49"/>
      <c r="Z148" s="49"/>
      <c r="AA148" s="49"/>
      <c r="AB148" s="49"/>
      <c r="AC148" s="49"/>
      <c r="AD148" s="49"/>
    </row>
    <row r="149" spans="8:30" s="51" customFormat="1" ht="12">
      <c r="H149" s="51" t="s">
        <v>184</v>
      </c>
      <c r="K149" s="49"/>
      <c r="V149" s="49"/>
      <c r="W149" s="49"/>
      <c r="X149" s="49"/>
      <c r="Y149" s="49"/>
      <c r="Z149" s="49"/>
      <c r="AA149" s="49"/>
      <c r="AB149" s="49"/>
      <c r="AC149" s="49"/>
      <c r="AD149" s="49"/>
    </row>
    <row r="150" spans="9:30" s="51" customFormat="1" ht="12">
      <c r="I150" s="51" t="s">
        <v>245</v>
      </c>
      <c r="J150" s="51" t="s">
        <v>61</v>
      </c>
      <c r="K150" s="49"/>
      <c r="V150" s="49"/>
      <c r="W150" s="49"/>
      <c r="X150" s="49"/>
      <c r="Y150" s="49"/>
      <c r="Z150" s="49"/>
      <c r="AA150" s="49"/>
      <c r="AB150" s="49"/>
      <c r="AC150" s="49"/>
      <c r="AD150" s="49"/>
    </row>
    <row r="151" spans="9:30" s="51" customFormat="1" ht="12">
      <c r="I151" s="51" t="s">
        <v>246</v>
      </c>
      <c r="J151" s="51" t="s">
        <v>62</v>
      </c>
      <c r="K151" s="49"/>
      <c r="V151" s="49"/>
      <c r="W151" s="49"/>
      <c r="X151" s="49"/>
      <c r="Y151" s="49"/>
      <c r="Z151" s="49"/>
      <c r="AA151" s="49"/>
      <c r="AB151" s="49"/>
      <c r="AC151" s="49"/>
      <c r="AD151" s="49"/>
    </row>
    <row r="152" spans="6:30" s="51" customFormat="1" ht="12">
      <c r="F152" s="51" t="s">
        <v>187</v>
      </c>
      <c r="K152" s="49"/>
      <c r="V152" s="49"/>
      <c r="W152" s="49"/>
      <c r="X152" s="49"/>
      <c r="Y152" s="49"/>
      <c r="Z152" s="49"/>
      <c r="AA152" s="49"/>
      <c r="AB152" s="49"/>
      <c r="AC152" s="49"/>
      <c r="AD152" s="49"/>
    </row>
    <row r="153" spans="7:30" s="51" customFormat="1" ht="12">
      <c r="G153" s="51" t="s">
        <v>188</v>
      </c>
      <c r="K153" s="49"/>
      <c r="V153" s="49"/>
      <c r="W153" s="49"/>
      <c r="X153" s="49"/>
      <c r="Y153" s="49"/>
      <c r="Z153" s="49"/>
      <c r="AA153" s="49"/>
      <c r="AB153" s="49"/>
      <c r="AC153" s="49"/>
      <c r="AD153" s="49"/>
    </row>
    <row r="154" spans="8:30" s="51" customFormat="1" ht="12">
      <c r="H154" s="51" t="s">
        <v>247</v>
      </c>
      <c r="K154" s="49"/>
      <c r="V154" s="49"/>
      <c r="W154" s="49"/>
      <c r="X154" s="49"/>
      <c r="Y154" s="49"/>
      <c r="Z154" s="49"/>
      <c r="AA154" s="49"/>
      <c r="AB154" s="49"/>
      <c r="AC154" s="49"/>
      <c r="AD154" s="49"/>
    </row>
    <row r="155" spans="8:30" s="51" customFormat="1" ht="12">
      <c r="H155" s="51" t="s">
        <v>248</v>
      </c>
      <c r="K155" s="49"/>
      <c r="V155" s="49"/>
      <c r="W155" s="49"/>
      <c r="X155" s="49"/>
      <c r="Y155" s="49"/>
      <c r="Z155" s="49"/>
      <c r="AA155" s="49"/>
      <c r="AB155" s="49"/>
      <c r="AC155" s="49"/>
      <c r="AD155" s="49"/>
    </row>
    <row r="156" spans="8:30" s="51" customFormat="1" ht="12">
      <c r="H156" s="51" t="s">
        <v>249</v>
      </c>
      <c r="K156" s="49"/>
      <c r="V156" s="49"/>
      <c r="W156" s="49"/>
      <c r="X156" s="49"/>
      <c r="Y156" s="49"/>
      <c r="Z156" s="49"/>
      <c r="AA156" s="49"/>
      <c r="AB156" s="49"/>
      <c r="AC156" s="49"/>
      <c r="AD156" s="49"/>
    </row>
    <row r="157" spans="7:30" s="51" customFormat="1" ht="12">
      <c r="G157" s="51" t="s">
        <v>191</v>
      </c>
      <c r="K157" s="49"/>
      <c r="V157" s="49"/>
      <c r="W157" s="49"/>
      <c r="X157" s="49"/>
      <c r="Y157" s="49"/>
      <c r="Z157" s="49"/>
      <c r="AA157" s="49"/>
      <c r="AB157" s="49"/>
      <c r="AC157" s="49"/>
      <c r="AD157" s="49"/>
    </row>
    <row r="158" spans="8:30" s="51" customFormat="1" ht="12">
      <c r="H158" s="51" t="s">
        <v>192</v>
      </c>
      <c r="K158" s="49"/>
      <c r="V158" s="49"/>
      <c r="W158" s="49"/>
      <c r="X158" s="49"/>
      <c r="Y158" s="49"/>
      <c r="Z158" s="49"/>
      <c r="AA158" s="49"/>
      <c r="AB158" s="49"/>
      <c r="AC158" s="49"/>
      <c r="AD158" s="49"/>
    </row>
    <row r="159" spans="8:30" s="51" customFormat="1" ht="12">
      <c r="H159" s="51" t="s">
        <v>193</v>
      </c>
      <c r="K159" s="49"/>
      <c r="V159" s="49"/>
      <c r="W159" s="49"/>
      <c r="X159" s="49"/>
      <c r="Y159" s="49"/>
      <c r="Z159" s="49"/>
      <c r="AA159" s="49"/>
      <c r="AB159" s="49"/>
      <c r="AC159" s="49"/>
      <c r="AD159" s="49"/>
    </row>
    <row r="160" spans="7:30" s="51" customFormat="1" ht="12">
      <c r="G160" s="51" t="s">
        <v>194</v>
      </c>
      <c r="K160" s="49"/>
      <c r="V160" s="49"/>
      <c r="W160" s="49"/>
      <c r="X160" s="49"/>
      <c r="Y160" s="49"/>
      <c r="Z160" s="49"/>
      <c r="AA160" s="49"/>
      <c r="AB160" s="49"/>
      <c r="AC160" s="49"/>
      <c r="AD160" s="49"/>
    </row>
    <row r="161" spans="8:30" s="51" customFormat="1" ht="12">
      <c r="H161" s="51" t="s">
        <v>195</v>
      </c>
      <c r="K161" s="49"/>
      <c r="V161" s="49"/>
      <c r="W161" s="49"/>
      <c r="X161" s="49"/>
      <c r="Y161" s="49"/>
      <c r="Z161" s="49"/>
      <c r="AA161" s="49"/>
      <c r="AB161" s="49"/>
      <c r="AC161" s="49"/>
      <c r="AD161" s="49"/>
    </row>
    <row r="162" spans="8:30" s="51" customFormat="1" ht="12">
      <c r="H162" s="51" t="s">
        <v>196</v>
      </c>
      <c r="K162" s="49"/>
      <c r="V162" s="49"/>
      <c r="W162" s="49"/>
      <c r="X162" s="49"/>
      <c r="Y162" s="49"/>
      <c r="Z162" s="49"/>
      <c r="AA162" s="49"/>
      <c r="AB162" s="49"/>
      <c r="AC162" s="49"/>
      <c r="AD162" s="49"/>
    </row>
    <row r="163" spans="7:30" s="51" customFormat="1" ht="12">
      <c r="G163" s="51" t="s">
        <v>197</v>
      </c>
      <c r="K163" s="49"/>
      <c r="V163" s="49"/>
      <c r="W163" s="49"/>
      <c r="X163" s="49"/>
      <c r="Y163" s="49"/>
      <c r="Z163" s="49"/>
      <c r="AA163" s="49"/>
      <c r="AB163" s="49"/>
      <c r="AC163" s="49"/>
      <c r="AD163" s="49"/>
    </row>
    <row r="164" spans="8:30" s="51" customFormat="1" ht="12">
      <c r="H164" s="51" t="s">
        <v>198</v>
      </c>
      <c r="K164" s="49"/>
      <c r="V164" s="49"/>
      <c r="W164" s="49"/>
      <c r="X164" s="49"/>
      <c r="Y164" s="49"/>
      <c r="Z164" s="49"/>
      <c r="AA164" s="49"/>
      <c r="AB164" s="49"/>
      <c r="AC164" s="49"/>
      <c r="AD164" s="49"/>
    </row>
    <row r="165" spans="9:30" s="51" customFormat="1" ht="12">
      <c r="I165" s="51" t="s">
        <v>250</v>
      </c>
      <c r="J165" s="51" t="s">
        <v>61</v>
      </c>
      <c r="K165" s="49"/>
      <c r="V165" s="49"/>
      <c r="W165" s="49"/>
      <c r="X165" s="49"/>
      <c r="Y165" s="49"/>
      <c r="Z165" s="49"/>
      <c r="AA165" s="49"/>
      <c r="AB165" s="49"/>
      <c r="AC165" s="49"/>
      <c r="AD165" s="49"/>
    </row>
    <row r="166" spans="9:30" s="51" customFormat="1" ht="12">
      <c r="I166" s="51" t="s">
        <v>251</v>
      </c>
      <c r="J166" s="51" t="s">
        <v>62</v>
      </c>
      <c r="K166" s="49"/>
      <c r="V166" s="49"/>
      <c r="W166" s="49"/>
      <c r="X166" s="49"/>
      <c r="Y166" s="49"/>
      <c r="Z166" s="49"/>
      <c r="AA166" s="49"/>
      <c r="AB166" s="49"/>
      <c r="AC166" s="49"/>
      <c r="AD166" s="49"/>
    </row>
    <row r="167" spans="8:30" s="51" customFormat="1" ht="12">
      <c r="H167" s="51" t="s">
        <v>199</v>
      </c>
      <c r="K167" s="49"/>
      <c r="V167" s="49"/>
      <c r="W167" s="49"/>
      <c r="X167" s="49"/>
      <c r="Y167" s="49"/>
      <c r="Z167" s="49"/>
      <c r="AA167" s="49"/>
      <c r="AB167" s="49"/>
      <c r="AC167" s="49"/>
      <c r="AD167" s="49"/>
    </row>
    <row r="168" spans="9:30" s="51" customFormat="1" ht="12">
      <c r="I168" s="51" t="s">
        <v>252</v>
      </c>
      <c r="J168" s="51" t="s">
        <v>61</v>
      </c>
      <c r="K168" s="49"/>
      <c r="V168" s="49"/>
      <c r="W168" s="49"/>
      <c r="X168" s="49"/>
      <c r="Y168" s="49"/>
      <c r="Z168" s="49"/>
      <c r="AA168" s="49"/>
      <c r="AB168" s="49"/>
      <c r="AC168" s="49"/>
      <c r="AD168" s="49"/>
    </row>
    <row r="169" spans="9:30" s="51" customFormat="1" ht="12">
      <c r="I169" s="51" t="s">
        <v>253</v>
      </c>
      <c r="J169" s="51" t="s">
        <v>62</v>
      </c>
      <c r="K169" s="49"/>
      <c r="V169" s="49"/>
      <c r="W169" s="49"/>
      <c r="X169" s="49"/>
      <c r="Y169" s="49"/>
      <c r="Z169" s="49"/>
      <c r="AA169" s="49"/>
      <c r="AB169" s="49"/>
      <c r="AC169" s="49"/>
      <c r="AD169" s="49"/>
    </row>
    <row r="170" spans="6:30" s="51" customFormat="1" ht="12">
      <c r="F170" s="51" t="s">
        <v>200</v>
      </c>
      <c r="K170" s="49"/>
      <c r="V170" s="49"/>
      <c r="W170" s="49"/>
      <c r="X170" s="49"/>
      <c r="Y170" s="49"/>
      <c r="Z170" s="49"/>
      <c r="AA170" s="49"/>
      <c r="AB170" s="49"/>
      <c r="AC170" s="49"/>
      <c r="AD170" s="49"/>
    </row>
    <row r="171" spans="7:30" s="51" customFormat="1" ht="12">
      <c r="G171" s="51" t="s">
        <v>201</v>
      </c>
      <c r="K171" s="49"/>
      <c r="V171" s="49"/>
      <c r="W171" s="49"/>
      <c r="X171" s="49"/>
      <c r="Y171" s="49"/>
      <c r="Z171" s="49"/>
      <c r="AA171" s="49"/>
      <c r="AB171" s="49"/>
      <c r="AC171" s="49"/>
      <c r="AD171" s="49"/>
    </row>
    <row r="172" spans="7:30" s="51" customFormat="1" ht="12">
      <c r="G172" s="51" t="s">
        <v>254</v>
      </c>
      <c r="K172" s="49"/>
      <c r="V172" s="49"/>
      <c r="W172" s="49"/>
      <c r="X172" s="49"/>
      <c r="Y172" s="49"/>
      <c r="Z172" s="49"/>
      <c r="AA172" s="49"/>
      <c r="AB172" s="49"/>
      <c r="AC172" s="49"/>
      <c r="AD172" s="49"/>
    </row>
    <row r="173" spans="6:30" s="51" customFormat="1" ht="12">
      <c r="F173" s="51" t="s">
        <v>255</v>
      </c>
      <c r="G173" s="51" t="s">
        <v>25</v>
      </c>
      <c r="K173" s="49"/>
      <c r="V173" s="49"/>
      <c r="W173" s="49"/>
      <c r="X173" s="49"/>
      <c r="Y173" s="49"/>
      <c r="Z173" s="49"/>
      <c r="AA173" s="49"/>
      <c r="AB173" s="49"/>
      <c r="AC173" s="49"/>
      <c r="AD173" s="49"/>
    </row>
    <row r="174" spans="7:30" s="51" customFormat="1" ht="12">
      <c r="G174" s="51" t="s">
        <v>208</v>
      </c>
      <c r="K174" s="49"/>
      <c r="V174" s="49"/>
      <c r="W174" s="49"/>
      <c r="X174" s="49"/>
      <c r="Y174" s="49"/>
      <c r="Z174" s="49"/>
      <c r="AA174" s="49"/>
      <c r="AB174" s="49"/>
      <c r="AC174" s="49"/>
      <c r="AD174" s="49"/>
    </row>
    <row r="175" spans="8:30" s="51" customFormat="1" ht="12">
      <c r="H175" s="51" t="s">
        <v>209</v>
      </c>
      <c r="K175" s="49"/>
      <c r="V175" s="49"/>
      <c r="W175" s="49"/>
      <c r="X175" s="49"/>
      <c r="Y175" s="49"/>
      <c r="Z175" s="49"/>
      <c r="AA175" s="49"/>
      <c r="AB175" s="49"/>
      <c r="AC175" s="49"/>
      <c r="AD175" s="49"/>
    </row>
    <row r="176" spans="8:30" s="51" customFormat="1" ht="12">
      <c r="H176" s="51" t="s">
        <v>210</v>
      </c>
      <c r="K176" s="49"/>
      <c r="V176" s="49"/>
      <c r="W176" s="49"/>
      <c r="X176" s="49"/>
      <c r="Y176" s="49"/>
      <c r="Z176" s="49"/>
      <c r="AA176" s="49"/>
      <c r="AB176" s="49"/>
      <c r="AC176" s="49"/>
      <c r="AD176" s="49"/>
    </row>
    <row r="177" spans="7:30" s="51" customFormat="1" ht="12">
      <c r="G177" s="51" t="s">
        <v>211</v>
      </c>
      <c r="K177" s="49"/>
      <c r="V177" s="49"/>
      <c r="W177" s="49"/>
      <c r="X177" s="49"/>
      <c r="Y177" s="49"/>
      <c r="Z177" s="49"/>
      <c r="AA177" s="49"/>
      <c r="AB177" s="49"/>
      <c r="AC177" s="49"/>
      <c r="AD177" s="49"/>
    </row>
    <row r="178" spans="8:30" s="51" customFormat="1" ht="12">
      <c r="H178" s="51" t="s">
        <v>212</v>
      </c>
      <c r="K178" s="49"/>
      <c r="V178" s="49"/>
      <c r="W178" s="49"/>
      <c r="X178" s="49"/>
      <c r="Y178" s="49"/>
      <c r="Z178" s="49"/>
      <c r="AA178" s="49"/>
      <c r="AB178" s="49"/>
      <c r="AC178" s="49"/>
      <c r="AD178" s="49"/>
    </row>
    <row r="179" spans="8:30" s="51" customFormat="1" ht="12">
      <c r="H179" s="51" t="s">
        <v>213</v>
      </c>
      <c r="K179" s="49"/>
      <c r="V179" s="49"/>
      <c r="W179" s="49"/>
      <c r="X179" s="49"/>
      <c r="Y179" s="49"/>
      <c r="Z179" s="49"/>
      <c r="AA179" s="49"/>
      <c r="AB179" s="49"/>
      <c r="AC179" s="49"/>
      <c r="AD179" s="49"/>
    </row>
    <row r="180" spans="7:30" s="51" customFormat="1" ht="12">
      <c r="G180" s="51" t="s">
        <v>214</v>
      </c>
      <c r="K180" s="49"/>
      <c r="V180" s="49"/>
      <c r="W180" s="49"/>
      <c r="X180" s="49"/>
      <c r="Y180" s="49"/>
      <c r="Z180" s="49"/>
      <c r="AA180" s="49"/>
      <c r="AB180" s="49"/>
      <c r="AC180" s="49"/>
      <c r="AD180" s="49"/>
    </row>
    <row r="181" spans="8:30" s="51" customFormat="1" ht="12">
      <c r="H181" s="51" t="s">
        <v>215</v>
      </c>
      <c r="K181" s="49"/>
      <c r="V181" s="49"/>
      <c r="W181" s="49"/>
      <c r="X181" s="49"/>
      <c r="Y181" s="49"/>
      <c r="Z181" s="49"/>
      <c r="AA181" s="49"/>
      <c r="AB181" s="49"/>
      <c r="AC181" s="49"/>
      <c r="AD181" s="49"/>
    </row>
    <row r="182" spans="8:30" s="51" customFormat="1" ht="12">
      <c r="H182" s="51" t="s">
        <v>216</v>
      </c>
      <c r="K182" s="49"/>
      <c r="V182" s="49"/>
      <c r="W182" s="49"/>
      <c r="X182" s="49"/>
      <c r="Y182" s="49"/>
      <c r="Z182" s="49"/>
      <c r="AA182" s="49"/>
      <c r="AB182" s="49"/>
      <c r="AC182" s="49"/>
      <c r="AD182" s="49"/>
    </row>
    <row r="183" spans="7:30" s="51" customFormat="1" ht="12">
      <c r="G183" s="51" t="s">
        <v>217</v>
      </c>
      <c r="K183" s="49"/>
      <c r="V183" s="49"/>
      <c r="W183" s="49"/>
      <c r="X183" s="49"/>
      <c r="Y183" s="49"/>
      <c r="Z183" s="49"/>
      <c r="AA183" s="49"/>
      <c r="AB183" s="49"/>
      <c r="AC183" s="49"/>
      <c r="AD183" s="49"/>
    </row>
    <row r="184" spans="8:30" s="51" customFormat="1" ht="12">
      <c r="H184" s="51" t="s">
        <v>218</v>
      </c>
      <c r="K184" s="49"/>
      <c r="V184" s="49"/>
      <c r="W184" s="49"/>
      <c r="X184" s="49"/>
      <c r="Y184" s="49"/>
      <c r="Z184" s="49"/>
      <c r="AA184" s="49"/>
      <c r="AB184" s="49"/>
      <c r="AC184" s="49"/>
      <c r="AD184" s="49"/>
    </row>
    <row r="185" spans="8:30" s="51" customFormat="1" ht="12">
      <c r="H185" s="51" t="s">
        <v>219</v>
      </c>
      <c r="K185" s="49"/>
      <c r="V185" s="49"/>
      <c r="W185" s="49"/>
      <c r="X185" s="49"/>
      <c r="Y185" s="49"/>
      <c r="Z185" s="49"/>
      <c r="AA185" s="49"/>
      <c r="AB185" s="49"/>
      <c r="AC185" s="49"/>
      <c r="AD185" s="49"/>
    </row>
    <row r="186" spans="11:30" s="51" customFormat="1" ht="12">
      <c r="K186" s="49"/>
      <c r="V186" s="49"/>
      <c r="W186" s="49"/>
      <c r="X186" s="49"/>
      <c r="Y186" s="49"/>
      <c r="Z186" s="49"/>
      <c r="AA186" s="49"/>
      <c r="AB186" s="49"/>
      <c r="AC186" s="49"/>
      <c r="AD186" s="49"/>
    </row>
    <row r="194" spans="11:30" s="61" customFormat="1" ht="12">
      <c r="K194" s="63"/>
      <c r="V194" s="63"/>
      <c r="W194" s="63"/>
      <c r="X194" s="63"/>
      <c r="Y194" s="63"/>
      <c r="Z194" s="63"/>
      <c r="AA194" s="63"/>
      <c r="AB194" s="63"/>
      <c r="AC194" s="63"/>
      <c r="AD194" s="63"/>
    </row>
    <row r="195" spans="11:30" s="51" customFormat="1" ht="12">
      <c r="K195" s="49"/>
      <c r="V195" s="49"/>
      <c r="W195" s="49"/>
      <c r="X195" s="49"/>
      <c r="Y195" s="49"/>
      <c r="Z195" s="49"/>
      <c r="AA195" s="49"/>
      <c r="AB195" s="49"/>
      <c r="AC195" s="49"/>
      <c r="AD195" s="49"/>
    </row>
    <row r="196" spans="11:30" s="51" customFormat="1" ht="12">
      <c r="K196" s="49"/>
      <c r="V196" s="49"/>
      <c r="W196" s="49"/>
      <c r="X196" s="49"/>
      <c r="Y196" s="49"/>
      <c r="Z196" s="49"/>
      <c r="AA196" s="49"/>
      <c r="AB196" s="49"/>
      <c r="AC196" s="49"/>
      <c r="AD196" s="49"/>
    </row>
    <row r="197" spans="11:30" s="51" customFormat="1" ht="12">
      <c r="K197" s="49"/>
      <c r="V197" s="49"/>
      <c r="W197" s="49"/>
      <c r="X197" s="49"/>
      <c r="Y197" s="49"/>
      <c r="Z197" s="49"/>
      <c r="AA197" s="49"/>
      <c r="AB197" s="49"/>
      <c r="AC197" s="49"/>
      <c r="AD197" s="49"/>
    </row>
    <row r="198" spans="11:30" s="51" customFormat="1" ht="12">
      <c r="K198" s="49"/>
      <c r="V198" s="49"/>
      <c r="W198" s="49"/>
      <c r="X198" s="49"/>
      <c r="Y198" s="49"/>
      <c r="Z198" s="49"/>
      <c r="AA198" s="49"/>
      <c r="AB198" s="49"/>
      <c r="AC198" s="49"/>
      <c r="AD198" s="49"/>
    </row>
    <row r="199" spans="11:30" s="51" customFormat="1" ht="12">
      <c r="K199" s="49"/>
      <c r="V199" s="49"/>
      <c r="W199" s="49"/>
      <c r="X199" s="49"/>
      <c r="Y199" s="49"/>
      <c r="Z199" s="49"/>
      <c r="AA199" s="49"/>
      <c r="AB199" s="49"/>
      <c r="AC199" s="49"/>
      <c r="AD199" s="49"/>
    </row>
    <row r="200" spans="11:30" s="51" customFormat="1" ht="12">
      <c r="K200" s="49"/>
      <c r="L200" s="49"/>
      <c r="M200" s="49"/>
      <c r="N200" s="49"/>
      <c r="O200" s="49"/>
      <c r="P200" s="49"/>
      <c r="Q200" s="49"/>
      <c r="R200" s="49"/>
      <c r="S200" s="49"/>
      <c r="T200" s="49"/>
      <c r="U200" s="49"/>
      <c r="V200" s="49"/>
      <c r="W200" s="49"/>
      <c r="X200" s="49"/>
      <c r="Y200" s="49"/>
      <c r="Z200" s="49"/>
      <c r="AA200" s="49"/>
      <c r="AB200" s="49"/>
      <c r="AC200" s="49"/>
      <c r="AD200" s="49"/>
    </row>
    <row r="201" spans="11:30" s="51" customFormat="1" ht="12">
      <c r="K201" s="49"/>
      <c r="L201" s="49"/>
      <c r="M201" s="49"/>
      <c r="N201" s="49"/>
      <c r="O201" s="49"/>
      <c r="P201" s="49"/>
      <c r="Q201" s="49"/>
      <c r="R201" s="49"/>
      <c r="S201" s="49"/>
      <c r="T201" s="49"/>
      <c r="U201" s="49"/>
      <c r="V201" s="49"/>
      <c r="W201" s="49"/>
      <c r="X201" s="49"/>
      <c r="Y201" s="49"/>
      <c r="Z201" s="49"/>
      <c r="AA201" s="49"/>
      <c r="AB201" s="49"/>
      <c r="AC201" s="49"/>
      <c r="AD201" s="49"/>
    </row>
    <row r="202" spans="11:30" s="51" customFormat="1" ht="12">
      <c r="K202" s="49"/>
      <c r="L202" s="49"/>
      <c r="M202" s="49"/>
      <c r="N202" s="49"/>
      <c r="O202" s="49"/>
      <c r="P202" s="49"/>
      <c r="Q202" s="49"/>
      <c r="R202" s="49"/>
      <c r="S202" s="49"/>
      <c r="T202" s="49"/>
      <c r="U202" s="49"/>
      <c r="V202" s="49"/>
      <c r="W202" s="49"/>
      <c r="X202" s="49"/>
      <c r="Y202" s="49"/>
      <c r="Z202" s="49"/>
      <c r="AA202" s="49"/>
      <c r="AB202" s="49"/>
      <c r="AC202" s="49"/>
      <c r="AD202" s="49"/>
    </row>
  </sheetData>
  <mergeCells count="10">
    <mergeCell ref="L6:P6"/>
    <mergeCell ref="Q6:U6"/>
    <mergeCell ref="A1:U1"/>
    <mergeCell ref="B4:U4"/>
    <mergeCell ref="L137:P137"/>
    <mergeCell ref="Q137:U137"/>
    <mergeCell ref="L43:P43"/>
    <mergeCell ref="Q43:U43"/>
    <mergeCell ref="L102:P102"/>
    <mergeCell ref="Q102:U102"/>
  </mergeCells>
  <printOptions/>
  <pageMargins left="0.46" right="0.75" top="0.26" bottom="1" header="0" footer="0"/>
  <pageSetup horizontalDpi="300" verticalDpi="300" orientation="landscape" scale="70" r:id="rId1"/>
  <rowBreaks count="4" manualBreakCount="4">
    <brk id="40" max="49" man="1"/>
    <brk id="100" max="255" man="1"/>
    <brk id="135" max="255" man="1"/>
    <brk id="186" max="255" man="1"/>
  </rowBreaks>
</worksheet>
</file>

<file path=xl/worksheets/sheet21.xml><?xml version="1.0" encoding="utf-8"?>
<worksheet xmlns="http://schemas.openxmlformats.org/spreadsheetml/2006/main" xmlns:r="http://schemas.openxmlformats.org/officeDocument/2006/relationships">
  <dimension ref="A1:R24"/>
  <sheetViews>
    <sheetView zoomScale="75" zoomScaleNormal="75" zoomScaleSheetLayoutView="75" workbookViewId="0" topLeftCell="A1">
      <pane xSplit="5220" topLeftCell="M1" activePane="topRight" state="split"/>
      <selection pane="topLeft" activeCell="N27" sqref="N27"/>
      <selection pane="topRight" activeCell="N27" sqref="N27"/>
    </sheetView>
  </sheetViews>
  <sheetFormatPr defaultColWidth="11.421875" defaultRowHeight="12.75"/>
  <cols>
    <col min="1" max="7" width="0.42578125" style="39" customWidth="1"/>
    <col min="8" max="8" width="35.00390625" style="39" customWidth="1"/>
    <col min="9" max="9" width="11.7109375" style="39" customWidth="1"/>
    <col min="10" max="10" width="12.140625" style="39" customWidth="1"/>
    <col min="11" max="11" width="12.57421875" style="39" customWidth="1"/>
    <col min="12" max="12" width="13.00390625" style="39" customWidth="1"/>
    <col min="13" max="13" width="14.421875" style="39" customWidth="1"/>
    <col min="14" max="14" width="11.7109375" style="39" customWidth="1"/>
    <col min="15" max="15" width="12.140625" style="39" customWidth="1"/>
    <col min="16" max="16" width="12.57421875" style="39" customWidth="1"/>
    <col min="17" max="17" width="13.00390625" style="39" customWidth="1"/>
    <col min="18" max="18" width="10.57421875" style="39" customWidth="1"/>
    <col min="19" max="16384" width="3.00390625" style="39" customWidth="1"/>
  </cols>
  <sheetData>
    <row r="1" spans="1:18" s="37" customFormat="1" ht="12.75">
      <c r="A1" s="118" t="s">
        <v>440</v>
      </c>
      <c r="B1" s="118"/>
      <c r="C1" s="118"/>
      <c r="D1" s="118"/>
      <c r="E1" s="118"/>
      <c r="F1" s="118"/>
      <c r="G1" s="118"/>
      <c r="H1" s="118"/>
      <c r="I1" s="118"/>
      <c r="J1" s="118"/>
      <c r="K1" s="118"/>
      <c r="L1" s="118"/>
      <c r="M1" s="118"/>
      <c r="N1" s="118"/>
      <c r="O1" s="118"/>
      <c r="P1" s="118"/>
      <c r="Q1" s="118"/>
      <c r="R1" s="118"/>
    </row>
    <row r="2" spans="1:18" s="37" customFormat="1" ht="13.5" customHeight="1">
      <c r="A2" s="118" t="s">
        <v>144</v>
      </c>
      <c r="B2" s="118"/>
      <c r="C2" s="118"/>
      <c r="D2" s="118"/>
      <c r="E2" s="118"/>
      <c r="F2" s="118"/>
      <c r="G2" s="118"/>
      <c r="H2" s="118"/>
      <c r="I2" s="118"/>
      <c r="J2" s="118"/>
      <c r="K2" s="118"/>
      <c r="L2" s="118"/>
      <c r="M2" s="118"/>
      <c r="N2" s="118"/>
      <c r="O2" s="118"/>
      <c r="P2" s="118"/>
      <c r="Q2" s="118"/>
      <c r="R2" s="118"/>
    </row>
    <row r="3" spans="6:18" s="37" customFormat="1" ht="13.5" customHeight="1">
      <c r="F3" s="38"/>
      <c r="G3" s="38"/>
      <c r="H3" s="38"/>
      <c r="I3" s="38"/>
      <c r="J3" s="38"/>
      <c r="K3" s="38"/>
      <c r="L3" s="38"/>
      <c r="M3" s="38"/>
      <c r="N3" s="38"/>
      <c r="O3" s="38"/>
      <c r="P3" s="38"/>
      <c r="Q3" s="38"/>
      <c r="R3" s="38"/>
    </row>
    <row r="4" spans="9:13" ht="13.5" thickBot="1">
      <c r="I4" s="41"/>
      <c r="J4" s="41"/>
      <c r="K4" s="41"/>
      <c r="L4" s="41"/>
      <c r="M4" s="43"/>
    </row>
    <row r="5" spans="1:18" ht="12.75">
      <c r="A5" s="40"/>
      <c r="B5" s="40"/>
      <c r="C5" s="40"/>
      <c r="D5" s="40"/>
      <c r="E5" s="40"/>
      <c r="F5" s="40"/>
      <c r="G5" s="40"/>
      <c r="H5" s="40"/>
      <c r="I5" s="430" t="s">
        <v>364</v>
      </c>
      <c r="J5" s="430"/>
      <c r="K5" s="430"/>
      <c r="L5" s="430"/>
      <c r="M5" s="431"/>
      <c r="N5" s="119" t="s">
        <v>435</v>
      </c>
      <c r="O5" s="119"/>
      <c r="P5" s="119"/>
      <c r="Q5" s="119"/>
      <c r="R5" s="120"/>
    </row>
    <row r="6" spans="1:18" ht="12.75">
      <c r="A6" s="41"/>
      <c r="B6" s="41"/>
      <c r="C6" s="41" t="s">
        <v>142</v>
      </c>
      <c r="D6" s="41"/>
      <c r="E6" s="41"/>
      <c r="F6" s="41"/>
      <c r="G6" s="41"/>
      <c r="H6" s="41"/>
      <c r="I6" s="42" t="s">
        <v>304</v>
      </c>
      <c r="J6" s="42" t="s">
        <v>305</v>
      </c>
      <c r="K6" s="42" t="s">
        <v>306</v>
      </c>
      <c r="L6" s="42" t="s">
        <v>318</v>
      </c>
      <c r="M6" s="106" t="s">
        <v>441</v>
      </c>
      <c r="N6" s="42" t="s">
        <v>304</v>
      </c>
      <c r="O6" s="42" t="s">
        <v>305</v>
      </c>
      <c r="P6" s="42" t="s">
        <v>306</v>
      </c>
      <c r="Q6" s="42" t="s">
        <v>318</v>
      </c>
      <c r="R6" s="106" t="s">
        <v>442</v>
      </c>
    </row>
    <row r="7" spans="1:18" ht="13.5" thickBot="1">
      <c r="A7" s="43"/>
      <c r="B7" s="43"/>
      <c r="C7" s="43"/>
      <c r="D7" s="43"/>
      <c r="E7" s="43"/>
      <c r="F7" s="43"/>
      <c r="G7" s="43"/>
      <c r="H7" s="44"/>
      <c r="I7" s="44"/>
      <c r="J7" s="44"/>
      <c r="K7" s="44"/>
      <c r="L7" s="44"/>
      <c r="M7" s="107"/>
      <c r="N7" s="44"/>
      <c r="O7" s="44"/>
      <c r="P7" s="44"/>
      <c r="Q7" s="44"/>
      <c r="R7" s="107"/>
    </row>
    <row r="8" spans="9:18" ht="12.75">
      <c r="I8" s="41"/>
      <c r="J8" s="41"/>
      <c r="K8" s="41"/>
      <c r="L8" s="41"/>
      <c r="M8" s="117"/>
      <c r="R8" s="117"/>
    </row>
    <row r="9" spans="5:18" ht="12.75">
      <c r="E9" s="76" t="s">
        <v>307</v>
      </c>
      <c r="I9" s="123"/>
      <c r="J9" s="123"/>
      <c r="K9" s="123"/>
      <c r="L9" s="123"/>
      <c r="M9" s="124"/>
      <c r="N9" s="77"/>
      <c r="O9" s="77"/>
      <c r="P9" s="77"/>
      <c r="Q9" s="77"/>
      <c r="R9" s="124"/>
    </row>
    <row r="10" spans="5:18" ht="12.75">
      <c r="E10" s="78" t="s">
        <v>308</v>
      </c>
      <c r="I10" s="125">
        <v>0.04</v>
      </c>
      <c r="J10" s="125">
        <v>0.04</v>
      </c>
      <c r="K10" s="125">
        <v>0.04233933333333333</v>
      </c>
      <c r="L10" s="125">
        <v>0.04749166666666666</v>
      </c>
      <c r="M10" s="126">
        <v>0.04245775</v>
      </c>
      <c r="N10" s="90">
        <v>0.06771633333333334</v>
      </c>
      <c r="O10" s="90">
        <v>0.08156566666666666</v>
      </c>
      <c r="P10" s="90">
        <v>0</v>
      </c>
      <c r="Q10" s="90">
        <v>0</v>
      </c>
      <c r="R10" s="126">
        <v>0</v>
      </c>
    </row>
    <row r="11" spans="5:18" ht="12.75">
      <c r="E11" s="78" t="s">
        <v>309</v>
      </c>
      <c r="I11" s="125">
        <v>0.04</v>
      </c>
      <c r="J11" s="125">
        <v>0.04</v>
      </c>
      <c r="K11" s="125">
        <v>0.04175466666666667</v>
      </c>
      <c r="L11" s="125">
        <v>0.046912333333333334</v>
      </c>
      <c r="M11" s="126">
        <v>0.04216675</v>
      </c>
      <c r="N11" s="90">
        <v>0.06711666666666667</v>
      </c>
      <c r="O11" s="90">
        <v>0.08089033333333333</v>
      </c>
      <c r="P11" s="90">
        <v>0</v>
      </c>
      <c r="Q11" s="90">
        <v>0</v>
      </c>
      <c r="R11" s="126">
        <v>0</v>
      </c>
    </row>
    <row r="12" spans="5:18" ht="12.75">
      <c r="E12" s="78" t="s">
        <v>313</v>
      </c>
      <c r="I12" s="125">
        <v>0.04</v>
      </c>
      <c r="J12" s="125">
        <v>0.04</v>
      </c>
      <c r="K12" s="125">
        <v>0.04117</v>
      </c>
      <c r="L12" s="125">
        <v>0.044915666666666666</v>
      </c>
      <c r="M12" s="126">
        <v>0.04152141666666667</v>
      </c>
      <c r="N12" s="90">
        <v>0.06501366666666666</v>
      </c>
      <c r="O12" s="90">
        <v>0.079449</v>
      </c>
      <c r="P12" s="90">
        <v>0</v>
      </c>
      <c r="Q12" s="90">
        <v>0</v>
      </c>
      <c r="R12" s="126">
        <v>0</v>
      </c>
    </row>
    <row r="13" spans="5:18" ht="12.75">
      <c r="E13" s="78" t="s">
        <v>310</v>
      </c>
      <c r="I13" s="125">
        <v>0.011673999999999999</v>
      </c>
      <c r="J13" s="125">
        <v>0.011221666666666666</v>
      </c>
      <c r="K13" s="125">
        <v>0.012931</v>
      </c>
      <c r="L13" s="125">
        <v>0.017481333333333335</v>
      </c>
      <c r="M13" s="126">
        <v>0.013326999999999999</v>
      </c>
      <c r="N13" s="90">
        <v>0.03764766666666666</v>
      </c>
      <c r="O13" s="90">
        <v>0.05205933333333334</v>
      </c>
      <c r="P13" s="90">
        <v>0</v>
      </c>
      <c r="Q13" s="90">
        <v>0</v>
      </c>
      <c r="R13" s="126">
        <v>0</v>
      </c>
    </row>
    <row r="14" spans="4:18" ht="12.75">
      <c r="D14" s="41"/>
      <c r="E14" s="78" t="s">
        <v>311</v>
      </c>
      <c r="F14" s="41"/>
      <c r="G14" s="41"/>
      <c r="I14" s="125">
        <v>0.011675333333333334</v>
      </c>
      <c r="J14" s="125">
        <v>0.012271333333333334</v>
      </c>
      <c r="K14" s="125">
        <v>0.011783999999999998</v>
      </c>
      <c r="L14" s="125">
        <v>0.015225999999999998</v>
      </c>
      <c r="M14" s="126">
        <v>0.012739166666666666</v>
      </c>
      <c r="N14" s="90">
        <v>0.034876333333333336</v>
      </c>
      <c r="O14" s="90">
        <v>0.048953666666666666</v>
      </c>
      <c r="P14" s="90">
        <v>0</v>
      </c>
      <c r="Q14" s="90">
        <v>0</v>
      </c>
      <c r="R14" s="126">
        <v>0</v>
      </c>
    </row>
    <row r="15" spans="5:18" ht="12.75">
      <c r="E15" s="78" t="s">
        <v>312</v>
      </c>
      <c r="F15" s="41"/>
      <c r="G15" s="41"/>
      <c r="I15" s="125">
        <v>0.011288999999999999</v>
      </c>
      <c r="J15" s="125">
        <v>0.012084666666666665</v>
      </c>
      <c r="K15" s="125">
        <v>0.012504333333333333</v>
      </c>
      <c r="L15" s="125">
        <v>0.016905</v>
      </c>
      <c r="M15" s="126">
        <v>0.01319575</v>
      </c>
      <c r="N15" s="90">
        <v>0.036405</v>
      </c>
      <c r="O15" s="90">
        <v>0.050341666666666667</v>
      </c>
      <c r="P15" s="90">
        <v>0</v>
      </c>
      <c r="Q15" s="90">
        <v>0</v>
      </c>
      <c r="R15" s="126">
        <v>0</v>
      </c>
    </row>
    <row r="16" spans="5:18" ht="12.75">
      <c r="E16" s="78"/>
      <c r="F16" s="41"/>
      <c r="G16" s="41"/>
      <c r="I16" s="125"/>
      <c r="J16" s="125"/>
      <c r="K16" s="125"/>
      <c r="L16" s="125"/>
      <c r="M16" s="126"/>
      <c r="N16" s="90"/>
      <c r="O16" s="90"/>
      <c r="P16" s="90"/>
      <c r="Q16" s="90"/>
      <c r="R16" s="126"/>
    </row>
    <row r="17" spans="5:18" ht="12.75">
      <c r="E17" s="78"/>
      <c r="F17" s="41"/>
      <c r="G17" s="41"/>
      <c r="I17" s="125"/>
      <c r="J17" s="125"/>
      <c r="K17" s="125"/>
      <c r="L17" s="125"/>
      <c r="M17" s="126"/>
      <c r="N17" s="90"/>
      <c r="O17" s="90"/>
      <c r="P17" s="90"/>
      <c r="Q17" s="90"/>
      <c r="R17" s="126"/>
    </row>
    <row r="18" spans="5:18" ht="12.75">
      <c r="E18" s="78"/>
      <c r="F18" s="41"/>
      <c r="G18" s="41"/>
      <c r="I18" s="125"/>
      <c r="J18" s="125"/>
      <c r="K18" s="125"/>
      <c r="L18" s="125"/>
      <c r="M18" s="126"/>
      <c r="N18" s="90"/>
      <c r="O18" s="90"/>
      <c r="P18" s="90"/>
      <c r="Q18" s="90"/>
      <c r="R18" s="126"/>
    </row>
    <row r="19" spans="5:18" ht="12.75">
      <c r="E19" s="76" t="s">
        <v>314</v>
      </c>
      <c r="F19" s="41"/>
      <c r="G19" s="41"/>
      <c r="I19" s="125"/>
      <c r="J19" s="125"/>
      <c r="K19" s="125"/>
      <c r="L19" s="125"/>
      <c r="M19" s="126"/>
      <c r="N19" s="90"/>
      <c r="O19" s="90"/>
      <c r="P19" s="90"/>
      <c r="Q19" s="90"/>
      <c r="R19" s="126"/>
    </row>
    <row r="20" spans="5:18" ht="12.75">
      <c r="E20" s="78" t="s">
        <v>315</v>
      </c>
      <c r="F20" s="41"/>
      <c r="G20" s="41"/>
      <c r="I20" s="125">
        <v>0.04</v>
      </c>
      <c r="J20" s="125">
        <v>0.04</v>
      </c>
      <c r="K20" s="125">
        <v>0.04406376333333333</v>
      </c>
      <c r="L20" s="125">
        <v>0.049285999999999996</v>
      </c>
      <c r="M20" s="126">
        <v>0.04333744083333334</v>
      </c>
      <c r="N20" s="90">
        <v>0</v>
      </c>
      <c r="O20" s="90">
        <v>0</v>
      </c>
      <c r="P20" s="90">
        <v>0</v>
      </c>
      <c r="Q20" s="90">
        <v>0</v>
      </c>
      <c r="R20" s="126">
        <v>0</v>
      </c>
    </row>
    <row r="21" spans="5:18" ht="12.75">
      <c r="E21" s="78" t="s">
        <v>316</v>
      </c>
      <c r="F21" s="41"/>
      <c r="G21" s="41"/>
      <c r="I21" s="125">
        <v>0.011783999999999998</v>
      </c>
      <c r="J21" s="125">
        <v>0.015225999999999998</v>
      </c>
      <c r="K21" s="125">
        <v>0.019710103333333336</v>
      </c>
      <c r="L21" s="125">
        <v>0.024743666666666667</v>
      </c>
      <c r="M21" s="126">
        <v>0.0178659425</v>
      </c>
      <c r="N21" s="90">
        <v>0.06960333333333334</v>
      </c>
      <c r="O21" s="90">
        <v>0.0825</v>
      </c>
      <c r="P21" s="90">
        <v>0</v>
      </c>
      <c r="Q21" s="90">
        <v>0</v>
      </c>
      <c r="R21" s="126">
        <v>0</v>
      </c>
    </row>
    <row r="22" spans="4:18" ht="12.75">
      <c r="D22" s="41"/>
      <c r="E22" s="78" t="s">
        <v>317</v>
      </c>
      <c r="F22" s="41"/>
      <c r="G22" s="41"/>
      <c r="I22" s="125">
        <v>0.011221666666666666</v>
      </c>
      <c r="J22" s="125">
        <v>0.012931</v>
      </c>
      <c r="K22" s="125">
        <v>0.01748142</v>
      </c>
      <c r="L22" s="125">
        <v>0.022909333333333334</v>
      </c>
      <c r="M22" s="126">
        <v>0.016135855</v>
      </c>
      <c r="N22" s="90">
        <v>0.04520633333333333</v>
      </c>
      <c r="O22" s="90">
        <v>0.05491766666666667</v>
      </c>
      <c r="P22" s="90">
        <v>0</v>
      </c>
      <c r="Q22" s="90">
        <v>0</v>
      </c>
      <c r="R22" s="126">
        <v>0</v>
      </c>
    </row>
    <row r="23" spans="4:18" ht="12.75">
      <c r="D23" s="41"/>
      <c r="E23" s="78"/>
      <c r="F23" s="41"/>
      <c r="G23" s="41"/>
      <c r="I23" s="90"/>
      <c r="J23" s="90"/>
      <c r="K23" s="90"/>
      <c r="L23" s="90"/>
      <c r="M23" s="90"/>
      <c r="N23" s="90"/>
      <c r="O23" s="90"/>
      <c r="P23" s="90"/>
      <c r="Q23" s="90"/>
      <c r="R23" s="90"/>
    </row>
    <row r="24" spans="3:5" s="37" customFormat="1" ht="12.75">
      <c r="C24" s="48"/>
      <c r="D24" s="48"/>
      <c r="E24" s="48"/>
    </row>
  </sheetData>
  <mergeCells count="1">
    <mergeCell ref="I5:M5"/>
  </mergeCells>
  <printOptions horizontalCentered="1"/>
  <pageMargins left="0.75" right="0.7874015748031497" top="0.63" bottom="0.2755905511811024" header="0.2362204724409449" footer="0.1968503937007874"/>
  <pageSetup fitToHeight="0" fitToWidth="0" orientation="landscape" scale="59" r:id="rId1"/>
</worksheet>
</file>

<file path=xl/worksheets/sheet22.xml><?xml version="1.0" encoding="utf-8"?>
<worksheet xmlns="http://schemas.openxmlformats.org/spreadsheetml/2006/main" xmlns:r="http://schemas.openxmlformats.org/officeDocument/2006/relationships">
  <dimension ref="A1:R69"/>
  <sheetViews>
    <sheetView zoomScale="75" zoomScaleNormal="75" zoomScaleSheetLayoutView="75" workbookViewId="0" topLeftCell="A35">
      <selection activeCell="N59" sqref="N59"/>
    </sheetView>
  </sheetViews>
  <sheetFormatPr defaultColWidth="11.421875" defaultRowHeight="12.75"/>
  <cols>
    <col min="1" max="5" width="0.42578125" style="39" customWidth="1"/>
    <col min="6" max="6" width="1.1484375" style="39" customWidth="1"/>
    <col min="7" max="7" width="2.00390625" style="39" customWidth="1"/>
    <col min="8" max="8" width="24.8515625" style="39" customWidth="1"/>
    <col min="9" max="9" width="6.57421875" style="39" customWidth="1"/>
    <col min="10" max="10" width="6.140625" style="39" customWidth="1"/>
    <col min="11" max="11" width="6.421875" style="39" customWidth="1"/>
    <col min="12" max="12" width="6.8515625" style="39" customWidth="1"/>
    <col min="13" max="13" width="8.8515625" style="39" customWidth="1"/>
    <col min="14" max="14" width="6.7109375" style="39" customWidth="1"/>
    <col min="15" max="15" width="7.140625" style="39" customWidth="1"/>
    <col min="16" max="16" width="7.57421875" style="39" customWidth="1"/>
    <col min="17" max="17" width="8.00390625" style="39" customWidth="1"/>
    <col min="18" max="18" width="8.8515625" style="39" customWidth="1"/>
    <col min="19" max="16384" width="3.00390625" style="39" customWidth="1"/>
  </cols>
  <sheetData>
    <row r="1" spans="1:18" s="37" customFormat="1" ht="12.75">
      <c r="A1" s="118" t="s">
        <v>443</v>
      </c>
      <c r="B1" s="118"/>
      <c r="C1" s="118"/>
      <c r="D1" s="118"/>
      <c r="E1" s="118"/>
      <c r="F1" s="118"/>
      <c r="G1" s="118"/>
      <c r="H1" s="118"/>
      <c r="I1" s="118"/>
      <c r="J1" s="118"/>
      <c r="K1" s="118"/>
      <c r="L1" s="118"/>
      <c r="M1" s="118"/>
      <c r="N1" s="118"/>
      <c r="O1" s="118"/>
      <c r="P1" s="118"/>
      <c r="Q1" s="118"/>
      <c r="R1" s="118"/>
    </row>
    <row r="2" spans="1:18" s="37" customFormat="1" ht="13.5" customHeight="1">
      <c r="A2" s="118"/>
      <c r="B2" s="118"/>
      <c r="C2" s="118"/>
      <c r="D2" s="118"/>
      <c r="E2" s="118"/>
      <c r="F2" s="118"/>
      <c r="G2" s="118"/>
      <c r="H2" s="118"/>
      <c r="I2" s="118"/>
      <c r="J2" s="118"/>
      <c r="K2" s="118"/>
      <c r="L2" s="118"/>
      <c r="M2" s="118"/>
      <c r="N2" s="118"/>
      <c r="O2" s="118"/>
      <c r="P2" s="118"/>
      <c r="Q2" s="118"/>
      <c r="R2" s="118"/>
    </row>
    <row r="3" spans="1:18" ht="13.5" thickBot="1">
      <c r="A3" s="89"/>
      <c r="B3" s="89"/>
      <c r="C3" s="89"/>
      <c r="D3" s="89"/>
      <c r="E3" s="89"/>
      <c r="F3" s="89"/>
      <c r="G3" s="89"/>
      <c r="H3" s="89"/>
      <c r="I3" s="89"/>
      <c r="J3" s="89"/>
      <c r="K3" s="89"/>
      <c r="L3" s="89"/>
      <c r="M3" s="89"/>
      <c r="N3" s="89"/>
      <c r="O3" s="89"/>
      <c r="P3" s="89"/>
      <c r="Q3" s="89"/>
      <c r="R3" s="89"/>
    </row>
    <row r="4" spans="1:18" ht="12.75">
      <c r="A4" s="40"/>
      <c r="B4" s="40"/>
      <c r="C4" s="40"/>
      <c r="D4" s="40"/>
      <c r="E4" s="40"/>
      <c r="F4" s="40"/>
      <c r="G4" s="40"/>
      <c r="H4" s="40"/>
      <c r="I4" s="430" t="s">
        <v>364</v>
      </c>
      <c r="J4" s="430"/>
      <c r="K4" s="430"/>
      <c r="L4" s="430"/>
      <c r="M4" s="432"/>
      <c r="N4" s="119" t="s">
        <v>435</v>
      </c>
      <c r="O4" s="119"/>
      <c r="P4" s="119"/>
      <c r="Q4" s="119"/>
      <c r="R4" s="121"/>
    </row>
    <row r="5" spans="1:18" ht="12.75">
      <c r="A5" s="41"/>
      <c r="B5" s="41"/>
      <c r="C5" s="41" t="s">
        <v>142</v>
      </c>
      <c r="D5" s="41"/>
      <c r="E5" s="41"/>
      <c r="F5" s="41"/>
      <c r="G5" s="41"/>
      <c r="H5" s="41"/>
      <c r="I5" s="42" t="s">
        <v>300</v>
      </c>
      <c r="J5" s="42" t="s">
        <v>301</v>
      </c>
      <c r="K5" s="42" t="s">
        <v>302</v>
      </c>
      <c r="L5" s="42" t="s">
        <v>303</v>
      </c>
      <c r="M5" s="91" t="s">
        <v>365</v>
      </c>
      <c r="N5" s="42" t="s">
        <v>300</v>
      </c>
      <c r="O5" s="42" t="s">
        <v>301</v>
      </c>
      <c r="P5" s="42" t="s">
        <v>302</v>
      </c>
      <c r="Q5" s="42" t="s">
        <v>303</v>
      </c>
      <c r="R5" s="91" t="s">
        <v>437</v>
      </c>
    </row>
    <row r="6" spans="1:18" ht="13.5" thickBot="1">
      <c r="A6" s="43"/>
      <c r="B6" s="43"/>
      <c r="C6" s="43"/>
      <c r="D6" s="43"/>
      <c r="E6" s="43"/>
      <c r="F6" s="43"/>
      <c r="G6" s="43"/>
      <c r="H6" s="44"/>
      <c r="I6" s="44"/>
      <c r="J6" s="44"/>
      <c r="K6" s="44"/>
      <c r="L6" s="44"/>
      <c r="M6" s="92"/>
      <c r="N6" s="44"/>
      <c r="O6" s="44"/>
      <c r="P6" s="44"/>
      <c r="Q6" s="44"/>
      <c r="R6" s="92"/>
    </row>
    <row r="7" spans="9:18" ht="12.75">
      <c r="I7" s="41"/>
      <c r="J7" s="41"/>
      <c r="K7" s="41"/>
      <c r="L7" s="41"/>
      <c r="M7" s="93"/>
      <c r="R7" s="93"/>
    </row>
    <row r="8" spans="6:18" ht="12.75">
      <c r="F8" s="39" t="s">
        <v>273</v>
      </c>
      <c r="I8" s="94"/>
      <c r="J8" s="94"/>
      <c r="K8" s="94"/>
      <c r="L8" s="94"/>
      <c r="M8" s="95"/>
      <c r="N8" s="45"/>
      <c r="O8" s="45"/>
      <c r="P8" s="45"/>
      <c r="Q8" s="45"/>
      <c r="R8" s="95"/>
    </row>
    <row r="9" spans="6:18" ht="12.75">
      <c r="F9" s="39" t="s">
        <v>274</v>
      </c>
      <c r="I9" s="94"/>
      <c r="J9" s="94"/>
      <c r="K9" s="94"/>
      <c r="L9" s="94"/>
      <c r="M9" s="95"/>
      <c r="N9" s="45"/>
      <c r="O9" s="45"/>
      <c r="P9" s="45"/>
      <c r="Q9" s="45"/>
      <c r="R9" s="95"/>
    </row>
    <row r="10" spans="4:18" ht="12.75">
      <c r="D10" s="41"/>
      <c r="E10" s="41"/>
      <c r="F10" s="41" t="s">
        <v>275</v>
      </c>
      <c r="G10" s="41"/>
      <c r="I10" s="94"/>
      <c r="J10" s="94"/>
      <c r="K10" s="94"/>
      <c r="L10" s="94"/>
      <c r="M10" s="95"/>
      <c r="N10" s="45"/>
      <c r="O10" s="45"/>
      <c r="P10" s="45"/>
      <c r="Q10" s="45"/>
      <c r="R10" s="95"/>
    </row>
    <row r="11" spans="6:18" ht="12.75">
      <c r="F11" s="41" t="s">
        <v>327</v>
      </c>
      <c r="G11" s="41"/>
      <c r="I11" s="94">
        <v>10.322453363730006</v>
      </c>
      <c r="J11" s="94">
        <v>7.041688654353578</v>
      </c>
      <c r="K11" s="94">
        <v>8.783202099737508</v>
      </c>
      <c r="L11" s="94">
        <v>10.497824443854341</v>
      </c>
      <c r="M11" s="95">
        <v>9.161163040955415</v>
      </c>
      <c r="N11" s="45">
        <v>-100</v>
      </c>
      <c r="O11" s="45">
        <v>-100</v>
      </c>
      <c r="P11" s="45">
        <v>-100</v>
      </c>
      <c r="Q11" s="45">
        <v>-100</v>
      </c>
      <c r="R11" s="95">
        <v>-100</v>
      </c>
    </row>
    <row r="12" spans="6:18" ht="12.75">
      <c r="F12" s="41"/>
      <c r="G12" s="41"/>
      <c r="I12" s="94"/>
      <c r="J12" s="94"/>
      <c r="K12" s="94"/>
      <c r="L12" s="94"/>
      <c r="M12" s="95"/>
      <c r="N12" s="45"/>
      <c r="O12" s="45"/>
      <c r="P12" s="45"/>
      <c r="Q12" s="45"/>
      <c r="R12" s="95"/>
    </row>
    <row r="13" spans="6:18" ht="12.75">
      <c r="F13" s="41" t="s">
        <v>276</v>
      </c>
      <c r="G13" s="41"/>
      <c r="I13" s="94"/>
      <c r="J13" s="94"/>
      <c r="K13" s="94"/>
      <c r="L13" s="94"/>
      <c r="M13" s="95"/>
      <c r="N13" s="45"/>
      <c r="O13" s="45"/>
      <c r="P13" s="45"/>
      <c r="Q13" s="45"/>
      <c r="R13" s="95"/>
    </row>
    <row r="14" spans="6:18" ht="12.75">
      <c r="F14" s="41"/>
      <c r="G14" s="41"/>
      <c r="H14" s="39" t="s">
        <v>277</v>
      </c>
      <c r="I14" s="94"/>
      <c r="J14" s="94"/>
      <c r="K14" s="94"/>
      <c r="L14" s="94"/>
      <c r="M14" s="95"/>
      <c r="N14" s="45"/>
      <c r="O14" s="45"/>
      <c r="P14" s="45"/>
      <c r="Q14" s="45"/>
      <c r="R14" s="95"/>
    </row>
    <row r="15" spans="6:18" ht="12.75">
      <c r="F15" s="41"/>
      <c r="G15" s="41" t="s">
        <v>278</v>
      </c>
      <c r="I15" s="94"/>
      <c r="J15" s="94"/>
      <c r="K15" s="94"/>
      <c r="L15" s="94"/>
      <c r="M15" s="95"/>
      <c r="N15" s="45"/>
      <c r="O15" s="45"/>
      <c r="P15" s="45"/>
      <c r="Q15" s="45"/>
      <c r="R15" s="95"/>
    </row>
    <row r="16" spans="6:18" ht="12.75">
      <c r="F16" s="41"/>
      <c r="G16" s="41" t="s">
        <v>279</v>
      </c>
      <c r="I16" s="94"/>
      <c r="J16" s="94"/>
      <c r="K16" s="94"/>
      <c r="L16" s="94"/>
      <c r="M16" s="95"/>
      <c r="N16" s="45"/>
      <c r="O16" s="45"/>
      <c r="P16" s="45"/>
      <c r="Q16" s="45"/>
      <c r="R16" s="95"/>
    </row>
    <row r="17" spans="4:18" ht="12.75">
      <c r="D17" s="41"/>
      <c r="E17" s="41"/>
      <c r="F17" s="41"/>
      <c r="G17" s="41" t="s">
        <v>280</v>
      </c>
      <c r="I17" s="94"/>
      <c r="J17" s="94"/>
      <c r="K17" s="94"/>
      <c r="L17" s="94"/>
      <c r="M17" s="93"/>
      <c r="R17" s="93"/>
    </row>
    <row r="18" spans="4:18" ht="12.75">
      <c r="D18" s="41"/>
      <c r="E18" s="41"/>
      <c r="F18" s="41"/>
      <c r="G18" s="41"/>
      <c r="I18" s="94"/>
      <c r="J18" s="94"/>
      <c r="K18" s="94"/>
      <c r="L18" s="94"/>
      <c r="M18" s="95"/>
      <c r="N18" s="45"/>
      <c r="O18" s="45"/>
      <c r="P18" s="45"/>
      <c r="Q18" s="45"/>
      <c r="R18" s="95"/>
    </row>
    <row r="19" spans="5:18" ht="12.75">
      <c r="E19" s="41"/>
      <c r="F19" s="41" t="s">
        <v>281</v>
      </c>
      <c r="G19" s="41"/>
      <c r="I19" s="94"/>
      <c r="J19" s="94"/>
      <c r="K19" s="94"/>
      <c r="L19" s="94"/>
      <c r="M19" s="95"/>
      <c r="N19" s="45"/>
      <c r="O19" s="45"/>
      <c r="P19" s="45"/>
      <c r="Q19" s="45"/>
      <c r="R19" s="95"/>
    </row>
    <row r="20" spans="5:18" ht="12.75">
      <c r="E20" s="41"/>
      <c r="F20" s="41"/>
      <c r="G20" s="41" t="s">
        <v>283</v>
      </c>
      <c r="I20" s="96"/>
      <c r="J20" s="96"/>
      <c r="K20" s="96"/>
      <c r="L20" s="96"/>
      <c r="M20" s="97"/>
      <c r="N20" s="46"/>
      <c r="O20" s="46"/>
      <c r="P20" s="46"/>
      <c r="Q20" s="46"/>
      <c r="R20" s="97"/>
    </row>
    <row r="21" spans="7:18" ht="12.75">
      <c r="G21" s="39" t="s">
        <v>282</v>
      </c>
      <c r="H21" s="41"/>
      <c r="I21" s="96"/>
      <c r="J21" s="96"/>
      <c r="K21" s="96"/>
      <c r="L21" s="96"/>
      <c r="M21" s="97"/>
      <c r="N21" s="46"/>
      <c r="O21" s="46"/>
      <c r="P21" s="46"/>
      <c r="Q21" s="46"/>
      <c r="R21" s="97"/>
    </row>
    <row r="22" spans="5:18" ht="12.75">
      <c r="E22" s="41"/>
      <c r="F22" s="41"/>
      <c r="G22" s="41" t="s">
        <v>284</v>
      </c>
      <c r="I22" s="94"/>
      <c r="J22" s="94"/>
      <c r="K22" s="94"/>
      <c r="L22" s="94"/>
      <c r="M22" s="95"/>
      <c r="N22" s="45"/>
      <c r="O22" s="45"/>
      <c r="P22" s="45"/>
      <c r="Q22" s="45"/>
      <c r="R22" s="95"/>
    </row>
    <row r="23" spans="5:18" ht="12.75">
      <c r="E23" s="41"/>
      <c r="F23" s="41"/>
      <c r="G23" s="41"/>
      <c r="I23" s="94"/>
      <c r="J23" s="94"/>
      <c r="K23" s="94"/>
      <c r="L23" s="94"/>
      <c r="M23" s="95"/>
      <c r="N23" s="45"/>
      <c r="O23" s="45"/>
      <c r="P23" s="45"/>
      <c r="Q23" s="45"/>
      <c r="R23" s="95"/>
    </row>
    <row r="24" spans="6:18" ht="12.75">
      <c r="F24" s="41" t="s">
        <v>285</v>
      </c>
      <c r="G24" s="41"/>
      <c r="I24" s="96"/>
      <c r="J24" s="96"/>
      <c r="K24" s="96"/>
      <c r="L24" s="96"/>
      <c r="M24" s="97"/>
      <c r="N24" s="46"/>
      <c r="O24" s="46"/>
      <c r="P24" s="46"/>
      <c r="Q24" s="46"/>
      <c r="R24" s="97"/>
    </row>
    <row r="25" spans="6:18" ht="12.75">
      <c r="F25" s="41"/>
      <c r="G25" s="41" t="s">
        <v>283</v>
      </c>
      <c r="I25" s="96"/>
      <c r="J25" s="96"/>
      <c r="K25" s="96"/>
      <c r="L25" s="96"/>
      <c r="M25" s="97"/>
      <c r="N25" s="46"/>
      <c r="O25" s="46"/>
      <c r="P25" s="46"/>
      <c r="Q25" s="46"/>
      <c r="R25" s="97"/>
    </row>
    <row r="26" spans="5:18" ht="12.75">
      <c r="E26" s="41"/>
      <c r="G26" s="39" t="s">
        <v>282</v>
      </c>
      <c r="H26" s="41"/>
      <c r="I26" s="94"/>
      <c r="J26" s="94"/>
      <c r="K26" s="94"/>
      <c r="L26" s="94"/>
      <c r="M26" s="95"/>
      <c r="N26" s="45"/>
      <c r="O26" s="45"/>
      <c r="P26" s="45"/>
      <c r="Q26" s="45"/>
      <c r="R26" s="95"/>
    </row>
    <row r="27" spans="4:18" ht="12.75">
      <c r="D27" s="41"/>
      <c r="E27" s="41"/>
      <c r="F27" s="41"/>
      <c r="G27" s="41" t="s">
        <v>284</v>
      </c>
      <c r="I27" s="94"/>
      <c r="J27" s="94"/>
      <c r="K27" s="94"/>
      <c r="L27" s="94"/>
      <c r="M27" s="93"/>
      <c r="R27" s="93"/>
    </row>
    <row r="28" spans="4:18" ht="12.75">
      <c r="D28" s="41"/>
      <c r="E28" s="41"/>
      <c r="F28" s="41"/>
      <c r="G28" s="41"/>
      <c r="I28" s="94"/>
      <c r="J28" s="94"/>
      <c r="K28" s="94"/>
      <c r="L28" s="94"/>
      <c r="M28" s="95"/>
      <c r="N28" s="45"/>
      <c r="O28" s="45"/>
      <c r="P28" s="45"/>
      <c r="Q28" s="45"/>
      <c r="R28" s="95"/>
    </row>
    <row r="29" spans="5:18" ht="12.75">
      <c r="E29" s="41"/>
      <c r="F29" s="41" t="s">
        <v>286</v>
      </c>
      <c r="G29" s="41"/>
      <c r="I29" s="94"/>
      <c r="J29" s="94"/>
      <c r="K29" s="94"/>
      <c r="L29" s="94"/>
      <c r="M29" s="95"/>
      <c r="N29" s="45"/>
      <c r="O29" s="45"/>
      <c r="P29" s="45"/>
      <c r="Q29" s="45"/>
      <c r="R29" s="95"/>
    </row>
    <row r="30" spans="6:18" ht="12.75">
      <c r="F30" s="41"/>
      <c r="G30" s="41" t="s">
        <v>283</v>
      </c>
      <c r="I30" s="96"/>
      <c r="J30" s="96"/>
      <c r="K30" s="96"/>
      <c r="L30" s="96"/>
      <c r="M30" s="97"/>
      <c r="N30" s="46"/>
      <c r="O30" s="46"/>
      <c r="P30" s="46"/>
      <c r="Q30" s="46"/>
      <c r="R30" s="97"/>
    </row>
    <row r="31" spans="7:18" ht="12.75">
      <c r="G31" s="39" t="s">
        <v>282</v>
      </c>
      <c r="H31" s="41"/>
      <c r="I31" s="96"/>
      <c r="J31" s="96"/>
      <c r="K31" s="96"/>
      <c r="L31" s="96"/>
      <c r="M31" s="97"/>
      <c r="N31" s="46"/>
      <c r="O31" s="46"/>
      <c r="P31" s="46"/>
      <c r="Q31" s="46"/>
      <c r="R31" s="97"/>
    </row>
    <row r="32" spans="5:18" ht="12.75">
      <c r="E32" s="41"/>
      <c r="F32" s="41"/>
      <c r="G32" s="41" t="s">
        <v>284</v>
      </c>
      <c r="I32" s="94"/>
      <c r="J32" s="94"/>
      <c r="K32" s="94"/>
      <c r="L32" s="94"/>
      <c r="M32" s="95"/>
      <c r="N32" s="45"/>
      <c r="O32" s="45"/>
      <c r="P32" s="45"/>
      <c r="Q32" s="45"/>
      <c r="R32" s="95"/>
    </row>
    <row r="33" spans="5:18" ht="12.75">
      <c r="E33" s="41"/>
      <c r="F33" s="41"/>
      <c r="G33" s="41"/>
      <c r="I33" s="94"/>
      <c r="J33" s="94"/>
      <c r="K33" s="94"/>
      <c r="L33" s="94"/>
      <c r="M33" s="95"/>
      <c r="N33" s="45"/>
      <c r="O33" s="45"/>
      <c r="P33" s="45"/>
      <c r="Q33" s="45"/>
      <c r="R33" s="95"/>
    </row>
    <row r="34" spans="6:18" ht="12.75">
      <c r="F34" s="41" t="s">
        <v>287</v>
      </c>
      <c r="G34" s="41"/>
      <c r="I34" s="96"/>
      <c r="J34" s="96"/>
      <c r="K34" s="96"/>
      <c r="L34" s="96"/>
      <c r="M34" s="97"/>
      <c r="N34" s="46"/>
      <c r="O34" s="46"/>
      <c r="P34" s="46"/>
      <c r="Q34" s="46"/>
      <c r="R34" s="97"/>
    </row>
    <row r="35" spans="6:18" ht="12.75">
      <c r="F35" s="41"/>
      <c r="G35" s="41" t="s">
        <v>283</v>
      </c>
      <c r="I35" s="96"/>
      <c r="J35" s="96"/>
      <c r="K35" s="96"/>
      <c r="L35" s="96"/>
      <c r="M35" s="97"/>
      <c r="N35" s="46"/>
      <c r="O35" s="46"/>
      <c r="P35" s="46"/>
      <c r="Q35" s="46"/>
      <c r="R35" s="97"/>
    </row>
    <row r="36" spans="7:18" ht="12.75">
      <c r="G36" s="39" t="s">
        <v>282</v>
      </c>
      <c r="H36" s="41"/>
      <c r="I36" s="96"/>
      <c r="J36" s="96"/>
      <c r="K36" s="96"/>
      <c r="L36" s="96"/>
      <c r="M36" s="97"/>
      <c r="N36" s="46"/>
      <c r="O36" s="46"/>
      <c r="P36" s="46"/>
      <c r="Q36" s="46"/>
      <c r="R36" s="97"/>
    </row>
    <row r="37" spans="6:18" ht="12.75">
      <c r="F37" s="41"/>
      <c r="G37" s="41" t="s">
        <v>284</v>
      </c>
      <c r="I37" s="96"/>
      <c r="J37" s="96"/>
      <c r="K37" s="96"/>
      <c r="L37" s="96"/>
      <c r="M37" s="97"/>
      <c r="N37" s="46"/>
      <c r="O37" s="46"/>
      <c r="P37" s="46"/>
      <c r="Q37" s="46"/>
      <c r="R37" s="97"/>
    </row>
    <row r="38" spans="5:18" ht="12.75">
      <c r="E38" s="41"/>
      <c r="F38" s="41"/>
      <c r="G38" s="41"/>
      <c r="I38" s="94"/>
      <c r="J38" s="94"/>
      <c r="K38" s="94"/>
      <c r="L38" s="94"/>
      <c r="M38" s="95"/>
      <c r="N38" s="45"/>
      <c r="O38" s="45"/>
      <c r="P38" s="45"/>
      <c r="Q38" s="45"/>
      <c r="R38" s="95"/>
    </row>
    <row r="39" spans="6:18" ht="12.75">
      <c r="F39" s="41" t="s">
        <v>288</v>
      </c>
      <c r="G39" s="41"/>
      <c r="I39" s="96"/>
      <c r="J39" s="96"/>
      <c r="K39" s="96"/>
      <c r="L39" s="96"/>
      <c r="M39" s="97"/>
      <c r="N39" s="46"/>
      <c r="O39" s="46"/>
      <c r="P39" s="46"/>
      <c r="Q39" s="46"/>
      <c r="R39" s="97"/>
    </row>
    <row r="40" spans="6:18" ht="12.75">
      <c r="F40" s="41"/>
      <c r="G40" s="41" t="s">
        <v>283</v>
      </c>
      <c r="I40" s="96"/>
      <c r="J40" s="96"/>
      <c r="K40" s="96"/>
      <c r="L40" s="96"/>
      <c r="M40" s="97"/>
      <c r="N40" s="46"/>
      <c r="O40" s="46"/>
      <c r="P40" s="46"/>
      <c r="Q40" s="46"/>
      <c r="R40" s="97"/>
    </row>
    <row r="41" spans="5:18" ht="12.75">
      <c r="E41" s="41"/>
      <c r="G41" s="39" t="s">
        <v>282</v>
      </c>
      <c r="H41" s="41"/>
      <c r="I41" s="94"/>
      <c r="J41" s="94"/>
      <c r="K41" s="94"/>
      <c r="L41" s="94"/>
      <c r="M41" s="95"/>
      <c r="N41" s="45"/>
      <c r="O41" s="45"/>
      <c r="P41" s="45"/>
      <c r="Q41" s="45"/>
      <c r="R41" s="95"/>
    </row>
    <row r="42" spans="6:18" ht="12.75">
      <c r="F42" s="41"/>
      <c r="G42" s="41" t="s">
        <v>284</v>
      </c>
      <c r="I42" s="96"/>
      <c r="J42" s="96"/>
      <c r="K42" s="96"/>
      <c r="L42" s="96"/>
      <c r="M42" s="97"/>
      <c r="N42" s="46"/>
      <c r="O42" s="46"/>
      <c r="P42" s="46"/>
      <c r="Q42" s="46"/>
      <c r="R42" s="97"/>
    </row>
    <row r="43" spans="5:18" ht="12.75">
      <c r="E43" s="41"/>
      <c r="F43" s="41"/>
      <c r="G43" s="41"/>
      <c r="I43" s="94"/>
      <c r="J43" s="94"/>
      <c r="K43" s="94"/>
      <c r="L43" s="94"/>
      <c r="M43" s="95"/>
      <c r="N43" s="45"/>
      <c r="O43" s="45"/>
      <c r="P43" s="45"/>
      <c r="Q43" s="45"/>
      <c r="R43" s="95"/>
    </row>
    <row r="44" spans="5:18" ht="12.75">
      <c r="E44" s="41"/>
      <c r="F44" s="41" t="s">
        <v>289</v>
      </c>
      <c r="G44" s="41"/>
      <c r="I44" s="94"/>
      <c r="J44" s="94"/>
      <c r="K44" s="94"/>
      <c r="L44" s="94"/>
      <c r="M44" s="95"/>
      <c r="N44" s="45"/>
      <c r="O44" s="45"/>
      <c r="P44" s="45"/>
      <c r="Q44" s="45"/>
      <c r="R44" s="95"/>
    </row>
    <row r="45" spans="5:18" ht="12.75">
      <c r="E45" s="41"/>
      <c r="F45" s="41"/>
      <c r="G45" s="41" t="s">
        <v>283</v>
      </c>
      <c r="I45" s="94"/>
      <c r="J45" s="94"/>
      <c r="K45" s="94"/>
      <c r="L45" s="94"/>
      <c r="M45" s="95"/>
      <c r="N45" s="45"/>
      <c r="O45" s="45"/>
      <c r="P45" s="45"/>
      <c r="Q45" s="45"/>
      <c r="R45" s="95"/>
    </row>
    <row r="46" spans="3:18" ht="12.75">
      <c r="C46" s="41"/>
      <c r="D46" s="41"/>
      <c r="E46" s="41"/>
      <c r="G46" s="39" t="s">
        <v>282</v>
      </c>
      <c r="H46" s="41"/>
      <c r="I46" s="94"/>
      <c r="J46" s="94"/>
      <c r="K46" s="94"/>
      <c r="L46" s="94"/>
      <c r="M46" s="93"/>
      <c r="R46" s="93"/>
    </row>
    <row r="47" spans="6:18" ht="12.75">
      <c r="F47" s="41"/>
      <c r="G47" s="41" t="s">
        <v>284</v>
      </c>
      <c r="I47" s="41"/>
      <c r="J47" s="41"/>
      <c r="K47" s="41"/>
      <c r="L47" s="41"/>
      <c r="M47" s="93"/>
      <c r="R47" s="93"/>
    </row>
    <row r="48" spans="1:18" s="37" customFormat="1" ht="12.75">
      <c r="A48" s="39"/>
      <c r="B48" s="39"/>
      <c r="C48" s="41"/>
      <c r="D48" s="41"/>
      <c r="E48" s="41"/>
      <c r="F48" s="39"/>
      <c r="G48" s="39"/>
      <c r="H48" s="39"/>
      <c r="I48" s="98"/>
      <c r="J48" s="98"/>
      <c r="K48" s="98"/>
      <c r="L48" s="98"/>
      <c r="M48" s="99"/>
      <c r="N48" s="47"/>
      <c r="O48" s="47"/>
      <c r="P48" s="47"/>
      <c r="Q48" s="47"/>
      <c r="R48" s="99"/>
    </row>
    <row r="49" spans="1:18" s="37" customFormat="1" ht="12.75">
      <c r="A49" s="39"/>
      <c r="B49" s="39"/>
      <c r="C49" s="41"/>
      <c r="D49" s="41"/>
      <c r="E49" s="41"/>
      <c r="F49" s="41" t="s">
        <v>290</v>
      </c>
      <c r="G49" s="41"/>
      <c r="H49" s="39"/>
      <c r="I49" s="41"/>
      <c r="J49" s="41"/>
      <c r="K49" s="41"/>
      <c r="L49" s="41"/>
      <c r="M49" s="93"/>
      <c r="R49" s="122"/>
    </row>
    <row r="50" spans="1:18" s="37" customFormat="1" ht="12.75">
      <c r="A50" s="39"/>
      <c r="B50" s="41"/>
      <c r="C50" s="39"/>
      <c r="D50" s="41"/>
      <c r="E50" s="41"/>
      <c r="F50" s="41"/>
      <c r="G50" s="41" t="s">
        <v>283</v>
      </c>
      <c r="H50" s="39"/>
      <c r="I50" s="98"/>
      <c r="J50" s="98"/>
      <c r="K50" s="98"/>
      <c r="L50" s="98"/>
      <c r="M50" s="99"/>
      <c r="N50" s="47"/>
      <c r="O50" s="47"/>
      <c r="P50" s="47"/>
      <c r="Q50" s="47"/>
      <c r="R50" s="99"/>
    </row>
    <row r="51" spans="1:18" s="37" customFormat="1" ht="12" customHeight="1">
      <c r="A51" s="39"/>
      <c r="B51" s="39"/>
      <c r="C51" s="41"/>
      <c r="D51" s="41"/>
      <c r="E51" s="41"/>
      <c r="F51" s="39"/>
      <c r="G51" s="39" t="s">
        <v>282</v>
      </c>
      <c r="H51" s="41"/>
      <c r="I51" s="41"/>
      <c r="J51" s="41"/>
      <c r="K51" s="41"/>
      <c r="L51" s="41"/>
      <c r="M51" s="93"/>
      <c r="R51" s="122"/>
    </row>
    <row r="52" spans="1:18" s="37" customFormat="1" ht="12.75">
      <c r="A52" s="39"/>
      <c r="B52" s="41"/>
      <c r="C52" s="39"/>
      <c r="D52" s="41"/>
      <c r="E52" s="41"/>
      <c r="F52" s="41"/>
      <c r="G52" s="41" t="s">
        <v>284</v>
      </c>
      <c r="H52" s="39"/>
      <c r="I52" s="41"/>
      <c r="J52" s="41"/>
      <c r="K52" s="41"/>
      <c r="L52" s="41"/>
      <c r="M52" s="93"/>
      <c r="N52" s="39"/>
      <c r="O52" s="39"/>
      <c r="P52" s="39"/>
      <c r="Q52" s="39"/>
      <c r="R52" s="93"/>
    </row>
    <row r="53" spans="1:18" s="37" customFormat="1" ht="12.75">
      <c r="A53" s="39"/>
      <c r="B53" s="41"/>
      <c r="C53" s="39"/>
      <c r="D53" s="41"/>
      <c r="E53" s="41"/>
      <c r="F53" s="41"/>
      <c r="G53" s="41"/>
      <c r="H53" s="39"/>
      <c r="I53" s="41"/>
      <c r="J53" s="41"/>
      <c r="K53" s="41"/>
      <c r="L53" s="41"/>
      <c r="M53" s="93"/>
      <c r="N53" s="39"/>
      <c r="O53" s="39"/>
      <c r="P53" s="39"/>
      <c r="Q53" s="39"/>
      <c r="R53" s="93"/>
    </row>
    <row r="54" spans="1:18" s="37" customFormat="1" ht="12.75">
      <c r="A54" s="39"/>
      <c r="B54" s="41"/>
      <c r="C54" s="39"/>
      <c r="D54" s="41"/>
      <c r="E54" s="41"/>
      <c r="F54" s="41" t="s">
        <v>291</v>
      </c>
      <c r="G54" s="41"/>
      <c r="H54" s="39"/>
      <c r="I54" s="41"/>
      <c r="J54" s="41"/>
      <c r="K54" s="41"/>
      <c r="L54" s="41"/>
      <c r="M54" s="93"/>
      <c r="N54" s="39"/>
      <c r="O54" s="39"/>
      <c r="P54" s="39"/>
      <c r="Q54" s="39"/>
      <c r="R54" s="93"/>
    </row>
    <row r="55" spans="1:18" s="37" customFormat="1" ht="12.75">
      <c r="A55" s="39"/>
      <c r="B55" s="41"/>
      <c r="C55" s="39"/>
      <c r="D55" s="41"/>
      <c r="E55" s="41"/>
      <c r="F55" s="41"/>
      <c r="G55" s="41" t="s">
        <v>283</v>
      </c>
      <c r="H55" s="39"/>
      <c r="I55" s="41"/>
      <c r="J55" s="41"/>
      <c r="K55" s="41"/>
      <c r="L55" s="41"/>
      <c r="M55" s="93"/>
      <c r="N55" s="39"/>
      <c r="O55" s="39"/>
      <c r="P55" s="39"/>
      <c r="Q55" s="39"/>
      <c r="R55" s="93"/>
    </row>
    <row r="56" spans="1:18" s="37" customFormat="1" ht="12.75">
      <c r="A56" s="39"/>
      <c r="B56" s="41"/>
      <c r="C56" s="39"/>
      <c r="D56" s="41"/>
      <c r="E56" s="41"/>
      <c r="F56" s="39"/>
      <c r="G56" s="39" t="s">
        <v>282</v>
      </c>
      <c r="H56" s="41"/>
      <c r="I56" s="41"/>
      <c r="J56" s="41"/>
      <c r="K56" s="41"/>
      <c r="L56" s="41"/>
      <c r="M56" s="93"/>
      <c r="N56" s="39"/>
      <c r="O56" s="39"/>
      <c r="P56" s="39"/>
      <c r="Q56" s="39"/>
      <c r="R56" s="93"/>
    </row>
    <row r="57" spans="1:18" s="37" customFormat="1" ht="12.75">
      <c r="A57" s="39"/>
      <c r="B57" s="41"/>
      <c r="C57" s="39"/>
      <c r="D57" s="41"/>
      <c r="E57" s="41"/>
      <c r="F57" s="41"/>
      <c r="G57" s="41" t="s">
        <v>284</v>
      </c>
      <c r="H57" s="39"/>
      <c r="I57" s="41"/>
      <c r="J57" s="41"/>
      <c r="K57" s="41"/>
      <c r="L57" s="41"/>
      <c r="M57" s="93"/>
      <c r="N57" s="39"/>
      <c r="O57" s="39"/>
      <c r="P57" s="39"/>
      <c r="Q57" s="39"/>
      <c r="R57" s="93"/>
    </row>
    <row r="58" spans="1:18" s="37" customFormat="1" ht="12.75">
      <c r="A58" s="39"/>
      <c r="B58" s="41"/>
      <c r="C58" s="39"/>
      <c r="D58" s="41"/>
      <c r="E58" s="41"/>
      <c r="F58" s="41"/>
      <c r="G58" s="41"/>
      <c r="H58" s="39"/>
      <c r="I58" s="41"/>
      <c r="J58" s="41"/>
      <c r="K58" s="41"/>
      <c r="L58" s="41"/>
      <c r="M58" s="93"/>
      <c r="N58" s="39"/>
      <c r="O58" s="39"/>
      <c r="P58" s="39"/>
      <c r="Q58" s="39"/>
      <c r="R58" s="93"/>
    </row>
    <row r="59" spans="1:18" s="37" customFormat="1" ht="12.75">
      <c r="A59" s="39"/>
      <c r="B59" s="41"/>
      <c r="C59" s="39"/>
      <c r="D59" s="41"/>
      <c r="E59" s="41"/>
      <c r="F59" s="41" t="s">
        <v>292</v>
      </c>
      <c r="G59" s="41"/>
      <c r="H59" s="39"/>
      <c r="I59" s="94">
        <v>4.717213972273029</v>
      </c>
      <c r="J59" s="94">
        <v>5.3055399386771</v>
      </c>
      <c r="K59" s="94">
        <v>6.956226571404201</v>
      </c>
      <c r="L59" s="94">
        <v>7.2645309661699855</v>
      </c>
      <c r="M59" s="95">
        <v>6.060309935980499</v>
      </c>
      <c r="N59" s="45">
        <v>-100</v>
      </c>
      <c r="O59" s="45">
        <v>-100</v>
      </c>
      <c r="P59" s="45">
        <v>-100</v>
      </c>
      <c r="Q59" s="45">
        <v>-100</v>
      </c>
      <c r="R59" s="95">
        <v>-100</v>
      </c>
    </row>
    <row r="60" spans="1:18" s="37" customFormat="1" ht="12.75">
      <c r="A60" s="39"/>
      <c r="B60" s="41"/>
      <c r="C60" s="39"/>
      <c r="D60" s="41"/>
      <c r="E60" s="41"/>
      <c r="F60" s="41" t="s">
        <v>424</v>
      </c>
      <c r="G60" s="41"/>
      <c r="H60" s="94"/>
      <c r="I60" s="131">
        <v>23178.441375639366</v>
      </c>
      <c r="J60" s="131">
        <v>22994.642628943824</v>
      </c>
      <c r="K60" s="131">
        <v>22848.827038469524</v>
      </c>
      <c r="L60" s="131">
        <v>25146.68032828327</v>
      </c>
      <c r="M60" s="132">
        <v>94100.41397443149</v>
      </c>
      <c r="N60" s="131">
        <v>0.043463</v>
      </c>
      <c r="O60" s="131">
        <v>0.054343333333333334</v>
      </c>
      <c r="P60" s="131">
        <v>0</v>
      </c>
      <c r="Q60" s="131">
        <v>0</v>
      </c>
      <c r="R60" s="132">
        <v>0</v>
      </c>
    </row>
    <row r="61" spans="1:18" s="37" customFormat="1" ht="12.75">
      <c r="A61" s="39"/>
      <c r="B61" s="41"/>
      <c r="C61" s="39"/>
      <c r="D61" s="41"/>
      <c r="E61" s="41"/>
      <c r="F61" s="41" t="s">
        <v>425</v>
      </c>
      <c r="G61" s="41"/>
      <c r="H61" s="94"/>
      <c r="I61" s="94" t="e">
        <v>#REF!</v>
      </c>
      <c r="J61" s="94" t="e">
        <v>#REF!</v>
      </c>
      <c r="K61" s="94" t="e">
        <v>#REF!</v>
      </c>
      <c r="L61" s="94" t="e">
        <v>#REF!</v>
      </c>
      <c r="M61" s="95" t="e">
        <v>#REF!</v>
      </c>
      <c r="N61" s="94" t="e">
        <v>#REF!</v>
      </c>
      <c r="O61" s="94" t="e">
        <v>#REF!</v>
      </c>
      <c r="P61" s="94" t="e">
        <v>#REF!</v>
      </c>
      <c r="Q61" s="94" t="e">
        <v>#REF!</v>
      </c>
      <c r="R61" s="95" t="e">
        <v>#REF!</v>
      </c>
    </row>
    <row r="62" spans="1:18" s="37" customFormat="1" ht="12.75">
      <c r="A62" s="39"/>
      <c r="B62" s="41"/>
      <c r="C62" s="39"/>
      <c r="D62" s="41"/>
      <c r="E62" s="41"/>
      <c r="F62" s="41"/>
      <c r="G62" s="41"/>
      <c r="H62" s="94" t="s">
        <v>426</v>
      </c>
      <c r="I62" s="94">
        <v>-0.5234975694976918</v>
      </c>
      <c r="J62" s="94">
        <v>0.8570393331255409</v>
      </c>
      <c r="K62" s="94">
        <v>1.1983960400941038</v>
      </c>
      <c r="L62" s="94">
        <v>1.475757447108858</v>
      </c>
      <c r="M62" s="95">
        <v>1.4768266592085373</v>
      </c>
      <c r="N62" s="45" t="e">
        <v>#REF!</v>
      </c>
      <c r="O62" s="45" t="e">
        <v>#REF!</v>
      </c>
      <c r="P62" s="45" t="e">
        <v>#REF!</v>
      </c>
      <c r="Q62" s="45" t="e">
        <v>#REF!</v>
      </c>
      <c r="R62" s="95" t="e">
        <v>#REF!</v>
      </c>
    </row>
    <row r="63" spans="1:18" s="37" customFormat="1" ht="12.75">
      <c r="A63" s="39"/>
      <c r="B63" s="41"/>
      <c r="C63" s="39"/>
      <c r="D63" s="41"/>
      <c r="E63" s="41"/>
      <c r="F63" s="41"/>
      <c r="G63" s="41"/>
      <c r="H63" s="39"/>
      <c r="I63" s="94"/>
      <c r="J63" s="94"/>
      <c r="K63" s="94"/>
      <c r="L63" s="94"/>
      <c r="M63" s="95"/>
      <c r="N63" s="39"/>
      <c r="O63" s="39"/>
      <c r="P63" s="39"/>
      <c r="Q63" s="39"/>
      <c r="R63" s="93"/>
    </row>
    <row r="64" spans="1:18" s="37" customFormat="1" ht="12.75">
      <c r="A64" s="39"/>
      <c r="B64" s="41"/>
      <c r="C64" s="39"/>
      <c r="D64" s="41"/>
      <c r="E64" s="41"/>
      <c r="F64" s="41" t="s">
        <v>293</v>
      </c>
      <c r="G64" s="41"/>
      <c r="H64" s="39"/>
      <c r="I64" s="94">
        <v>-12.092161660488884</v>
      </c>
      <c r="J64" s="94">
        <v>-5.628114597893443</v>
      </c>
      <c r="K64" s="94">
        <v>-2.8717757685902257</v>
      </c>
      <c r="L64" s="94">
        <v>2.6092789727229615</v>
      </c>
      <c r="M64" s="95">
        <v>-4.768824607019241</v>
      </c>
      <c r="N64" s="45">
        <v>-100</v>
      </c>
      <c r="O64" s="45">
        <v>-100</v>
      </c>
      <c r="P64" s="45">
        <v>-100</v>
      </c>
      <c r="Q64" s="45">
        <v>-100</v>
      </c>
      <c r="R64" s="95">
        <v>-100</v>
      </c>
    </row>
    <row r="65" spans="1:18" s="37" customFormat="1" ht="12.75">
      <c r="A65" s="39"/>
      <c r="B65" s="41"/>
      <c r="C65" s="39"/>
      <c r="D65" s="41"/>
      <c r="E65" s="41"/>
      <c r="F65" s="41"/>
      <c r="G65" s="41"/>
      <c r="H65" s="39"/>
      <c r="I65" s="41"/>
      <c r="J65" s="41"/>
      <c r="K65" s="41"/>
      <c r="L65" s="41"/>
      <c r="M65" s="93"/>
      <c r="N65" s="39"/>
      <c r="O65" s="39"/>
      <c r="P65" s="39"/>
      <c r="Q65" s="39"/>
      <c r="R65" s="93"/>
    </row>
    <row r="66" spans="1:18" s="37" customFormat="1" ht="12.75">
      <c r="A66" s="39"/>
      <c r="B66" s="41"/>
      <c r="C66" s="39"/>
      <c r="D66" s="41"/>
      <c r="E66" s="41"/>
      <c r="F66" s="41" t="s">
        <v>446</v>
      </c>
      <c r="G66" s="41"/>
      <c r="H66" s="39"/>
      <c r="I66" s="41"/>
      <c r="J66" s="41"/>
      <c r="K66" s="41"/>
      <c r="L66" s="41"/>
      <c r="M66" s="93"/>
      <c r="N66" s="39"/>
      <c r="O66" s="39"/>
      <c r="P66" s="39"/>
      <c r="Q66" s="39"/>
      <c r="R66" s="93"/>
    </row>
    <row r="67" spans="1:18" s="37" customFormat="1" ht="12.75">
      <c r="A67" s="39"/>
      <c r="B67" s="41"/>
      <c r="C67" s="39"/>
      <c r="D67" s="41"/>
      <c r="E67" s="41"/>
      <c r="F67" s="41"/>
      <c r="G67" s="41"/>
      <c r="H67" s="39"/>
      <c r="I67" s="39"/>
      <c r="J67" s="39"/>
      <c r="K67" s="39"/>
      <c r="L67" s="39"/>
      <c r="M67" s="39"/>
      <c r="N67" s="39"/>
      <c r="O67" s="39"/>
      <c r="P67" s="39"/>
      <c r="Q67" s="39"/>
      <c r="R67" s="39"/>
    </row>
    <row r="68" spans="1:18" s="37" customFormat="1" ht="12.75">
      <c r="A68" s="39"/>
      <c r="B68" s="41"/>
      <c r="C68" s="39"/>
      <c r="D68" s="41"/>
      <c r="E68" s="41"/>
      <c r="F68" s="41"/>
      <c r="G68" s="41"/>
      <c r="H68" s="39"/>
      <c r="I68" s="39"/>
      <c r="J68" s="39"/>
      <c r="K68" s="39"/>
      <c r="L68" s="39"/>
      <c r="M68" s="39"/>
      <c r="N68" s="39"/>
      <c r="O68" s="39"/>
      <c r="P68" s="39"/>
      <c r="Q68" s="39"/>
      <c r="R68" s="39"/>
    </row>
    <row r="69" spans="3:5" s="37" customFormat="1" ht="12.75">
      <c r="C69" s="48"/>
      <c r="D69" s="48"/>
      <c r="E69" s="48"/>
    </row>
  </sheetData>
  <mergeCells count="1">
    <mergeCell ref="I4:M4"/>
  </mergeCells>
  <printOptions horizontalCentered="1" verticalCentered="1"/>
  <pageMargins left="0.75" right="0.7874015748031497" top="0.3" bottom="0.29" header="0.24" footer="0.21"/>
  <pageSetup fitToHeight="0" fitToWidth="0" orientation="landscape" scale="70" r:id="rId1"/>
</worksheet>
</file>

<file path=xl/worksheets/sheet23.xml><?xml version="1.0" encoding="utf-8"?>
<worksheet xmlns="http://schemas.openxmlformats.org/spreadsheetml/2006/main" xmlns:r="http://schemas.openxmlformats.org/officeDocument/2006/relationships">
  <dimension ref="A1:R88"/>
  <sheetViews>
    <sheetView zoomScale="75" zoomScaleNormal="75" workbookViewId="0" topLeftCell="A29">
      <selection activeCell="G33" sqref="G33"/>
    </sheetView>
  </sheetViews>
  <sheetFormatPr defaultColWidth="11.421875" defaultRowHeight="12.75"/>
  <cols>
    <col min="1" max="1" width="1.28515625" style="0" customWidth="1"/>
    <col min="2" max="2" width="0.71875" style="0" customWidth="1"/>
    <col min="3" max="3" width="0.9921875" style="0" customWidth="1"/>
    <col min="4" max="4" width="0.85546875" style="0" customWidth="1"/>
    <col min="5" max="5" width="0.71875" style="0" customWidth="1"/>
    <col min="6" max="6" width="36.00390625" style="0" customWidth="1"/>
    <col min="7" max="8" width="8.140625" style="0" customWidth="1"/>
    <col min="9" max="9" width="7.8515625" style="0" customWidth="1"/>
    <col min="10" max="10" width="8.00390625" style="0" customWidth="1"/>
    <col min="11" max="11" width="8.57421875" style="0" customWidth="1"/>
    <col min="12" max="12" width="1.28515625" style="0" customWidth="1"/>
    <col min="13" max="13" width="8.28125" style="0" customWidth="1"/>
    <col min="14" max="14" width="8.8515625" style="0" customWidth="1"/>
    <col min="15" max="15" width="7.28125" style="0" customWidth="1"/>
    <col min="16" max="16" width="8.421875" style="0" customWidth="1"/>
    <col min="17" max="17" width="9.140625" style="0" customWidth="1"/>
  </cols>
  <sheetData>
    <row r="1" spans="1:17" ht="12.75">
      <c r="A1" s="433" t="s">
        <v>445</v>
      </c>
      <c r="B1" s="433"/>
      <c r="C1" s="433"/>
      <c r="D1" s="433"/>
      <c r="E1" s="433"/>
      <c r="F1" s="433"/>
      <c r="G1" s="433"/>
      <c r="H1" s="433"/>
      <c r="I1" s="433"/>
      <c r="J1" s="433"/>
      <c r="K1" s="433"/>
      <c r="L1" s="433"/>
      <c r="M1" s="433"/>
      <c r="N1" s="433"/>
      <c r="O1" s="433"/>
      <c r="P1" s="433"/>
      <c r="Q1" s="433"/>
    </row>
    <row r="2" spans="1:17" ht="12.75">
      <c r="A2" s="433" t="s">
        <v>0</v>
      </c>
      <c r="B2" s="433"/>
      <c r="C2" s="433"/>
      <c r="D2" s="433"/>
      <c r="E2" s="433"/>
      <c r="F2" s="433"/>
      <c r="G2" s="433"/>
      <c r="H2" s="433"/>
      <c r="I2" s="433"/>
      <c r="J2" s="433"/>
      <c r="K2" s="433"/>
      <c r="L2" s="433"/>
      <c r="M2" s="433"/>
      <c r="N2" s="433"/>
      <c r="O2" s="433"/>
      <c r="P2" s="433"/>
      <c r="Q2" s="433"/>
    </row>
    <row r="3" spans="8:14" ht="12.75">
      <c r="H3" t="s">
        <v>423</v>
      </c>
      <c r="N3" t="s">
        <v>444</v>
      </c>
    </row>
    <row r="4" spans="1:17" ht="19.5" customHeight="1" thickBot="1">
      <c r="A4" s="100" t="s">
        <v>1</v>
      </c>
      <c r="B4" s="100"/>
      <c r="C4" s="100"/>
      <c r="D4" s="100"/>
      <c r="E4" s="100"/>
      <c r="F4" s="100"/>
      <c r="G4" s="101" t="s">
        <v>328</v>
      </c>
      <c r="H4" s="101" t="s">
        <v>329</v>
      </c>
      <c r="I4" s="101" t="s">
        <v>330</v>
      </c>
      <c r="J4" s="101" t="s">
        <v>331</v>
      </c>
      <c r="K4" s="101" t="s">
        <v>332</v>
      </c>
      <c r="L4" s="100"/>
      <c r="M4" s="101" t="s">
        <v>328</v>
      </c>
      <c r="N4" s="101" t="s">
        <v>329</v>
      </c>
      <c r="O4" s="101" t="s">
        <v>330</v>
      </c>
      <c r="P4" s="101" t="s">
        <v>331</v>
      </c>
      <c r="Q4" s="101" t="s">
        <v>332</v>
      </c>
    </row>
    <row r="5" ht="13.5" thickTop="1"/>
    <row r="6" spans="1:17" ht="12.75">
      <c r="A6" t="s">
        <v>2</v>
      </c>
      <c r="G6" s="1">
        <v>688.4024079149835</v>
      </c>
      <c r="H6" s="1">
        <v>786.6065766894633</v>
      </c>
      <c r="I6" s="1">
        <v>-247.58620060171882</v>
      </c>
      <c r="J6" s="1">
        <v>162.29839603170382</v>
      </c>
      <c r="K6" s="1">
        <v>1389.7211800344355</v>
      </c>
      <c r="M6" s="1" t="e">
        <f>M8+M17+M29</f>
        <v>#REF!</v>
      </c>
      <c r="N6" s="1" t="e">
        <f>N8+N17+N29</f>
        <v>#REF!</v>
      </c>
      <c r="O6" s="1" t="e">
        <f>O8+O17+O29</f>
        <v>#REF!</v>
      </c>
      <c r="P6" s="1" t="e">
        <f>P8+P17+P29</f>
        <v>#REF!</v>
      </c>
      <c r="Q6" s="1" t="e">
        <f>Q8+Q17+Q29</f>
        <v>#REF!</v>
      </c>
    </row>
    <row r="7" spans="7:17" ht="12.75">
      <c r="G7" s="1"/>
      <c r="H7" s="1"/>
      <c r="I7" s="1"/>
      <c r="J7" s="1"/>
      <c r="K7" s="1"/>
      <c r="M7" s="1"/>
      <c r="N7" s="1"/>
      <c r="O7" s="1"/>
      <c r="P7" s="1"/>
      <c r="Q7" s="1"/>
    </row>
    <row r="8" spans="2:17" ht="12.75">
      <c r="B8" t="s">
        <v>3</v>
      </c>
      <c r="G8" s="1">
        <v>2418.093508037159</v>
      </c>
      <c r="H8" s="1">
        <v>2442.4981993718065</v>
      </c>
      <c r="I8" s="1">
        <v>1525.731788643873</v>
      </c>
      <c r="J8" s="1">
        <v>2052.581572085819</v>
      </c>
      <c r="K8" s="1">
        <v>8438.905068138662</v>
      </c>
      <c r="M8" s="1" t="e">
        <f>M9+M13</f>
        <v>#REF!</v>
      </c>
      <c r="N8" s="1" t="e">
        <f>N9+N13</f>
        <v>#REF!</v>
      </c>
      <c r="O8" s="1" t="e">
        <f>O9+O13</f>
        <v>#REF!</v>
      </c>
      <c r="P8" s="1" t="e">
        <f>P9+P13</f>
        <v>#REF!</v>
      </c>
      <c r="Q8" s="1" t="e">
        <f>Q9+Q13</f>
        <v>#REF!</v>
      </c>
    </row>
    <row r="9" spans="3:17" ht="12.75">
      <c r="C9" t="s">
        <v>4</v>
      </c>
      <c r="G9" s="1">
        <v>2494.6550386179006</v>
      </c>
      <c r="H9" s="1">
        <v>2606.292188827054</v>
      </c>
      <c r="I9" s="1">
        <v>1811.0412393733977</v>
      </c>
      <c r="J9" s="1">
        <v>2107.222061787352</v>
      </c>
      <c r="K9" s="1">
        <v>9019.210528605709</v>
      </c>
      <c r="M9" s="1" t="e">
        <f>M10+M11</f>
        <v>#REF!</v>
      </c>
      <c r="N9" s="1" t="e">
        <f>N10+N11</f>
        <v>#REF!</v>
      </c>
      <c r="O9" s="1" t="e">
        <f>O10+O11</f>
        <v>#REF!</v>
      </c>
      <c r="P9" s="1" t="e">
        <f>P10+P11</f>
        <v>#REF!</v>
      </c>
      <c r="Q9" s="1" t="e">
        <f>Q10+Q11</f>
        <v>#REF!</v>
      </c>
    </row>
    <row r="10" spans="4:17" ht="12.75">
      <c r="D10" t="s">
        <v>133</v>
      </c>
      <c r="G10" s="1">
        <v>7484.032209729198</v>
      </c>
      <c r="H10" s="1">
        <v>7927.074558515</v>
      </c>
      <c r="I10" s="1">
        <v>7932.82524564</v>
      </c>
      <c r="J10" s="1">
        <v>8680.96328641</v>
      </c>
      <c r="K10" s="1">
        <v>32024.8953002942</v>
      </c>
      <c r="M10" s="1" t="e">
        <v>#REF!</v>
      </c>
      <c r="N10" s="1" t="e">
        <v>#REF!</v>
      </c>
      <c r="O10" s="1" t="e">
        <v>#REF!</v>
      </c>
      <c r="P10" s="1" t="e">
        <v>#REF!</v>
      </c>
      <c r="Q10" s="1" t="e">
        <f>SUM(M10:P10)</f>
        <v>#REF!</v>
      </c>
    </row>
    <row r="11" spans="4:17" ht="12.75">
      <c r="D11" t="s">
        <v>333</v>
      </c>
      <c r="F11" t="s">
        <v>334</v>
      </c>
      <c r="G11" s="1">
        <v>-4989.377171111298</v>
      </c>
      <c r="H11" s="1">
        <v>-5320.782369687946</v>
      </c>
      <c r="I11" s="1">
        <v>-6121.784006266602</v>
      </c>
      <c r="J11" s="1">
        <v>-6573.741224622649</v>
      </c>
      <c r="K11" s="1">
        <v>-23005.68477168849</v>
      </c>
      <c r="M11" s="1" t="e">
        <v>#REF!</v>
      </c>
      <c r="N11" s="1" t="e">
        <v>#REF!</v>
      </c>
      <c r="O11" s="1" t="e">
        <v>#REF!</v>
      </c>
      <c r="P11" s="1" t="e">
        <v>#REF!</v>
      </c>
      <c r="Q11" s="1" t="e">
        <f>SUM(M11:P11)</f>
        <v>#REF!</v>
      </c>
    </row>
    <row r="12" spans="7:17" ht="4.5" customHeight="1">
      <c r="G12" s="1"/>
      <c r="H12" s="1"/>
      <c r="I12" s="1"/>
      <c r="J12" s="1"/>
      <c r="K12" s="1"/>
      <c r="M12" s="1"/>
      <c r="N12" s="1"/>
      <c r="O12" s="1"/>
      <c r="P12" s="1"/>
      <c r="Q12" s="1"/>
    </row>
    <row r="13" spans="3:17" ht="12.75">
      <c r="C13" t="s">
        <v>5</v>
      </c>
      <c r="G13" s="1">
        <v>-76.56153058074119</v>
      </c>
      <c r="H13" s="1">
        <v>-163.79398945524758</v>
      </c>
      <c r="I13" s="1">
        <v>-285.30945072952477</v>
      </c>
      <c r="J13" s="1">
        <v>-54.64048970153294</v>
      </c>
      <c r="K13" s="1">
        <v>-580.305460467046</v>
      </c>
      <c r="M13" s="1" t="e">
        <f>M14+M15</f>
        <v>#REF!</v>
      </c>
      <c r="N13" s="1" t="e">
        <f>N14+N15</f>
        <v>#REF!</v>
      </c>
      <c r="O13" s="1" t="e">
        <f>O14+O15</f>
        <v>#REF!</v>
      </c>
      <c r="P13" s="1" t="e">
        <f>P14+P15</f>
        <v>#REF!</v>
      </c>
      <c r="Q13" s="1" t="e">
        <f>Q14+Q15</f>
        <v>#REF!</v>
      </c>
    </row>
    <row r="14" spans="4:17" ht="12.75">
      <c r="D14" t="s">
        <v>134</v>
      </c>
      <c r="G14" s="1">
        <v>1507.6302590749121</v>
      </c>
      <c r="H14" s="1">
        <v>1396.274452572871</v>
      </c>
      <c r="I14" s="1">
        <v>1403.2310021992987</v>
      </c>
      <c r="J14" s="1">
        <v>1649.2923514365964</v>
      </c>
      <c r="K14" s="1">
        <v>5956.428065283679</v>
      </c>
      <c r="M14" s="1" t="e">
        <v>#REF!</v>
      </c>
      <c r="N14" s="1" t="e">
        <v>#REF!</v>
      </c>
      <c r="O14" s="1" t="e">
        <v>#REF!</v>
      </c>
      <c r="P14" s="1" t="e">
        <v>#REF!</v>
      </c>
      <c r="Q14" s="1" t="e">
        <f>SUM(M14:P14)</f>
        <v>#REF!</v>
      </c>
    </row>
    <row r="15" spans="4:17" ht="12.75">
      <c r="D15" t="s">
        <v>135</v>
      </c>
      <c r="G15" s="1">
        <v>-1584.1917896556533</v>
      </c>
      <c r="H15" s="1">
        <v>-1560.0684420281186</v>
      </c>
      <c r="I15" s="1">
        <v>-1688.5404529288235</v>
      </c>
      <c r="J15" s="1">
        <v>-1703.9328411381293</v>
      </c>
      <c r="K15" s="1">
        <v>-6536.733525750725</v>
      </c>
      <c r="M15" s="1" t="e">
        <v>#REF!</v>
      </c>
      <c r="N15" s="1" t="e">
        <v>#REF!</v>
      </c>
      <c r="O15" s="1" t="e">
        <v>#REF!</v>
      </c>
      <c r="P15" s="1" t="e">
        <v>#REF!</v>
      </c>
      <c r="Q15" s="1" t="e">
        <f>SUM(M15:P15)</f>
        <v>#REF!</v>
      </c>
    </row>
    <row r="16" spans="7:17" ht="3.75" customHeight="1">
      <c r="G16" s="1"/>
      <c r="H16" s="1"/>
      <c r="I16" s="1"/>
      <c r="J16" s="1"/>
      <c r="K16" s="1"/>
      <c r="M16" s="1"/>
      <c r="N16" s="1"/>
      <c r="O16" s="1"/>
      <c r="P16" s="1"/>
      <c r="Q16" s="1"/>
    </row>
    <row r="17" spans="2:17" ht="12.75">
      <c r="B17" t="s">
        <v>6</v>
      </c>
      <c r="G17" s="1">
        <v>-1878.4185185018882</v>
      </c>
      <c r="H17" s="1">
        <v>-2046.3643171680499</v>
      </c>
      <c r="I17" s="1">
        <v>-2027.0075469018852</v>
      </c>
      <c r="J17" s="1">
        <v>-2148.800303419964</v>
      </c>
      <c r="K17" s="1">
        <v>-8100.590685991788</v>
      </c>
      <c r="M17" s="1" t="e">
        <f>M18+M19</f>
        <v>#REF!</v>
      </c>
      <c r="N17" s="1" t="e">
        <f>N18+N19</f>
        <v>#REF!</v>
      </c>
      <c r="O17" s="1" t="e">
        <f>O18+O19</f>
        <v>#REF!</v>
      </c>
      <c r="P17" s="1" t="e">
        <f>P18+P19</f>
        <v>#REF!</v>
      </c>
      <c r="Q17" s="1" t="e">
        <f>Q18+Q19</f>
        <v>#REF!</v>
      </c>
    </row>
    <row r="18" spans="4:17" ht="12.75">
      <c r="D18" t="s">
        <v>136</v>
      </c>
      <c r="G18" s="1">
        <v>-0.8</v>
      </c>
      <c r="H18" s="1">
        <v>-0.8</v>
      </c>
      <c r="I18" s="1">
        <v>-0.8</v>
      </c>
      <c r="J18" s="1">
        <v>-0.8</v>
      </c>
      <c r="K18" s="1">
        <v>-3.2</v>
      </c>
      <c r="M18" s="1" t="e">
        <v>#REF!</v>
      </c>
      <c r="N18" s="1" t="e">
        <v>#REF!</v>
      </c>
      <c r="O18" s="1" t="e">
        <v>#REF!</v>
      </c>
      <c r="P18" s="1" t="e">
        <v>#REF!</v>
      </c>
      <c r="Q18" s="1" t="e">
        <f>SUM(M18:P18)</f>
        <v>#REF!</v>
      </c>
    </row>
    <row r="19" spans="4:17" ht="12.75">
      <c r="D19" t="s">
        <v>137</v>
      </c>
      <c r="G19" s="1">
        <v>-1877.6185185018883</v>
      </c>
      <c r="H19" s="1">
        <v>-2045.56431716805</v>
      </c>
      <c r="I19" s="1">
        <v>-2026.2075469018853</v>
      </c>
      <c r="J19" s="1">
        <v>-2148.000303419964</v>
      </c>
      <c r="K19" s="1">
        <v>-8097.390685991788</v>
      </c>
      <c r="M19" s="1" t="e">
        <f>M20+M23+M26</f>
        <v>#REF!</v>
      </c>
      <c r="N19" s="1" t="e">
        <f>N20+N23+N26</f>
        <v>#REF!</v>
      </c>
      <c r="O19" s="1" t="e">
        <f>O20+O23+O26</f>
        <v>#REF!</v>
      </c>
      <c r="P19" s="1" t="e">
        <f>P20+P23+P26</f>
        <v>#REF!</v>
      </c>
      <c r="Q19" s="1" t="e">
        <f>Q20+Q23+Q26</f>
        <v>#REF!</v>
      </c>
    </row>
    <row r="20" spans="5:17" ht="12.75">
      <c r="E20" t="s">
        <v>335</v>
      </c>
      <c r="G20" s="1">
        <v>-1753.9591848681598</v>
      </c>
      <c r="H20" s="1">
        <v>-1805.46038177172</v>
      </c>
      <c r="I20" s="1">
        <v>-1812.04851081024</v>
      </c>
      <c r="J20" s="1">
        <v>-2019.2099406432399</v>
      </c>
      <c r="K20" s="1">
        <v>-7390.67801809336</v>
      </c>
      <c r="M20" s="1" t="e">
        <f>M21+M22</f>
        <v>#REF!</v>
      </c>
      <c r="N20" s="1" t="e">
        <f>N21+N22</f>
        <v>#REF!</v>
      </c>
      <c r="O20" s="1" t="e">
        <f>O21+O22</f>
        <v>#REF!</v>
      </c>
      <c r="P20" s="1" t="e">
        <f>P21+P22</f>
        <v>#REF!</v>
      </c>
      <c r="Q20" s="1" t="e">
        <f>Q21+Q22</f>
        <v>#REF!</v>
      </c>
    </row>
    <row r="21" spans="6:17" ht="12.75">
      <c r="F21" s="24" t="s">
        <v>114</v>
      </c>
      <c r="G21" s="1">
        <v>163.1588849</v>
      </c>
      <c r="H21" s="1">
        <v>164.51696131</v>
      </c>
      <c r="I21" s="1">
        <v>165.07361972999996</v>
      </c>
      <c r="J21" s="1">
        <v>168.77772538</v>
      </c>
      <c r="K21" s="1">
        <v>661.5271913199999</v>
      </c>
      <c r="M21" s="1" t="e">
        <v>#REF!</v>
      </c>
      <c r="N21" s="1" t="e">
        <v>#REF!</v>
      </c>
      <c r="O21" s="1" t="e">
        <v>#REF!</v>
      </c>
      <c r="P21" s="1" t="e">
        <v>#REF!</v>
      </c>
      <c r="Q21" s="1" t="e">
        <f>SUM(M21:P21)</f>
        <v>#REF!</v>
      </c>
    </row>
    <row r="22" spans="6:17" ht="12.75">
      <c r="F22" s="24" t="s">
        <v>115</v>
      </c>
      <c r="G22" s="1">
        <v>-1917.1180697681598</v>
      </c>
      <c r="H22" s="1">
        <v>-1969.97734308172</v>
      </c>
      <c r="I22" s="1">
        <v>-1977.12213054024</v>
      </c>
      <c r="J22" s="1">
        <v>-2187.98766602324</v>
      </c>
      <c r="K22" s="1">
        <v>-8052.20520941336</v>
      </c>
      <c r="M22" s="1" t="e">
        <v>#REF!</v>
      </c>
      <c r="N22" s="1" t="e">
        <v>#REF!</v>
      </c>
      <c r="O22" s="1" t="e">
        <v>#REF!</v>
      </c>
      <c r="P22" s="1" t="e">
        <v>#REF!</v>
      </c>
      <c r="Q22" s="1" t="e">
        <f>SUM(M22:P22)</f>
        <v>#REF!</v>
      </c>
    </row>
    <row r="23" spans="5:17" ht="12.75">
      <c r="E23" t="s">
        <v>7</v>
      </c>
      <c r="G23" s="1">
        <v>-116.45965060784371</v>
      </c>
      <c r="H23" s="1">
        <v>-218.01486833805924</v>
      </c>
      <c r="I23" s="1">
        <v>-226.9985589798242</v>
      </c>
      <c r="J23" s="1">
        <v>-140.9673494264344</v>
      </c>
      <c r="K23" s="1">
        <v>-702.4404273521615</v>
      </c>
      <c r="M23" s="1" t="e">
        <f>M24+M25</f>
        <v>#REF!</v>
      </c>
      <c r="N23" s="1" t="e">
        <f>N24+N25</f>
        <v>#REF!</v>
      </c>
      <c r="O23" s="1" t="e">
        <f>O24+O25</f>
        <v>#REF!</v>
      </c>
      <c r="P23" s="1" t="e">
        <f>P24+P25</f>
        <v>#REF!</v>
      </c>
      <c r="Q23" s="1" t="e">
        <f>Q24+Q25</f>
        <v>#REF!</v>
      </c>
    </row>
    <row r="24" spans="6:17" ht="12.75">
      <c r="F24" t="s">
        <v>123</v>
      </c>
      <c r="G24" s="1">
        <v>-34.931983462828924</v>
      </c>
      <c r="H24" s="1">
        <v>-129.47914269805554</v>
      </c>
      <c r="I24" s="1">
        <v>-73.2775690269649</v>
      </c>
      <c r="J24" s="1">
        <v>-8.176522650719932</v>
      </c>
      <c r="K24" s="1">
        <v>-245.8652178385693</v>
      </c>
      <c r="M24" s="1" t="e">
        <v>#REF!</v>
      </c>
      <c r="N24" s="1" t="e">
        <v>#REF!</v>
      </c>
      <c r="O24" s="1" t="e">
        <v>#REF!</v>
      </c>
      <c r="P24" s="1" t="e">
        <v>#REF!</v>
      </c>
      <c r="Q24" s="1" t="e">
        <f>SUM(M24:P24)</f>
        <v>#REF!</v>
      </c>
    </row>
    <row r="25" spans="6:17" ht="12.75">
      <c r="F25" t="s">
        <v>124</v>
      </c>
      <c r="G25" s="1">
        <v>-81.52766714501479</v>
      </c>
      <c r="H25" s="1">
        <v>-88.5357256400037</v>
      </c>
      <c r="I25" s="1">
        <v>-153.7209899528593</v>
      </c>
      <c r="J25" s="1">
        <v>-132.79082677571446</v>
      </c>
      <c r="K25" s="1">
        <v>-456.5752095135922</v>
      </c>
      <c r="M25" s="1" t="e">
        <v>#REF!</v>
      </c>
      <c r="N25" s="1" t="e">
        <v>#REF!</v>
      </c>
      <c r="O25" s="1" t="e">
        <v>#REF!</v>
      </c>
      <c r="P25" s="1" t="e">
        <v>#REF!</v>
      </c>
      <c r="Q25" s="1" t="e">
        <f>SUM(M25:P25)</f>
        <v>#REF!</v>
      </c>
    </row>
    <row r="26" spans="5:17" ht="12.75">
      <c r="E26" t="s">
        <v>9</v>
      </c>
      <c r="G26" s="1">
        <v>-7.199683025884781</v>
      </c>
      <c r="H26" s="1">
        <v>-22.089067058270686</v>
      </c>
      <c r="I26" s="1">
        <v>12.839522888178777</v>
      </c>
      <c r="J26" s="1">
        <v>12.176986649710017</v>
      </c>
      <c r="K26" s="1">
        <v>-4.272240546266687</v>
      </c>
      <c r="M26" s="1" t="e">
        <f>M27+M28</f>
        <v>#REF!</v>
      </c>
      <c r="N26" s="1" t="e">
        <f>N27+N28</f>
        <v>#REF!</v>
      </c>
      <c r="O26" s="1" t="e">
        <f>O27+O28</f>
        <v>#REF!</v>
      </c>
      <c r="P26" s="1" t="e">
        <f>P27+P28</f>
        <v>#REF!</v>
      </c>
      <c r="Q26" s="1" t="e">
        <f>Q27+Q28</f>
        <v>#REF!</v>
      </c>
    </row>
    <row r="27" spans="6:17" ht="12.75">
      <c r="F27" t="s">
        <v>336</v>
      </c>
      <c r="G27" s="1">
        <v>96.01962374149937</v>
      </c>
      <c r="H27" s="1">
        <v>101.75381021044848</v>
      </c>
      <c r="I27" s="1">
        <v>108.88802535729107</v>
      </c>
      <c r="J27" s="1">
        <v>125.54113704054569</v>
      </c>
      <c r="K27" s="1">
        <v>432.2025963497846</v>
      </c>
      <c r="M27" s="1" t="e">
        <v>#REF!</v>
      </c>
      <c r="N27" s="1" t="e">
        <v>#REF!</v>
      </c>
      <c r="O27" s="1" t="e">
        <v>#REF!</v>
      </c>
      <c r="P27" s="1" t="e">
        <v>#REF!</v>
      </c>
      <c r="Q27" s="1" t="e">
        <f>SUM(M27:P27)</f>
        <v>#REF!</v>
      </c>
    </row>
    <row r="28" spans="6:17" ht="12.75">
      <c r="F28" t="s">
        <v>337</v>
      </c>
      <c r="G28" s="1">
        <v>-103.21930676738415</v>
      </c>
      <c r="H28" s="1">
        <v>-123.84287726871916</v>
      </c>
      <c r="I28" s="1">
        <v>-96.0485024691123</v>
      </c>
      <c r="J28" s="1">
        <v>-113.36415039083568</v>
      </c>
      <c r="K28" s="1">
        <v>-436.4748368960513</v>
      </c>
      <c r="M28" s="1" t="e">
        <v>#REF!</v>
      </c>
      <c r="N28" s="1" t="e">
        <v>#REF!</v>
      </c>
      <c r="O28" s="1" t="e">
        <v>#REF!</v>
      </c>
      <c r="P28" s="1" t="e">
        <v>#REF!</v>
      </c>
      <c r="Q28" s="1" t="e">
        <f>SUM(M28:P28)</f>
        <v>#REF!</v>
      </c>
    </row>
    <row r="29" spans="2:18" ht="12.75">
      <c r="B29" t="s">
        <v>10</v>
      </c>
      <c r="G29" s="1">
        <v>148.72741837971262</v>
      </c>
      <c r="H29" s="1">
        <v>390.4726944857066</v>
      </c>
      <c r="I29" s="1">
        <v>253.68955765629346</v>
      </c>
      <c r="J29" s="1">
        <v>258.5171273658489</v>
      </c>
      <c r="K29" s="1">
        <v>1051.4067978875617</v>
      </c>
      <c r="M29" s="1" t="e">
        <f>M30+M31</f>
        <v>#REF!</v>
      </c>
      <c r="N29" s="1" t="e">
        <f>N30+N31</f>
        <v>#REF!</v>
      </c>
      <c r="O29" s="1" t="e">
        <f>O30+O31</f>
        <v>#REF!</v>
      </c>
      <c r="P29" s="1" t="e">
        <f>P30+P31</f>
        <v>#REF!</v>
      </c>
      <c r="Q29" s="1" t="e">
        <f>Q30+Q31</f>
        <v>#REF!</v>
      </c>
      <c r="R29" s="1"/>
    </row>
    <row r="30" spans="4:18" ht="12.75">
      <c r="D30" t="s">
        <v>134</v>
      </c>
      <c r="G30" s="1">
        <v>230.57485065634435</v>
      </c>
      <c r="H30" s="1">
        <v>478.56840330150686</v>
      </c>
      <c r="I30" s="1">
        <v>332.9093561120608</v>
      </c>
      <c r="J30" s="1">
        <v>353.1411687348175</v>
      </c>
      <c r="K30" s="1">
        <v>1395.1937788047296</v>
      </c>
      <c r="M30" s="1" t="e">
        <v>#REF!</v>
      </c>
      <c r="N30" s="1" t="e">
        <v>#REF!</v>
      </c>
      <c r="O30" s="1" t="e">
        <v>#REF!</v>
      </c>
      <c r="P30" s="1" t="e">
        <v>#REF!</v>
      </c>
      <c r="Q30" s="1" t="e">
        <f>SUM(M30:P30)</f>
        <v>#REF!</v>
      </c>
      <c r="R30" s="1"/>
    </row>
    <row r="31" spans="4:18" ht="12.75">
      <c r="D31" t="s">
        <v>135</v>
      </c>
      <c r="G31" s="1">
        <v>-81.84743227663175</v>
      </c>
      <c r="H31" s="1">
        <v>-88.09570881580028</v>
      </c>
      <c r="I31" s="1">
        <v>-79.21979845576732</v>
      </c>
      <c r="J31" s="1">
        <v>-94.62404136896858</v>
      </c>
      <c r="K31" s="1">
        <v>-343.7869809171679</v>
      </c>
      <c r="M31" s="1" t="e">
        <v>#REF!</v>
      </c>
      <c r="N31" s="1" t="e">
        <v>#REF!</v>
      </c>
      <c r="O31" s="1" t="e">
        <v>#REF!</v>
      </c>
      <c r="P31" s="1" t="e">
        <v>#REF!</v>
      </c>
      <c r="Q31" s="1" t="e">
        <f>SUM(M31:P31)</f>
        <v>#REF!</v>
      </c>
      <c r="R31" s="1"/>
    </row>
    <row r="32" spans="7:17" ht="12.75">
      <c r="G32" s="1"/>
      <c r="H32" s="1"/>
      <c r="I32" s="1"/>
      <c r="J32" s="1"/>
      <c r="K32" s="1"/>
      <c r="M32" s="1"/>
      <c r="N32" s="1"/>
      <c r="O32" s="1"/>
      <c r="P32" s="1"/>
      <c r="Q32" s="1"/>
    </row>
    <row r="33" spans="1:17" ht="12.75">
      <c r="A33" t="s">
        <v>11</v>
      </c>
      <c r="G33" s="1">
        <v>-414.3886882499571</v>
      </c>
      <c r="H33" s="1">
        <v>-1173.8853035787092</v>
      </c>
      <c r="I33" s="1">
        <v>1119.248889963851</v>
      </c>
      <c r="J33" s="1">
        <v>140.71757619972834</v>
      </c>
      <c r="K33" s="1">
        <v>-328.30752566508744</v>
      </c>
      <c r="M33" s="1" t="e">
        <f>M35+M37</f>
        <v>#REF!</v>
      </c>
      <c r="N33" s="1" t="e">
        <f>N35+N37</f>
        <v>#REF!</v>
      </c>
      <c r="O33" s="1" t="e">
        <f>O35+O37</f>
        <v>#REF!</v>
      </c>
      <c r="P33" s="1" t="e">
        <f>P35+P37</f>
        <v>#REF!</v>
      </c>
      <c r="Q33" s="1" t="e">
        <f>Q35+Q37</f>
        <v>#REF!</v>
      </c>
    </row>
    <row r="34" spans="7:17" ht="12.75">
      <c r="G34" s="1"/>
      <c r="H34" s="1"/>
      <c r="I34" s="1"/>
      <c r="J34" s="1"/>
      <c r="K34" s="1"/>
      <c r="M34" s="1"/>
      <c r="N34" s="1"/>
      <c r="O34" s="1"/>
      <c r="P34" s="1"/>
      <c r="Q34" s="1"/>
    </row>
    <row r="35" spans="2:17" ht="12.75">
      <c r="B35" t="s">
        <v>12</v>
      </c>
      <c r="G35" s="1">
        <v>5.1</v>
      </c>
      <c r="H35" s="1">
        <v>0</v>
      </c>
      <c r="I35" s="1">
        <v>0</v>
      </c>
      <c r="J35" s="1">
        <v>0</v>
      </c>
      <c r="K35" s="1">
        <v>5.1</v>
      </c>
      <c r="M35" s="1" t="e">
        <v>#REF!</v>
      </c>
      <c r="N35" s="1" t="e">
        <v>#REF!</v>
      </c>
      <c r="O35" s="1" t="e">
        <v>#REF!</v>
      </c>
      <c r="P35" s="1" t="e">
        <v>#REF!</v>
      </c>
      <c r="Q35" s="1" t="e">
        <f>SUM(M35:P35)</f>
        <v>#REF!</v>
      </c>
    </row>
    <row r="36" spans="7:17" ht="12.75">
      <c r="G36" s="1"/>
      <c r="H36" s="1"/>
      <c r="I36" s="1"/>
      <c r="J36" s="1"/>
      <c r="K36" s="1"/>
      <c r="M36" s="1"/>
      <c r="N36" s="1"/>
      <c r="O36" s="1"/>
      <c r="P36" s="1"/>
      <c r="Q36" s="1"/>
    </row>
    <row r="37" spans="2:17" ht="12.75">
      <c r="B37" t="s">
        <v>13</v>
      </c>
      <c r="G37" s="1">
        <v>-419.48868824995714</v>
      </c>
      <c r="H37" s="1">
        <v>-1173.8853035787092</v>
      </c>
      <c r="I37" s="1">
        <v>1119.248889963851</v>
      </c>
      <c r="J37" s="1">
        <v>140.71757619972834</v>
      </c>
      <c r="K37" s="1">
        <v>-333.40752566508746</v>
      </c>
      <c r="M37" s="1" t="e">
        <f>M38+M47+M50+M53+M64</f>
        <v>#REF!</v>
      </c>
      <c r="N37" s="1" t="e">
        <f>N38+N47+N50+N53+N64</f>
        <v>#REF!</v>
      </c>
      <c r="O37" s="1" t="e">
        <f>O38+O47+O50+O53+O64</f>
        <v>#REF!</v>
      </c>
      <c r="P37" s="1" t="e">
        <f>P38+P47+P50+P53+P64</f>
        <v>#REF!</v>
      </c>
      <c r="Q37" s="1" t="e">
        <f>Q38+Q47+Q50+Q53+Q64</f>
        <v>#REF!</v>
      </c>
    </row>
    <row r="38" spans="4:17" ht="12.75">
      <c r="D38" t="s">
        <v>14</v>
      </c>
      <c r="G38" s="1">
        <v>1834.9772837826802</v>
      </c>
      <c r="H38" s="1">
        <v>570.5132079852319</v>
      </c>
      <c r="I38" s="1">
        <v>3173.22763362596</v>
      </c>
      <c r="J38" s="1">
        <v>1081.0920008668202</v>
      </c>
      <c r="K38" s="1">
        <v>6659.810126260692</v>
      </c>
      <c r="M38" s="1" t="e">
        <f>M39+M43</f>
        <v>#REF!</v>
      </c>
      <c r="N38" s="1" t="e">
        <f>N39+N43</f>
        <v>#REF!</v>
      </c>
      <c r="O38" s="1" t="e">
        <f>O39+O43</f>
        <v>#REF!</v>
      </c>
      <c r="P38" s="1" t="e">
        <f>P39+P43</f>
        <v>#REF!</v>
      </c>
      <c r="Q38" s="1" t="e">
        <f>Q39+Q43</f>
        <v>#REF!</v>
      </c>
    </row>
    <row r="39" spans="5:17" ht="12.75">
      <c r="E39" t="s">
        <v>361</v>
      </c>
      <c r="G39" s="1">
        <v>-163.34335927</v>
      </c>
      <c r="H39" s="1">
        <v>-189.63403290999995</v>
      </c>
      <c r="I39" s="1">
        <v>-152.81239597999993</v>
      </c>
      <c r="J39" s="1">
        <v>-437.16111170000005</v>
      </c>
      <c r="K39" s="1">
        <v>-942.95089986</v>
      </c>
      <c r="M39" s="1" t="e">
        <f>SUM(M40:M42)</f>
        <v>#REF!</v>
      </c>
      <c r="N39" s="1" t="e">
        <f>SUM(N40:N42)</f>
        <v>#REF!</v>
      </c>
      <c r="O39" s="1" t="e">
        <f>SUM(O40:O42)</f>
        <v>#REF!</v>
      </c>
      <c r="P39" s="1" t="e">
        <f>SUM(P40:P42)</f>
        <v>#REF!</v>
      </c>
      <c r="Q39" s="1" t="e">
        <f>SUM(Q40:Q42)</f>
        <v>#REF!</v>
      </c>
    </row>
    <row r="40" spans="6:17" ht="12.75">
      <c r="F40" t="s">
        <v>15</v>
      </c>
      <c r="G40" s="1">
        <v>54.88901161999999</v>
      </c>
      <c r="H40" s="1">
        <v>-62.24447915000002</v>
      </c>
      <c r="I40" s="1">
        <v>93.77739718999999</v>
      </c>
      <c r="J40" s="1">
        <v>-222.23304612000004</v>
      </c>
      <c r="K40" s="1">
        <v>-135.81111646000008</v>
      </c>
      <c r="M40" s="1" t="e">
        <v>#REF!</v>
      </c>
      <c r="N40" s="1" t="e">
        <v>#REF!</v>
      </c>
      <c r="O40" s="1" t="e">
        <v>#REF!</v>
      </c>
      <c r="P40" s="1" t="e">
        <v>#REF!</v>
      </c>
      <c r="Q40" s="1" t="e">
        <f>SUM(M40:P40)</f>
        <v>#REF!</v>
      </c>
    </row>
    <row r="41" spans="6:17" ht="12.75">
      <c r="F41" t="s">
        <v>16</v>
      </c>
      <c r="G41" s="1">
        <v>-150.85501627</v>
      </c>
      <c r="H41" s="1">
        <v>-150.61545875</v>
      </c>
      <c r="I41" s="1">
        <v>-152.88536852</v>
      </c>
      <c r="J41" s="1">
        <v>-142.45961975</v>
      </c>
      <c r="K41" s="1">
        <v>-596.81546329</v>
      </c>
      <c r="M41" s="1" t="e">
        <v>#REF!</v>
      </c>
      <c r="N41" s="1" t="e">
        <v>#REF!</v>
      </c>
      <c r="O41" s="1" t="e">
        <v>#REF!</v>
      </c>
      <c r="P41" s="1" t="e">
        <v>#REF!</v>
      </c>
      <c r="Q41" s="1" t="e">
        <f>SUM(M41:P41)</f>
        <v>#REF!</v>
      </c>
    </row>
    <row r="42" spans="6:17" ht="12.75">
      <c r="F42" t="s">
        <v>17</v>
      </c>
      <c r="G42" s="1">
        <v>-67.37735462</v>
      </c>
      <c r="H42" s="1">
        <v>23.22590499000006</v>
      </c>
      <c r="I42" s="1">
        <v>-93.70442464999994</v>
      </c>
      <c r="J42" s="1">
        <v>-72.46844583000001</v>
      </c>
      <c r="K42" s="1">
        <v>-210.3243201099999</v>
      </c>
      <c r="M42" s="1" t="e">
        <v>#REF!</v>
      </c>
      <c r="N42" s="1" t="e">
        <v>#REF!</v>
      </c>
      <c r="O42" s="1" t="e">
        <v>#REF!</v>
      </c>
      <c r="P42" s="1" t="e">
        <v>#REF!</v>
      </c>
      <c r="Q42" s="1" t="e">
        <f>SUM(M42:P42)</f>
        <v>#REF!</v>
      </c>
    </row>
    <row r="43" spans="5:17" ht="12.75">
      <c r="E43" t="s">
        <v>362</v>
      </c>
      <c r="G43" s="1">
        <v>1998.3206430526802</v>
      </c>
      <c r="H43" s="1">
        <v>760.1472408952319</v>
      </c>
      <c r="I43" s="1">
        <v>3326.04002960596</v>
      </c>
      <c r="J43" s="1">
        <v>1518.2531125668202</v>
      </c>
      <c r="K43" s="1">
        <v>7602.761026120693</v>
      </c>
      <c r="M43" s="1" t="e">
        <f>SUM(M44:M46)</f>
        <v>#REF!</v>
      </c>
      <c r="N43" s="1" t="e">
        <f>SUM(N44:N46)</f>
        <v>#REF!</v>
      </c>
      <c r="O43" s="1" t="e">
        <f>SUM(O44:O46)</f>
        <v>#REF!</v>
      </c>
      <c r="P43" s="1" t="e">
        <f>SUM(P44:P46)</f>
        <v>#REF!</v>
      </c>
      <c r="Q43" s="1" t="e">
        <f>SUM(Q44:Q46)</f>
        <v>#REF!</v>
      </c>
    </row>
    <row r="44" spans="6:17" ht="12.75">
      <c r="F44" t="s">
        <v>15</v>
      </c>
      <c r="G44" s="1">
        <v>79.1034647700003</v>
      </c>
      <c r="H44" s="1">
        <v>0.865455670000074</v>
      </c>
      <c r="I44" s="1">
        <v>700.4961273300001</v>
      </c>
      <c r="J44" s="1">
        <v>334.9172886000001</v>
      </c>
      <c r="K44" s="1">
        <v>1115.3823363700008</v>
      </c>
      <c r="M44" s="1" t="e">
        <v>#REF!</v>
      </c>
      <c r="N44" s="1" t="e">
        <v>#REF!</v>
      </c>
      <c r="O44" s="1" t="e">
        <v>#REF!</v>
      </c>
      <c r="P44" s="1" t="e">
        <v>#REF!</v>
      </c>
      <c r="Q44" s="1" t="e">
        <f>SUM(M44:P44)</f>
        <v>#REF!</v>
      </c>
    </row>
    <row r="45" spans="6:17" ht="12.75">
      <c r="F45" t="s">
        <v>16</v>
      </c>
      <c r="G45" s="1">
        <v>1753.9891782826799</v>
      </c>
      <c r="H45" s="1">
        <v>1117.956785225232</v>
      </c>
      <c r="I45" s="1">
        <v>1647.9659022759602</v>
      </c>
      <c r="J45" s="1">
        <v>1656.93582396682</v>
      </c>
      <c r="K45" s="1">
        <v>6176.847689750692</v>
      </c>
      <c r="M45" s="1" t="e">
        <v>#REF!</v>
      </c>
      <c r="N45" s="1" t="e">
        <v>#REF!</v>
      </c>
      <c r="O45" s="1" t="e">
        <v>#REF!</v>
      </c>
      <c r="P45" s="1" t="e">
        <v>#REF!</v>
      </c>
      <c r="Q45" s="1" t="e">
        <f>SUM(M45:P45)</f>
        <v>#REF!</v>
      </c>
    </row>
    <row r="46" spans="6:17" ht="12.75">
      <c r="F46" t="s">
        <v>101</v>
      </c>
      <c r="G46" s="1">
        <v>165.22799999999998</v>
      </c>
      <c r="H46" s="1">
        <v>-358.675</v>
      </c>
      <c r="I46" s="1">
        <v>977.578</v>
      </c>
      <c r="J46" s="1">
        <v>-473.6</v>
      </c>
      <c r="K46" s="1">
        <v>310.53099999999984</v>
      </c>
      <c r="M46" s="1" t="e">
        <v>#REF!</v>
      </c>
      <c r="N46" s="1" t="e">
        <v>#REF!</v>
      </c>
      <c r="O46" s="1" t="e">
        <v>#REF!</v>
      </c>
      <c r="P46" s="1" t="e">
        <v>#REF!</v>
      </c>
      <c r="Q46" s="1" t="e">
        <f>SUM(M46:P46)</f>
        <v>#REF!</v>
      </c>
    </row>
    <row r="47" spans="4:17" ht="12.75">
      <c r="D47" t="s">
        <v>18</v>
      </c>
      <c r="G47" s="1">
        <v>-314.50380569011963</v>
      </c>
      <c r="H47" s="1">
        <v>-1447.8367242044467</v>
      </c>
      <c r="I47" s="1">
        <v>-1085.9888331920497</v>
      </c>
      <c r="J47" s="1">
        <v>-585.4897123403057</v>
      </c>
      <c r="K47" s="1">
        <v>-3433.8190754269217</v>
      </c>
      <c r="M47" s="1" t="e">
        <f>M48+M49</f>
        <v>#REF!</v>
      </c>
      <c r="N47" s="1" t="e">
        <f>N48+N49</f>
        <v>#REF!</v>
      </c>
      <c r="O47" s="1" t="e">
        <f>O48+O49</f>
        <v>#REF!</v>
      </c>
      <c r="P47" s="1" t="e">
        <f>P48+P49</f>
        <v>#REF!</v>
      </c>
      <c r="Q47" s="1" t="e">
        <f>Q48+Q49</f>
        <v>#REF!</v>
      </c>
    </row>
    <row r="48" spans="5:17" ht="12.75">
      <c r="E48" t="s">
        <v>19</v>
      </c>
      <c r="G48" s="1">
        <v>-1251.2765539621196</v>
      </c>
      <c r="H48" s="1">
        <v>-1053.0249209044468</v>
      </c>
      <c r="I48" s="1">
        <v>-731.1083830071839</v>
      </c>
      <c r="J48" s="1">
        <v>-1521.5951175803057</v>
      </c>
      <c r="K48" s="1">
        <v>-4557.004975454056</v>
      </c>
      <c r="M48" s="1" t="e">
        <v>#REF!</v>
      </c>
      <c r="N48" s="1" t="e">
        <v>#REF!</v>
      </c>
      <c r="O48" s="1" t="e">
        <v>#REF!</v>
      </c>
      <c r="P48" s="1" t="e">
        <v>#REF!</v>
      </c>
      <c r="Q48" s="1" t="e">
        <f>SUM(M48:P48)</f>
        <v>#REF!</v>
      </c>
    </row>
    <row r="49" spans="5:17" ht="12.75">
      <c r="E49" t="s">
        <v>8</v>
      </c>
      <c r="G49" s="1">
        <v>936.772748272</v>
      </c>
      <c r="H49" s="1">
        <v>-394.8118032999999</v>
      </c>
      <c r="I49" s="1">
        <v>-354.88045018486594</v>
      </c>
      <c r="J49" s="1">
        <v>936.10540524</v>
      </c>
      <c r="K49" s="1">
        <v>1123.1859000271343</v>
      </c>
      <c r="M49" s="1" t="e">
        <v>#REF!</v>
      </c>
      <c r="N49" s="1" t="e">
        <v>#REF!</v>
      </c>
      <c r="O49" s="1" t="e">
        <v>#REF!</v>
      </c>
      <c r="P49" s="1" t="e">
        <v>#REF!</v>
      </c>
      <c r="Q49" s="1" t="e">
        <f>SUM(M49:P49)</f>
        <v>#REF!</v>
      </c>
    </row>
    <row r="50" spans="4:17" ht="12.75">
      <c r="D50" t="s">
        <v>20</v>
      </c>
      <c r="G50" s="1">
        <v>140.71387336</v>
      </c>
      <c r="H50" s="1">
        <v>-48.72825006000008</v>
      </c>
      <c r="I50" s="1">
        <v>-109.70645126999999</v>
      </c>
      <c r="J50" s="1">
        <v>-66.29988628000012</v>
      </c>
      <c r="K50" s="1">
        <v>-84.02071425000018</v>
      </c>
      <c r="M50" s="1" t="e">
        <f>+M51+M52</f>
        <v>#REF!</v>
      </c>
      <c r="N50" s="1" t="e">
        <f>+N51+N52</f>
        <v>#REF!</v>
      </c>
      <c r="O50" s="1" t="e">
        <f>+O51+O52</f>
        <v>#REF!</v>
      </c>
      <c r="P50" s="1" t="e">
        <f>+P51+P52</f>
        <v>#REF!</v>
      </c>
      <c r="Q50" s="1" t="e">
        <f>SUM(M50:P50)</f>
        <v>#REF!</v>
      </c>
    </row>
    <row r="51" spans="5:17" ht="12.75">
      <c r="E51" t="s">
        <v>19</v>
      </c>
      <c r="G51" s="1" t="e">
        <f>+c_8!#REF!</f>
        <v>#REF!</v>
      </c>
      <c r="H51" s="1" t="e">
        <f>+c_8!#REF!</f>
        <v>#REF!</v>
      </c>
      <c r="I51" s="1" t="e">
        <f>+c_8!#REF!</f>
        <v>#REF!</v>
      </c>
      <c r="J51" s="1" t="e">
        <f>+c_8!#REF!</f>
        <v>#REF!</v>
      </c>
      <c r="K51" s="1" t="e">
        <f>SUM(G51:J51)</f>
        <v>#REF!</v>
      </c>
      <c r="M51" s="1" t="e">
        <v>#REF!</v>
      </c>
      <c r="N51" s="1" t="e">
        <v>#REF!</v>
      </c>
      <c r="O51" s="1" t="e">
        <v>#REF!</v>
      </c>
      <c r="P51" s="1" t="e">
        <v>#REF!</v>
      </c>
      <c r="Q51" s="1" t="e">
        <f>SUM(M51:P51)</f>
        <v>#REF!</v>
      </c>
    </row>
    <row r="52" spans="5:17" ht="12.75">
      <c r="E52" t="s">
        <v>8</v>
      </c>
      <c r="G52" s="1" t="e">
        <f>+c_8!#REF!</f>
        <v>#REF!</v>
      </c>
      <c r="H52" s="1" t="e">
        <f>+c_8!#REF!</f>
        <v>#REF!</v>
      </c>
      <c r="I52" s="1" t="e">
        <f>+c_8!#REF!</f>
        <v>#REF!</v>
      </c>
      <c r="J52" s="1" t="e">
        <f>+c_8!#REF!</f>
        <v>#REF!</v>
      </c>
      <c r="K52" s="1" t="e">
        <f>SUM(G52:J52)</f>
        <v>#REF!</v>
      </c>
      <c r="M52" s="1" t="e">
        <v>#REF!</v>
      </c>
      <c r="N52" s="1" t="e">
        <v>#REF!</v>
      </c>
      <c r="O52" s="1" t="e">
        <v>#REF!</v>
      </c>
      <c r="P52" s="1" t="e">
        <v>#REF!</v>
      </c>
      <c r="Q52" s="1" t="e">
        <f>SUM(M52:P52)</f>
        <v>#REF!</v>
      </c>
    </row>
    <row r="53" spans="4:17" ht="12.75">
      <c r="D53" t="s">
        <v>338</v>
      </c>
      <c r="G53" s="1">
        <v>-1989.3760397025176</v>
      </c>
      <c r="H53" s="1">
        <v>-223.31353729949433</v>
      </c>
      <c r="I53" s="1">
        <v>-994.4834592000595</v>
      </c>
      <c r="J53" s="1">
        <v>-458.98482604678605</v>
      </c>
      <c r="K53" s="1">
        <v>-3666.157862248858</v>
      </c>
      <c r="M53" s="1" t="e">
        <f>M54+M59</f>
        <v>#REF!</v>
      </c>
      <c r="N53" s="1" t="e">
        <f>N54+N59</f>
        <v>#REF!</v>
      </c>
      <c r="O53" s="1" t="e">
        <f>O54+O59</f>
        <v>#REF!</v>
      </c>
      <c r="P53" s="1" t="e">
        <f>P54+P59</f>
        <v>#REF!</v>
      </c>
      <c r="Q53" s="1" t="e">
        <f>Q54+Q59</f>
        <v>#REF!</v>
      </c>
    </row>
    <row r="54" spans="5:17" ht="12.75">
      <c r="E54" t="s">
        <v>19</v>
      </c>
      <c r="G54" s="1">
        <v>-1667.2730159335197</v>
      </c>
      <c r="H54" s="1">
        <v>-125.77110461125332</v>
      </c>
      <c r="I54" s="1">
        <v>-638.0226152168565</v>
      </c>
      <c r="J54" s="1">
        <v>-534.8596389379726</v>
      </c>
      <c r="K54" s="1">
        <v>-2965.926374699602</v>
      </c>
      <c r="M54" s="1" t="e">
        <f>SUM(M55:M58)</f>
        <v>#REF!</v>
      </c>
      <c r="N54" s="1" t="e">
        <f>SUM(N55:N58)</f>
        <v>#REF!</v>
      </c>
      <c r="O54" s="1" t="e">
        <f>SUM(O55:O58)</f>
        <v>#REF!</v>
      </c>
      <c r="P54" s="1" t="e">
        <f>SUM(P55:P58)</f>
        <v>#REF!</v>
      </c>
      <c r="Q54" s="1" t="e">
        <f>SUM(Q55:Q58)</f>
        <v>#REF!</v>
      </c>
    </row>
    <row r="55" spans="6:17" ht="12.75">
      <c r="F55" t="s">
        <v>21</v>
      </c>
      <c r="G55" s="1">
        <v>-624.3910159335197</v>
      </c>
      <c r="H55" s="1">
        <v>-33.43210461125324</v>
      </c>
      <c r="I55" s="1">
        <v>-377.04861521685655</v>
      </c>
      <c r="J55" s="1">
        <v>-510.6375650869945</v>
      </c>
      <c r="K55" s="1">
        <v>-1545.5093008486242</v>
      </c>
      <c r="M55" s="1" t="e">
        <v>#REF!</v>
      </c>
      <c r="N55" s="1" t="e">
        <v>#REF!</v>
      </c>
      <c r="O55" s="1" t="e">
        <v>#REF!</v>
      </c>
      <c r="P55" s="1" t="e">
        <v>#REF!</v>
      </c>
      <c r="Q55" s="1" t="e">
        <f>SUM(M55:P55)</f>
        <v>#REF!</v>
      </c>
    </row>
    <row r="56" spans="6:17" ht="12.75">
      <c r="F56" t="s">
        <v>22</v>
      </c>
      <c r="G56" s="1">
        <v>31.19799999999995</v>
      </c>
      <c r="H56" s="1">
        <v>-42.74199999999999</v>
      </c>
      <c r="I56" s="1">
        <v>63.932000000000016</v>
      </c>
      <c r="J56" s="1">
        <v>-52.037000000000035</v>
      </c>
      <c r="K56" s="1">
        <v>0.35099999999994225</v>
      </c>
      <c r="M56" s="1" t="e">
        <v>#REF!</v>
      </c>
      <c r="N56" s="1" t="e">
        <v>#REF!</v>
      </c>
      <c r="O56" s="1" t="e">
        <v>#REF!</v>
      </c>
      <c r="P56" s="1" t="e">
        <v>#REF!</v>
      </c>
      <c r="Q56" s="1" t="e">
        <f>SUM(M56:P56)</f>
        <v>#REF!</v>
      </c>
    </row>
    <row r="57" spans="6:17" ht="12.75">
      <c r="F57" t="s">
        <v>23</v>
      </c>
      <c r="G57" s="1">
        <v>-1074.08</v>
      </c>
      <c r="H57" s="1">
        <v>-49.597000000000094</v>
      </c>
      <c r="I57" s="1">
        <v>-324.90599999999995</v>
      </c>
      <c r="J57" s="1">
        <v>27.81492614902197</v>
      </c>
      <c r="K57" s="1">
        <v>-1420.768073850978</v>
      </c>
      <c r="M57" s="1" t="e">
        <v>#REF!</v>
      </c>
      <c r="N57" s="1" t="e">
        <v>#REF!</v>
      </c>
      <c r="O57" s="1" t="e">
        <v>#REF!</v>
      </c>
      <c r="P57" s="1" t="e">
        <v>#REF!</v>
      </c>
      <c r="Q57" s="1" t="e">
        <f>SUM(M57:P57)</f>
        <v>#REF!</v>
      </c>
    </row>
    <row r="58" spans="6:17" ht="12.75">
      <c r="F58" t="s">
        <v>24</v>
      </c>
      <c r="G58" s="1">
        <v>0</v>
      </c>
      <c r="H58" s="1">
        <v>0</v>
      </c>
      <c r="I58" s="1">
        <v>0</v>
      </c>
      <c r="J58" s="1">
        <v>0</v>
      </c>
      <c r="K58" s="1">
        <v>0</v>
      </c>
      <c r="M58" s="1" t="e">
        <v>#REF!</v>
      </c>
      <c r="N58" s="1" t="e">
        <v>#REF!</v>
      </c>
      <c r="O58" s="1" t="e">
        <v>#REF!</v>
      </c>
      <c r="P58" s="1" t="e">
        <v>#REF!</v>
      </c>
      <c r="Q58" s="1" t="e">
        <f>SUM(M58:P58)</f>
        <v>#REF!</v>
      </c>
    </row>
    <row r="59" spans="5:17" ht="12.75">
      <c r="E59" t="s">
        <v>8</v>
      </c>
      <c r="G59" s="1">
        <v>-322.1030237689978</v>
      </c>
      <c r="H59" s="1">
        <v>-97.54243268824102</v>
      </c>
      <c r="I59" s="1">
        <v>-356.4608439832031</v>
      </c>
      <c r="J59" s="1">
        <v>75.87481289118655</v>
      </c>
      <c r="K59" s="1">
        <v>-700.2314875492555</v>
      </c>
      <c r="M59" s="1" t="e">
        <f>SUM(M60:M63)</f>
        <v>#REF!</v>
      </c>
      <c r="N59" s="1" t="e">
        <f>SUM(N60:N63)</f>
        <v>#REF!</v>
      </c>
      <c r="O59" s="1" t="e">
        <f>SUM(O60:O63)</f>
        <v>#REF!</v>
      </c>
      <c r="P59" s="1" t="e">
        <f>SUM(P60:P63)</f>
        <v>#REF!</v>
      </c>
      <c r="Q59" s="1" t="e">
        <f>SUM(Q60:Q63)</f>
        <v>#REF!</v>
      </c>
    </row>
    <row r="60" spans="6:17" ht="12.75">
      <c r="F60" t="s">
        <v>21</v>
      </c>
      <c r="G60" s="1">
        <v>256.36699999999973</v>
      </c>
      <c r="H60" s="1">
        <v>100.2232171925013</v>
      </c>
      <c r="I60" s="1">
        <v>197.9180000000002</v>
      </c>
      <c r="J60" s="1">
        <v>170.49516770186315</v>
      </c>
      <c r="K60" s="1">
        <v>725.0033848943643</v>
      </c>
      <c r="M60" s="1" t="e">
        <v>#REF!</v>
      </c>
      <c r="N60" s="1" t="e">
        <v>#REF!</v>
      </c>
      <c r="O60" s="1" t="e">
        <v>#REF!</v>
      </c>
      <c r="P60" s="1" t="e">
        <v>#REF!</v>
      </c>
      <c r="Q60" s="1" t="e">
        <f>SUM(M60:P60)</f>
        <v>#REF!</v>
      </c>
    </row>
    <row r="61" spans="6:17" ht="12.75">
      <c r="F61" t="s">
        <v>346</v>
      </c>
      <c r="G61" s="1">
        <v>-521.6700237689975</v>
      </c>
      <c r="H61" s="1">
        <v>-183.76564988074233</v>
      </c>
      <c r="I61" s="1">
        <v>-538.7788439832034</v>
      </c>
      <c r="J61" s="1">
        <v>-95.4203548106766</v>
      </c>
      <c r="K61" s="1">
        <v>-1339.6348724436198</v>
      </c>
      <c r="M61" s="1" t="e">
        <v>#REF!</v>
      </c>
      <c r="N61" s="1" t="e">
        <v>#REF!</v>
      </c>
      <c r="O61" s="1" t="e">
        <v>#REF!</v>
      </c>
      <c r="P61" s="1" t="e">
        <v>#REF!</v>
      </c>
      <c r="Q61" s="1" t="e">
        <f>SUM(M61:P61)</f>
        <v>#REF!</v>
      </c>
    </row>
    <row r="62" spans="6:17" ht="12.75">
      <c r="F62" t="s">
        <v>23</v>
      </c>
      <c r="G62" s="1">
        <v>-55.2</v>
      </c>
      <c r="H62" s="1">
        <v>-10.2</v>
      </c>
      <c r="I62" s="1">
        <v>-14.2</v>
      </c>
      <c r="J62" s="1">
        <v>-12.7</v>
      </c>
      <c r="K62" s="1">
        <v>-92.3</v>
      </c>
      <c r="M62" s="1" t="e">
        <v>#REF!</v>
      </c>
      <c r="N62" s="1" t="e">
        <v>#REF!</v>
      </c>
      <c r="O62" s="1" t="e">
        <v>#REF!</v>
      </c>
      <c r="P62" s="1" t="e">
        <v>#REF!</v>
      </c>
      <c r="Q62" s="1" t="e">
        <f>SUM(M62:P62)</f>
        <v>#REF!</v>
      </c>
    </row>
    <row r="63" spans="6:17" ht="12.75">
      <c r="F63" t="s">
        <v>25</v>
      </c>
      <c r="G63" s="1">
        <v>-1.6</v>
      </c>
      <c r="H63" s="1">
        <v>-3.8</v>
      </c>
      <c r="I63" s="1">
        <v>-1.4</v>
      </c>
      <c r="J63" s="1">
        <v>13.5</v>
      </c>
      <c r="K63" s="1">
        <v>6.7</v>
      </c>
      <c r="M63" s="1" t="e">
        <v>#REF!</v>
      </c>
      <c r="N63" s="1" t="e">
        <v>#REF!</v>
      </c>
      <c r="O63" s="1" t="e">
        <v>#REF!</v>
      </c>
      <c r="P63" s="1" t="e">
        <v>#REF!</v>
      </c>
      <c r="Q63" s="1" t="e">
        <f>SUM(M63:P63)</f>
        <v>#REF!</v>
      </c>
    </row>
    <row r="64" spans="4:17" ht="12.75">
      <c r="D64" t="s">
        <v>26</v>
      </c>
      <c r="G64" s="1">
        <v>-91.30000000000007</v>
      </c>
      <c r="H64" s="1">
        <v>-24.52</v>
      </c>
      <c r="I64" s="1">
        <v>136.2</v>
      </c>
      <c r="J64" s="1">
        <v>170.4</v>
      </c>
      <c r="K64" s="1">
        <v>190.78</v>
      </c>
      <c r="M64" s="1" t="e">
        <v>#REF!</v>
      </c>
      <c r="N64" s="1" t="e">
        <v>#REF!</v>
      </c>
      <c r="O64" s="1" t="e">
        <v>#REF!</v>
      </c>
      <c r="P64" s="1" t="e">
        <v>#REF!</v>
      </c>
      <c r="Q64" s="1" t="e">
        <f>SUM(M64:P64)</f>
        <v>#REF!</v>
      </c>
    </row>
    <row r="65" spans="7:17" ht="12.75">
      <c r="G65" s="1"/>
      <c r="H65" s="1"/>
      <c r="I65" s="1"/>
      <c r="J65" s="1"/>
      <c r="K65" s="1"/>
      <c r="M65" s="1"/>
      <c r="N65" s="1"/>
      <c r="O65" s="1"/>
      <c r="P65" s="1"/>
      <c r="Q65" s="1"/>
    </row>
    <row r="66" spans="1:17" ht="12.75">
      <c r="A66" t="s">
        <v>27</v>
      </c>
      <c r="G66" s="1">
        <v>-274.01371966502643</v>
      </c>
      <c r="H66" s="1">
        <v>387.27872688924595</v>
      </c>
      <c r="I66" s="1">
        <v>-871.6626893621323</v>
      </c>
      <c r="J66" s="1">
        <v>-303.01597223143216</v>
      </c>
      <c r="K66" s="1">
        <v>-1061.413654369348</v>
      </c>
      <c r="M66" s="1" t="e">
        <f>-(M6+M33)</f>
        <v>#REF!</v>
      </c>
      <c r="N66" s="1" t="e">
        <f>-(N6+N33)</f>
        <v>#REF!</v>
      </c>
      <c r="O66" s="1" t="e">
        <f>-(O6+O33)</f>
        <v>#REF!</v>
      </c>
      <c r="P66" s="1" t="e">
        <f>-(P6+P33)</f>
        <v>#REF!</v>
      </c>
      <c r="Q66" s="1" t="e">
        <f>-(Q6+Q33)</f>
        <v>#REF!</v>
      </c>
    </row>
    <row r="67" spans="1:17" ht="6.75" customHeight="1">
      <c r="A67" s="2"/>
      <c r="B67" s="2"/>
      <c r="C67" s="2"/>
      <c r="D67" s="2"/>
      <c r="E67" s="2"/>
      <c r="F67" s="2"/>
      <c r="G67" s="102"/>
      <c r="H67" s="102"/>
      <c r="I67" s="102"/>
      <c r="J67" s="102"/>
      <c r="K67" s="102"/>
      <c r="L67" s="2"/>
      <c r="M67" s="102"/>
      <c r="N67" s="102"/>
      <c r="O67" s="102"/>
      <c r="P67" s="102"/>
      <c r="Q67" s="102"/>
    </row>
    <row r="68" spans="1:17" ht="15.75" customHeight="1">
      <c r="A68" t="s">
        <v>28</v>
      </c>
      <c r="B68" s="3"/>
      <c r="C68" s="3"/>
      <c r="D68" s="3"/>
      <c r="E68" s="3"/>
      <c r="F68" s="3"/>
      <c r="G68" s="4"/>
      <c r="H68" s="4"/>
      <c r="I68" s="4"/>
      <c r="J68" s="4"/>
      <c r="K68" s="4"/>
      <c r="L68" s="3"/>
      <c r="M68" s="4"/>
      <c r="N68" s="4"/>
      <c r="O68" s="4"/>
      <c r="P68" s="4"/>
      <c r="Q68" s="4"/>
    </row>
    <row r="69" spans="1:17" ht="6" customHeight="1">
      <c r="A69" s="3"/>
      <c r="B69" s="3"/>
      <c r="C69" s="3"/>
      <c r="D69" s="3"/>
      <c r="E69" s="3"/>
      <c r="F69" s="3"/>
      <c r="G69" s="4"/>
      <c r="H69" s="4"/>
      <c r="I69" s="4"/>
      <c r="J69" s="4"/>
      <c r="K69" s="4"/>
      <c r="L69" s="3"/>
      <c r="M69" s="4"/>
      <c r="N69" s="4"/>
      <c r="O69" s="4"/>
      <c r="P69" s="4"/>
      <c r="Q69" s="4"/>
    </row>
    <row r="70" spans="1:17" s="3" customFormat="1" ht="12.75">
      <c r="A70" s="3" t="s">
        <v>29</v>
      </c>
      <c r="G70" s="4">
        <v>91.30000000000007</v>
      </c>
      <c r="H70" s="4">
        <v>24.52</v>
      </c>
      <c r="I70" s="4">
        <v>-136.2</v>
      </c>
      <c r="J70" s="4">
        <v>-170.4</v>
      </c>
      <c r="K70" s="4">
        <v>-190.78</v>
      </c>
      <c r="M70" s="4" t="e">
        <f>-M64</f>
        <v>#REF!</v>
      </c>
      <c r="N70" s="4" t="e">
        <f>-N64</f>
        <v>#REF!</v>
      </c>
      <c r="O70" s="4" t="e">
        <f>-O64</f>
        <v>#REF!</v>
      </c>
      <c r="P70" s="4" t="e">
        <f>-P64</f>
        <v>#REF!</v>
      </c>
      <c r="Q70" s="4" t="e">
        <f>SUM(M70:P70)</f>
        <v>#REF!</v>
      </c>
    </row>
    <row r="71" spans="1:17" ht="4.5" customHeight="1">
      <c r="A71" s="3"/>
      <c r="G71" s="1"/>
      <c r="H71" s="1"/>
      <c r="I71" s="1"/>
      <c r="J71" s="1"/>
      <c r="K71" s="1"/>
      <c r="M71" s="1"/>
      <c r="N71" s="1"/>
      <c r="O71" s="1"/>
      <c r="P71" s="1"/>
      <c r="Q71" s="1"/>
    </row>
    <row r="72" spans="1:17" ht="12.75">
      <c r="A72" s="3" t="s">
        <v>432</v>
      </c>
      <c r="G72" s="1">
        <v>-323.08868824995704</v>
      </c>
      <c r="H72" s="1">
        <v>-1149.3653035787092</v>
      </c>
      <c r="I72" s="1">
        <v>983.048889963851</v>
      </c>
      <c r="J72" s="1">
        <v>-29.682423800271692</v>
      </c>
      <c r="K72" s="1">
        <v>-519.087525665087</v>
      </c>
      <c r="M72" s="1" t="e">
        <f>M33-M64</f>
        <v>#REF!</v>
      </c>
      <c r="N72" s="1" t="e">
        <f>N33-N64</f>
        <v>#REF!</v>
      </c>
      <c r="O72" s="1" t="e">
        <f>O33-O64</f>
        <v>#REF!</v>
      </c>
      <c r="P72" s="1" t="e">
        <f>P33-P64</f>
        <v>#REF!</v>
      </c>
      <c r="Q72" s="1" t="e">
        <f>SUM(M72:P72)</f>
        <v>#REF!</v>
      </c>
    </row>
    <row r="73" spans="1:17" ht="6" customHeight="1">
      <c r="A73" s="3"/>
      <c r="G73" s="1"/>
      <c r="H73" s="1"/>
      <c r="I73" s="1"/>
      <c r="J73" s="1"/>
      <c r="K73" s="1"/>
      <c r="M73" s="1"/>
      <c r="N73" s="1"/>
      <c r="O73" s="1"/>
      <c r="P73" s="1"/>
      <c r="Q73" s="1"/>
    </row>
    <row r="74" spans="1:17" ht="12.75">
      <c r="A74" s="103" t="s">
        <v>339</v>
      </c>
      <c r="G74" s="1"/>
      <c r="H74" s="1"/>
      <c r="I74" s="1"/>
      <c r="J74" s="1"/>
      <c r="K74" s="1"/>
      <c r="M74" s="1"/>
      <c r="N74" s="1"/>
      <c r="O74" s="1"/>
      <c r="P74" s="1"/>
      <c r="Q74" s="1"/>
    </row>
    <row r="75" spans="3:17" ht="12.75">
      <c r="C75" s="24" t="s">
        <v>114</v>
      </c>
      <c r="G75" s="130">
        <v>0.6588849</v>
      </c>
      <c r="H75" s="130">
        <v>2.01696131</v>
      </c>
      <c r="I75" s="130">
        <v>2.57361973</v>
      </c>
      <c r="J75" s="130">
        <v>6.27772538</v>
      </c>
      <c r="K75" s="130">
        <v>11.52719132</v>
      </c>
      <c r="M75" s="1">
        <f>+c_6!I22</f>
        <v>4.72861375</v>
      </c>
      <c r="N75" s="1">
        <f>+c_6!M22</f>
        <v>2.57092122</v>
      </c>
      <c r="O75" s="1">
        <f>+c_6!Q22</f>
        <v>3.66883039</v>
      </c>
      <c r="P75" s="1">
        <f>+c_6!U22</f>
        <v>35.33993751</v>
      </c>
      <c r="Q75" s="1">
        <f>SUM(M75:P75)</f>
        <v>46.30830287</v>
      </c>
    </row>
    <row r="76" spans="3:17" ht="12.75">
      <c r="C76" s="24" t="s">
        <v>115</v>
      </c>
      <c r="G76" s="130">
        <v>-33.54728</v>
      </c>
      <c r="H76" s="130">
        <v>-55.55368</v>
      </c>
      <c r="I76" s="130">
        <v>-26.94952</v>
      </c>
      <c r="J76" s="130">
        <v>-76.71039999999999</v>
      </c>
      <c r="K76" s="130">
        <v>-192.76088</v>
      </c>
      <c r="M76" s="1">
        <f>-+c_6!J22</f>
        <v>-30.072912364744507</v>
      </c>
      <c r="N76" s="1">
        <f>-+c_6!N22</f>
        <v>-99.353240869841</v>
      </c>
      <c r="O76" s="1">
        <f>-+c_6!R22</f>
        <v>-82.32772823206831</v>
      </c>
      <c r="P76" s="1">
        <f>-+c_6!V22</f>
        <v>-23.898926557002337</v>
      </c>
      <c r="Q76" s="1">
        <f>SUM(M76:P76)</f>
        <v>-235.65280802365615</v>
      </c>
    </row>
    <row r="77" spans="7:17" ht="3.75" customHeight="1">
      <c r="G77" s="1"/>
      <c r="H77" s="1"/>
      <c r="I77" s="1"/>
      <c r="J77" s="1"/>
      <c r="K77" s="1"/>
      <c r="M77" s="1"/>
      <c r="N77" s="1"/>
      <c r="O77" s="1"/>
      <c r="P77" s="1"/>
      <c r="Q77" s="1"/>
    </row>
    <row r="78" spans="1:17" s="6" customFormat="1" ht="12.75">
      <c r="A78" s="6" t="s">
        <v>345</v>
      </c>
      <c r="G78" s="140">
        <v>-1575.6360159335204</v>
      </c>
      <c r="H78" s="140">
        <v>109.6218953887469</v>
      </c>
      <c r="I78" s="140">
        <v>-695.0536152168561</v>
      </c>
      <c r="J78" s="140">
        <v>-380.158638937973</v>
      </c>
      <c r="K78" s="140">
        <v>-2541.226374699603</v>
      </c>
      <c r="M78" s="5" t="e">
        <f>M79+M80</f>
        <v>#REF!</v>
      </c>
      <c r="N78" s="5" t="e">
        <f>N79+N80</f>
        <v>#REF!</v>
      </c>
      <c r="O78" s="5" t="e">
        <f>O79+O80</f>
        <v>#REF!</v>
      </c>
      <c r="P78" s="5" t="e">
        <f>P79+P80</f>
        <v>#REF!</v>
      </c>
      <c r="Q78" s="5" t="e">
        <f>Q79+Q80</f>
        <v>#REF!</v>
      </c>
    </row>
    <row r="79" spans="2:17" s="6" customFormat="1" ht="12.75">
      <c r="B79" s="6" t="s">
        <v>340</v>
      </c>
      <c r="G79" s="140">
        <v>-1717.63601593352</v>
      </c>
      <c r="H79" s="140">
        <v>-86.17810461125327</v>
      </c>
      <c r="I79" s="140">
        <v>-684.9536152168562</v>
      </c>
      <c r="J79" s="140">
        <v>-588.7586389379728</v>
      </c>
      <c r="K79" s="140">
        <v>-3077.5263746996025</v>
      </c>
      <c r="M79" s="5" t="e">
        <v>#REF!</v>
      </c>
      <c r="N79" s="5" t="e">
        <v>#REF!</v>
      </c>
      <c r="O79" s="5" t="e">
        <v>#REF!</v>
      </c>
      <c r="P79" s="5" t="e">
        <v>#REF!</v>
      </c>
      <c r="Q79" s="5" t="e">
        <f>SUM(M79:P79)</f>
        <v>#REF!</v>
      </c>
    </row>
    <row r="80" spans="2:17" s="6" customFormat="1" ht="12.75">
      <c r="B80" s="6" t="s">
        <v>341</v>
      </c>
      <c r="G80" s="140">
        <v>141.99999999999943</v>
      </c>
      <c r="H80" s="140">
        <v>195.8</v>
      </c>
      <c r="I80" s="140">
        <v>-10.099999999999909</v>
      </c>
      <c r="J80" s="140">
        <v>208.6</v>
      </c>
      <c r="K80" s="140">
        <v>536.2999999999995</v>
      </c>
      <c r="M80" s="5" t="e">
        <v>#REF!</v>
      </c>
      <c r="N80" s="5" t="e">
        <v>#REF!</v>
      </c>
      <c r="O80" s="5" t="e">
        <v>#REF!</v>
      </c>
      <c r="P80" s="5" t="e">
        <v>#REF!</v>
      </c>
      <c r="Q80" s="5" t="e">
        <f>SUM(M80:P80)</f>
        <v>#REF!</v>
      </c>
    </row>
    <row r="81" spans="1:17" s="6" customFormat="1" ht="12.75">
      <c r="A81" s="6" t="s">
        <v>363</v>
      </c>
      <c r="G81" s="5"/>
      <c r="H81" s="5"/>
      <c r="I81" s="5"/>
      <c r="J81" s="5"/>
      <c r="K81" s="5"/>
      <c r="M81" s="5"/>
      <c r="N81" s="5"/>
      <c r="O81" s="5"/>
      <c r="P81" s="5"/>
      <c r="Q81" s="5"/>
    </row>
    <row r="82" spans="1:17" s="6" customFormat="1" ht="12.75">
      <c r="A82" s="6" t="s">
        <v>431</v>
      </c>
      <c r="G82" s="5"/>
      <c r="H82" s="5"/>
      <c r="I82" s="5"/>
      <c r="J82" s="5"/>
      <c r="K82" s="5"/>
      <c r="M82" s="5"/>
      <c r="N82" s="5"/>
      <c r="O82" s="5"/>
      <c r="P82" s="5"/>
      <c r="Q82" s="5"/>
    </row>
    <row r="83" spans="5:17" ht="12.75">
      <c r="E83" t="s">
        <v>342</v>
      </c>
      <c r="G83" s="140">
        <v>956.596747</v>
      </c>
      <c r="H83" s="140">
        <v>1315.3022660677439</v>
      </c>
      <c r="I83" s="140">
        <v>1614.295</v>
      </c>
      <c r="J83" s="140">
        <v>2089.0223746079364</v>
      </c>
      <c r="K83" s="140">
        <v>5975.21638767568</v>
      </c>
      <c r="M83" s="5">
        <v>2883.42586764934</v>
      </c>
      <c r="N83" s="5">
        <v>2684.734161791</v>
      </c>
      <c r="O83" s="5">
        <v>2852.914540388283</v>
      </c>
      <c r="P83" s="5">
        <v>2452.863580243</v>
      </c>
      <c r="Q83" s="5">
        <f>SUM(M83:P83)</f>
        <v>10873.938150071623</v>
      </c>
    </row>
    <row r="84" spans="5:17" ht="12.75">
      <c r="E84" t="s">
        <v>343</v>
      </c>
      <c r="G84" s="140">
        <v>-1525.4717707689972</v>
      </c>
      <c r="H84" s="140">
        <v>-1877.7196987559848</v>
      </c>
      <c r="I84" s="140">
        <v>-1230.377843983203</v>
      </c>
      <c r="J84" s="140">
        <v>-2514.8475617167496</v>
      </c>
      <c r="K84" s="140">
        <v>-7148.416875224935</v>
      </c>
      <c r="M84" s="5">
        <v>-1894.459259551394</v>
      </c>
      <c r="N84" s="5">
        <v>-2690.9533597140626</v>
      </c>
      <c r="O84" s="5">
        <v>-3539.408511381292</v>
      </c>
      <c r="P84" s="5">
        <v>-2908.2688126797834</v>
      </c>
      <c r="Q84" s="5">
        <f>SUM(M84:P84)</f>
        <v>-11033.089943326533</v>
      </c>
    </row>
    <row r="85" spans="6:17" ht="12.75">
      <c r="F85" t="s">
        <v>344</v>
      </c>
      <c r="G85" s="139">
        <v>-967.4</v>
      </c>
      <c r="H85" s="139">
        <v>-903</v>
      </c>
      <c r="I85" s="139">
        <v>-331</v>
      </c>
      <c r="J85" s="139">
        <v>-1506</v>
      </c>
      <c r="K85" s="139">
        <v>-3707.4</v>
      </c>
      <c r="M85" s="104">
        <f>+c_8!L220</f>
        <v>-95.813819647</v>
      </c>
      <c r="N85" s="104">
        <f>+c_8!P220</f>
        <v>-782.95231477</v>
      </c>
      <c r="O85" s="104">
        <f>+c_8!T220</f>
        <v>-1632.446806676</v>
      </c>
      <c r="P85" s="104">
        <f>+c_8!X220</f>
        <v>-804.309072144</v>
      </c>
      <c r="Q85" s="104">
        <f>SUM(M85:P85)</f>
        <v>-3315.522013237</v>
      </c>
    </row>
    <row r="86" ht="12.75">
      <c r="M86" s="1"/>
    </row>
    <row r="87" spans="11:14" ht="12.75">
      <c r="K87" s="1"/>
      <c r="M87" s="1"/>
      <c r="N87" s="1"/>
    </row>
    <row r="88" spans="11:14" ht="12.75">
      <c r="K88" s="1"/>
      <c r="M88" s="1"/>
      <c r="N88" s="1"/>
    </row>
  </sheetData>
  <mergeCells count="2">
    <mergeCell ref="A1:Q1"/>
    <mergeCell ref="A2:Q2"/>
  </mergeCells>
  <printOptions horizontalCentered="1" verticalCentered="1"/>
  <pageMargins left="0.75" right="0.75" top="1" bottom="1"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2:Z90"/>
  <sheetViews>
    <sheetView zoomScale="75" zoomScaleNormal="75" zoomScaleSheetLayoutView="75" workbookViewId="0" topLeftCell="A1">
      <selection activeCell="A1" sqref="A1"/>
    </sheetView>
  </sheetViews>
  <sheetFormatPr defaultColWidth="11.421875" defaultRowHeight="12.75"/>
  <cols>
    <col min="1" max="1" width="4.57421875" style="179" customWidth="1"/>
    <col min="2" max="2" width="2.7109375" style="200" customWidth="1"/>
    <col min="3" max="3" width="2.421875" style="200" customWidth="1"/>
    <col min="4" max="4" width="2.28125" style="200" customWidth="1"/>
    <col min="5" max="5" width="2.7109375" style="200" customWidth="1"/>
    <col min="6" max="6" width="3.00390625" style="200" customWidth="1"/>
    <col min="7" max="7" width="38.57421875" style="200" customWidth="1"/>
    <col min="8" max="10" width="9.7109375" style="200" customWidth="1"/>
    <col min="11" max="11" width="1.7109375" style="200" customWidth="1"/>
    <col min="12" max="13" width="9.421875" style="179" customWidth="1"/>
    <col min="14" max="14" width="9.8515625" style="179" customWidth="1"/>
    <col min="15" max="15" width="2.00390625" style="179" customWidth="1"/>
    <col min="16" max="16" width="8.7109375" style="179" customWidth="1"/>
    <col min="17" max="17" width="9.8515625" style="179" customWidth="1"/>
    <col min="18" max="18" width="9.140625" style="179" customWidth="1"/>
    <col min="19" max="19" width="1.421875" style="179" customWidth="1"/>
    <col min="20" max="20" width="10.140625" style="200" customWidth="1"/>
    <col min="21" max="21" width="8.8515625" style="200" customWidth="1"/>
    <col min="22" max="22" width="9.421875" style="200" customWidth="1"/>
    <col min="23" max="23" width="2.00390625" style="200" customWidth="1"/>
    <col min="24" max="24" width="9.8515625" style="200" customWidth="1"/>
    <col min="25" max="25" width="10.421875" style="200" customWidth="1"/>
    <col min="26" max="26" width="9.140625" style="200" customWidth="1"/>
    <col min="27" max="16384" width="11.421875" style="179" customWidth="1"/>
  </cols>
  <sheetData>
    <row r="2" spans="1:26" ht="12.75">
      <c r="A2" s="187"/>
      <c r="B2" s="175" t="s">
        <v>693</v>
      </c>
      <c r="C2" s="188"/>
      <c r="D2" s="188"/>
      <c r="E2" s="188"/>
      <c r="F2" s="188"/>
      <c r="G2" s="188"/>
      <c r="H2" s="188"/>
      <c r="I2" s="188"/>
      <c r="J2" s="188"/>
      <c r="K2" s="188"/>
      <c r="L2" s="188"/>
      <c r="M2" s="188"/>
      <c r="N2" s="188"/>
      <c r="O2" s="188"/>
      <c r="P2" s="188"/>
      <c r="Q2" s="188"/>
      <c r="R2" s="188"/>
      <c r="S2" s="188"/>
      <c r="T2" s="188"/>
      <c r="U2" s="188"/>
      <c r="V2" s="188"/>
      <c r="W2" s="188"/>
      <c r="X2" s="188"/>
      <c r="Y2" s="188"/>
      <c r="Z2" s="188"/>
    </row>
    <row r="3" spans="2:26" ht="12.75">
      <c r="B3" s="186" t="s">
        <v>0</v>
      </c>
      <c r="C3" s="189"/>
      <c r="D3" s="189"/>
      <c r="E3" s="189"/>
      <c r="F3" s="189"/>
      <c r="G3" s="189"/>
      <c r="H3" s="189"/>
      <c r="I3" s="189"/>
      <c r="J3" s="189"/>
      <c r="K3" s="189"/>
      <c r="L3" s="189"/>
      <c r="M3" s="189"/>
      <c r="N3" s="189"/>
      <c r="O3" s="189"/>
      <c r="P3" s="189"/>
      <c r="Q3" s="189"/>
      <c r="R3" s="189"/>
      <c r="S3" s="189"/>
      <c r="T3" s="189"/>
      <c r="U3" s="189"/>
      <c r="V3" s="189"/>
      <c r="W3" s="189"/>
      <c r="X3" s="189"/>
      <c r="Y3" s="189"/>
      <c r="Z3" s="189"/>
    </row>
    <row r="4" spans="2:26" ht="12.75">
      <c r="B4" s="201"/>
      <c r="C4" s="201"/>
      <c r="D4" s="201"/>
      <c r="E4" s="201"/>
      <c r="F4" s="201"/>
      <c r="G4" s="201"/>
      <c r="H4" s="201"/>
      <c r="I4" s="201"/>
      <c r="J4" s="201"/>
      <c r="K4" s="201"/>
      <c r="L4" s="201"/>
      <c r="M4" s="201"/>
      <c r="N4" s="201"/>
      <c r="O4" s="201"/>
      <c r="P4" s="201"/>
      <c r="Q4" s="201"/>
      <c r="R4" s="201"/>
      <c r="S4" s="201"/>
      <c r="T4" s="201"/>
      <c r="U4" s="201"/>
      <c r="V4" s="201"/>
      <c r="W4" s="201"/>
      <c r="X4" s="201"/>
      <c r="Y4" s="201"/>
      <c r="Z4" s="201"/>
    </row>
    <row r="5" spans="2:26" ht="12.75">
      <c r="B5" s="177"/>
      <c r="C5" s="177"/>
      <c r="D5" s="177"/>
      <c r="E5" s="177"/>
      <c r="F5" s="177"/>
      <c r="G5" s="177"/>
      <c r="H5" s="202"/>
      <c r="I5" s="202"/>
      <c r="J5" s="202"/>
      <c r="K5" s="202"/>
      <c r="L5" s="202"/>
      <c r="M5" s="202"/>
      <c r="N5" s="202"/>
      <c r="O5" s="202"/>
      <c r="P5" s="202"/>
      <c r="Q5" s="202"/>
      <c r="R5" s="202"/>
      <c r="S5" s="202"/>
      <c r="T5" s="202"/>
      <c r="U5" s="202"/>
      <c r="V5" s="202"/>
      <c r="W5" s="202"/>
      <c r="X5" s="202"/>
      <c r="Y5" s="202"/>
      <c r="Z5" s="202"/>
    </row>
    <row r="6" spans="2:26" ht="12.75">
      <c r="B6" s="203"/>
      <c r="C6" s="203"/>
      <c r="D6" s="203"/>
      <c r="E6" s="203"/>
      <c r="F6" s="203"/>
      <c r="G6" s="203"/>
      <c r="H6" s="401" t="s">
        <v>452</v>
      </c>
      <c r="I6" s="401"/>
      <c r="J6" s="401"/>
      <c r="K6" s="401"/>
      <c r="L6" s="401"/>
      <c r="M6" s="401"/>
      <c r="N6" s="401"/>
      <c r="O6" s="401"/>
      <c r="P6" s="401"/>
      <c r="Q6" s="401"/>
      <c r="R6" s="401"/>
      <c r="S6" s="401"/>
      <c r="T6" s="401"/>
      <c r="U6" s="401"/>
      <c r="V6" s="401"/>
      <c r="W6" s="204"/>
      <c r="X6" s="204"/>
      <c r="Y6" s="205" t="s">
        <v>447</v>
      </c>
      <c r="Z6" s="204"/>
    </row>
    <row r="7" spans="2:26" ht="12.75">
      <c r="B7" s="206" t="s">
        <v>1</v>
      </c>
      <c r="D7" s="203"/>
      <c r="E7" s="203"/>
      <c r="F7" s="203"/>
      <c r="G7" s="203"/>
      <c r="H7" s="402" t="s">
        <v>448</v>
      </c>
      <c r="I7" s="402"/>
      <c r="J7" s="402"/>
      <c r="K7" s="207"/>
      <c r="L7" s="402" t="s">
        <v>348</v>
      </c>
      <c r="M7" s="402"/>
      <c r="N7" s="402"/>
      <c r="O7" s="207"/>
      <c r="P7" s="402" t="s">
        <v>453</v>
      </c>
      <c r="Q7" s="402"/>
      <c r="R7" s="402"/>
      <c r="S7" s="207"/>
      <c r="T7" s="402" t="s">
        <v>454</v>
      </c>
      <c r="U7" s="402"/>
      <c r="V7" s="402"/>
      <c r="W7" s="208"/>
      <c r="X7" s="209" t="s">
        <v>336</v>
      </c>
      <c r="Y7" s="209" t="s">
        <v>337</v>
      </c>
      <c r="Z7" s="209" t="s">
        <v>116</v>
      </c>
    </row>
    <row r="8" spans="7:26" ht="12.75">
      <c r="G8" s="210"/>
      <c r="H8" s="211" t="s">
        <v>336</v>
      </c>
      <c r="I8" s="211" t="s">
        <v>337</v>
      </c>
      <c r="J8" s="211" t="s">
        <v>116</v>
      </c>
      <c r="K8" s="210"/>
      <c r="L8" s="211" t="s">
        <v>336</v>
      </c>
      <c r="M8" s="211" t="s">
        <v>337</v>
      </c>
      <c r="N8" s="211" t="s">
        <v>116</v>
      </c>
      <c r="O8" s="210"/>
      <c r="P8" s="211" t="s">
        <v>336</v>
      </c>
      <c r="Q8" s="211" t="s">
        <v>337</v>
      </c>
      <c r="R8" s="211" t="s">
        <v>116</v>
      </c>
      <c r="S8" s="210"/>
      <c r="T8" s="211" t="s">
        <v>336</v>
      </c>
      <c r="U8" s="211" t="s">
        <v>337</v>
      </c>
      <c r="V8" s="211" t="s">
        <v>116</v>
      </c>
      <c r="X8" s="206"/>
      <c r="Y8" s="206"/>
      <c r="Z8" s="206"/>
    </row>
    <row r="9" spans="2:26" ht="9.75" customHeight="1">
      <c r="B9" s="212"/>
      <c r="C9" s="212"/>
      <c r="D9" s="212"/>
      <c r="E9" s="212"/>
      <c r="F9" s="212"/>
      <c r="G9" s="212"/>
      <c r="H9" s="212"/>
      <c r="I9" s="212"/>
      <c r="J9" s="212"/>
      <c r="K9" s="212"/>
      <c r="L9" s="212"/>
      <c r="M9" s="212"/>
      <c r="N9" s="212"/>
      <c r="O9" s="212"/>
      <c r="P9" s="212"/>
      <c r="Q9" s="212"/>
      <c r="R9" s="212"/>
      <c r="S9" s="212"/>
      <c r="T9" s="212"/>
      <c r="U9" s="212"/>
      <c r="V9" s="212"/>
      <c r="W9" s="212"/>
      <c r="X9" s="212"/>
      <c r="Y9" s="212"/>
      <c r="Z9" s="212"/>
    </row>
    <row r="10" spans="2:26" ht="19.5" customHeight="1">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row>
    <row r="11" spans="1:26" s="187" customFormat="1" ht="12.75">
      <c r="A11" s="179"/>
      <c r="B11" s="218" t="s">
        <v>368</v>
      </c>
      <c r="C11" s="208" t="s">
        <v>369</v>
      </c>
      <c r="D11" s="208"/>
      <c r="E11" s="208"/>
      <c r="F11" s="208"/>
      <c r="G11" s="208"/>
      <c r="H11" s="208">
        <v>16760.51787611958</v>
      </c>
      <c r="I11" s="208">
        <v>15325.126368611325</v>
      </c>
      <c r="J11" s="208">
        <v>1435.3915075082532</v>
      </c>
      <c r="K11" s="208"/>
      <c r="L11" s="208">
        <v>19529.629740539283</v>
      </c>
      <c r="M11" s="208">
        <v>17567.324840259884</v>
      </c>
      <c r="N11" s="208">
        <v>1962.3049002793996</v>
      </c>
      <c r="O11" s="208"/>
      <c r="P11" s="208">
        <v>19055.019339069568</v>
      </c>
      <c r="Q11" s="208">
        <v>17818.520942856074</v>
      </c>
      <c r="R11" s="208">
        <v>1236.4983962134938</v>
      </c>
      <c r="S11" s="208"/>
      <c r="T11" s="208">
        <v>19823.95282833678</v>
      </c>
      <c r="U11" s="208">
        <v>19202.087675091003</v>
      </c>
      <c r="V11" s="208">
        <v>621.865153245777</v>
      </c>
      <c r="W11" s="208"/>
      <c r="X11" s="208">
        <v>75169.1197840652</v>
      </c>
      <c r="Y11" s="208">
        <v>69913.05982681828</v>
      </c>
      <c r="Z11" s="208">
        <v>5256.059957246922</v>
      </c>
    </row>
    <row r="12" spans="2:19" ht="12.75">
      <c r="B12" s="210"/>
      <c r="L12" s="200"/>
      <c r="M12" s="200"/>
      <c r="N12" s="200"/>
      <c r="O12" s="200"/>
      <c r="P12" s="200"/>
      <c r="Q12" s="200"/>
      <c r="R12" s="200"/>
      <c r="S12" s="200"/>
    </row>
    <row r="13" spans="1:26" ht="12.75">
      <c r="A13" s="187"/>
      <c r="B13" s="218"/>
      <c r="C13" s="200" t="s">
        <v>370</v>
      </c>
      <c r="D13" s="200" t="s">
        <v>371</v>
      </c>
      <c r="H13" s="200">
        <v>15609.85645947823</v>
      </c>
      <c r="I13" s="200">
        <v>10524.720761608412</v>
      </c>
      <c r="J13" s="200">
        <v>5085.135697869817</v>
      </c>
      <c r="L13" s="200">
        <v>16945.720318169708</v>
      </c>
      <c r="M13" s="200">
        <v>10855.516435109032</v>
      </c>
      <c r="N13" s="200">
        <v>6090.203883060676</v>
      </c>
      <c r="O13" s="200"/>
      <c r="P13" s="200">
        <v>17432.55568861087</v>
      </c>
      <c r="Q13" s="200">
        <v>11453.141353631247</v>
      </c>
      <c r="R13" s="200">
        <v>5979.414334979625</v>
      </c>
      <c r="S13" s="200"/>
      <c r="T13" s="200">
        <v>15632.234168731378</v>
      </c>
      <c r="U13" s="200">
        <v>11495.866088228446</v>
      </c>
      <c r="V13" s="200">
        <v>4136.368080502933</v>
      </c>
      <c r="X13" s="200">
        <v>65620.36663499018</v>
      </c>
      <c r="Y13" s="200">
        <v>44329.24463857713</v>
      </c>
      <c r="Z13" s="200">
        <v>21291.121996413043</v>
      </c>
    </row>
    <row r="14" spans="2:26" ht="12.75">
      <c r="B14" s="218"/>
      <c r="C14" s="208"/>
      <c r="D14" s="208" t="s">
        <v>372</v>
      </c>
      <c r="E14" s="208" t="s">
        <v>258</v>
      </c>
      <c r="F14" s="208"/>
      <c r="G14" s="208"/>
      <c r="H14" s="208">
        <v>13620.654470580075</v>
      </c>
      <c r="I14" s="208">
        <v>8387.659725321002</v>
      </c>
      <c r="J14" s="208">
        <v>5232.994745259073</v>
      </c>
      <c r="K14" s="208"/>
      <c r="L14" s="208">
        <v>15139.553492942641</v>
      </c>
      <c r="M14" s="208">
        <v>8793.555979472929</v>
      </c>
      <c r="N14" s="208">
        <v>6345.997513469712</v>
      </c>
      <c r="O14" s="208"/>
      <c r="P14" s="208">
        <v>15678.848661720725</v>
      </c>
      <c r="Q14" s="208">
        <v>9381.038486748292</v>
      </c>
      <c r="R14" s="208">
        <v>6297.810174972434</v>
      </c>
      <c r="S14" s="208"/>
      <c r="T14" s="208">
        <v>13677.336106300994</v>
      </c>
      <c r="U14" s="208">
        <v>9340.800410939099</v>
      </c>
      <c r="V14" s="208">
        <v>4336.535695361896</v>
      </c>
      <c r="W14" s="208"/>
      <c r="X14" s="208">
        <v>58116.39273154443</v>
      </c>
      <c r="Y14" s="208">
        <v>35903.054602481316</v>
      </c>
      <c r="Z14" s="208">
        <v>22213.338129063115</v>
      </c>
    </row>
    <row r="15" spans="2:26" ht="12.75">
      <c r="B15" s="210"/>
      <c r="E15" s="200" t="s">
        <v>373</v>
      </c>
      <c r="H15" s="200">
        <v>13369.601242560075</v>
      </c>
      <c r="I15" s="200">
        <v>8185.077505562349</v>
      </c>
      <c r="J15" s="200">
        <v>5184.523736997726</v>
      </c>
      <c r="L15" s="200">
        <v>14879.12196705264</v>
      </c>
      <c r="M15" s="200">
        <v>8569.871207597818</v>
      </c>
      <c r="N15" s="200">
        <v>6309.250759454822</v>
      </c>
      <c r="O15" s="200"/>
      <c r="P15" s="200">
        <v>15449.470444150724</v>
      </c>
      <c r="Q15" s="200">
        <v>9155.265798727025</v>
      </c>
      <c r="R15" s="200">
        <v>6294.204645423699</v>
      </c>
      <c r="S15" s="200"/>
      <c r="T15" s="200">
        <v>13453.204754970993</v>
      </c>
      <c r="U15" s="200">
        <v>9138.544265721419</v>
      </c>
      <c r="V15" s="200">
        <v>4314.660489249574</v>
      </c>
      <c r="X15" s="200">
        <v>57151.39840873443</v>
      </c>
      <c r="Y15" s="200">
        <v>35048.75877760861</v>
      </c>
      <c r="Z15" s="200">
        <v>22102.63963112582</v>
      </c>
    </row>
    <row r="16" spans="2:26" ht="12.75">
      <c r="B16" s="210"/>
      <c r="F16" s="200" t="s">
        <v>117</v>
      </c>
      <c r="H16" s="200">
        <v>13082.222636681001</v>
      </c>
      <c r="I16" s="200">
        <v>7699.162472119868</v>
      </c>
      <c r="J16" s="200">
        <v>5383.060164561133</v>
      </c>
      <c r="L16" s="200">
        <v>14566.772120577</v>
      </c>
      <c r="M16" s="200">
        <v>8036.244308924837</v>
      </c>
      <c r="N16" s="200">
        <v>6530.527811652162</v>
      </c>
      <c r="O16" s="200"/>
      <c r="P16" s="200">
        <v>15116.707058195</v>
      </c>
      <c r="Q16" s="200">
        <v>8533.547598574964</v>
      </c>
      <c r="R16" s="200">
        <v>6583.159459620036</v>
      </c>
      <c r="S16" s="200"/>
      <c r="T16" s="200">
        <v>13088.790344918001</v>
      </c>
      <c r="U16" s="200">
        <v>8491.053284506208</v>
      </c>
      <c r="V16" s="200">
        <v>4597.737060411793</v>
      </c>
      <c r="X16" s="200">
        <v>55854.492160370995</v>
      </c>
      <c r="Y16" s="200">
        <v>32760.007664125875</v>
      </c>
      <c r="Z16" s="200">
        <v>23094.48449624512</v>
      </c>
    </row>
    <row r="17" spans="2:26" ht="12.75">
      <c r="B17" s="210"/>
      <c r="E17" s="219"/>
      <c r="F17" s="200" t="s">
        <v>374</v>
      </c>
      <c r="H17" s="200">
        <v>287.3786058790745</v>
      </c>
      <c r="I17" s="200">
        <v>485.9150334424813</v>
      </c>
      <c r="J17" s="200">
        <v>-198.5364275634068</v>
      </c>
      <c r="L17" s="200">
        <v>312.34984647564033</v>
      </c>
      <c r="M17" s="200">
        <v>533.6268986729807</v>
      </c>
      <c r="N17" s="200">
        <v>-221.27705219734037</v>
      </c>
      <c r="O17" s="200"/>
      <c r="P17" s="200">
        <v>332.76338595572537</v>
      </c>
      <c r="Q17" s="200">
        <v>621.7182001520611</v>
      </c>
      <c r="R17" s="200">
        <v>-288.9548141963357</v>
      </c>
      <c r="S17" s="200"/>
      <c r="T17" s="200">
        <v>364.41441005299237</v>
      </c>
      <c r="U17" s="200">
        <v>647.4909812152116</v>
      </c>
      <c r="V17" s="200">
        <v>-283.07657116221924</v>
      </c>
      <c r="X17" s="200">
        <v>1296.9062483634325</v>
      </c>
      <c r="Y17" s="200">
        <v>2288.7511134827346</v>
      </c>
      <c r="Z17" s="200">
        <v>-991.8448651193021</v>
      </c>
    </row>
    <row r="18" spans="2:26" ht="12.75">
      <c r="B18" s="210"/>
      <c r="E18" s="219" t="s">
        <v>375</v>
      </c>
      <c r="H18" s="200">
        <v>0.450097011996349</v>
      </c>
      <c r="I18" s="200">
        <v>11.160544417594377</v>
      </c>
      <c r="J18" s="200">
        <v>-10.710447405598028</v>
      </c>
      <c r="L18" s="200">
        <v>0.450097011996349</v>
      </c>
      <c r="M18" s="200">
        <v>8.503487102714022</v>
      </c>
      <c r="N18" s="200">
        <v>-8.053390090717674</v>
      </c>
      <c r="O18" s="200"/>
      <c r="P18" s="200">
        <v>0.450097011996349</v>
      </c>
      <c r="Q18" s="200">
        <v>8.996686585117528</v>
      </c>
      <c r="R18" s="200">
        <v>-8.54658957312118</v>
      </c>
      <c r="S18" s="200"/>
      <c r="T18" s="200">
        <v>0.450097011996349</v>
      </c>
      <c r="U18" s="200">
        <v>8.747771629461148</v>
      </c>
      <c r="V18" s="200">
        <v>-8.2976746174648</v>
      </c>
      <c r="X18" s="200">
        <v>1.800388047985396</v>
      </c>
      <c r="Y18" s="200">
        <v>37.40848973488708</v>
      </c>
      <c r="Z18" s="200">
        <v>-35.60810168690168</v>
      </c>
    </row>
    <row r="19" spans="2:26" ht="12.75">
      <c r="B19" s="210"/>
      <c r="E19" s="219" t="s">
        <v>125</v>
      </c>
      <c r="H19" s="200">
        <v>121.47190998800367</v>
      </c>
      <c r="I19" s="200">
        <v>191.4216753410578</v>
      </c>
      <c r="J19" s="200">
        <v>-69.94976535305413</v>
      </c>
      <c r="L19" s="200">
        <v>114.10977446800362</v>
      </c>
      <c r="M19" s="200">
        <v>215.18128477239577</v>
      </c>
      <c r="N19" s="200">
        <v>-101.07151030439215</v>
      </c>
      <c r="O19" s="200"/>
      <c r="P19" s="200">
        <v>98.99236150800367</v>
      </c>
      <c r="Q19" s="200">
        <v>216.77600143614845</v>
      </c>
      <c r="R19" s="200">
        <v>-117.78363992814478</v>
      </c>
      <c r="S19" s="200"/>
      <c r="T19" s="200">
        <v>96.06891422800366</v>
      </c>
      <c r="U19" s="200">
        <v>193.5083735882187</v>
      </c>
      <c r="V19" s="200">
        <v>-97.43945936021503</v>
      </c>
      <c r="X19" s="200">
        <v>430.64296019201464</v>
      </c>
      <c r="Y19" s="200">
        <v>816.8873351378207</v>
      </c>
      <c r="Z19" s="200">
        <v>-386.2443749458061</v>
      </c>
    </row>
    <row r="20" spans="1:26" ht="12.75">
      <c r="A20" s="220"/>
      <c r="B20" s="221"/>
      <c r="C20" s="214"/>
      <c r="D20" s="214"/>
      <c r="E20" s="214" t="s">
        <v>126</v>
      </c>
      <c r="F20" s="214"/>
      <c r="G20" s="214"/>
      <c r="H20" s="214">
        <v>129.13122102</v>
      </c>
      <c r="I20" s="214">
        <v>0</v>
      </c>
      <c r="J20" s="214">
        <v>129.13122102</v>
      </c>
      <c r="K20" s="214"/>
      <c r="L20" s="214">
        <v>145.87165441</v>
      </c>
      <c r="M20" s="214">
        <v>0</v>
      </c>
      <c r="N20" s="214">
        <v>145.87165441</v>
      </c>
      <c r="O20" s="214"/>
      <c r="P20" s="214">
        <v>129.93575905</v>
      </c>
      <c r="Q20" s="214">
        <v>0</v>
      </c>
      <c r="R20" s="214">
        <v>129.93575905</v>
      </c>
      <c r="S20" s="214"/>
      <c r="T20" s="214">
        <v>127.61234009</v>
      </c>
      <c r="U20" s="214">
        <v>0</v>
      </c>
      <c r="V20" s="214">
        <v>127.61234009</v>
      </c>
      <c r="W20" s="214"/>
      <c r="X20" s="214">
        <v>532.55097457</v>
      </c>
      <c r="Y20" s="214">
        <v>0</v>
      </c>
      <c r="Z20" s="214">
        <v>532.55097457</v>
      </c>
    </row>
    <row r="21" spans="2:26" s="213" customFormat="1" ht="12.75">
      <c r="B21" s="222"/>
      <c r="C21" s="223"/>
      <c r="D21" s="223" t="s">
        <v>376</v>
      </c>
      <c r="E21" s="223" t="s">
        <v>259</v>
      </c>
      <c r="F21" s="223"/>
      <c r="G21" s="223"/>
      <c r="H21" s="208">
        <v>1989.2019888981542</v>
      </c>
      <c r="I21" s="208">
        <v>2137.0610362874113</v>
      </c>
      <c r="J21" s="208">
        <v>-147.85904738925706</v>
      </c>
      <c r="K21" s="208"/>
      <c r="L21" s="208">
        <v>1806.1668252270665</v>
      </c>
      <c r="M21" s="208">
        <v>2061.9604556361032</v>
      </c>
      <c r="N21" s="208">
        <v>-255.79363040903672</v>
      </c>
      <c r="O21" s="208"/>
      <c r="P21" s="208">
        <v>1753.7070268901473</v>
      </c>
      <c r="Q21" s="208">
        <v>2072.1028668829554</v>
      </c>
      <c r="R21" s="208">
        <v>-318.3958399928081</v>
      </c>
      <c r="S21" s="208"/>
      <c r="T21" s="208">
        <v>1954.898062430385</v>
      </c>
      <c r="U21" s="208">
        <v>2155.065677289347</v>
      </c>
      <c r="V21" s="208">
        <v>-200.16761485896222</v>
      </c>
      <c r="W21" s="223"/>
      <c r="X21" s="208">
        <v>7503.9739034457525</v>
      </c>
      <c r="Y21" s="208">
        <v>8426.190036095817</v>
      </c>
      <c r="Z21" s="223">
        <v>-922.2161326500645</v>
      </c>
    </row>
    <row r="22" spans="2:26" s="213" customFormat="1" ht="12.75">
      <c r="B22" s="222"/>
      <c r="C22" s="214"/>
      <c r="D22" s="214"/>
      <c r="E22" s="214" t="s">
        <v>127</v>
      </c>
      <c r="F22" s="214"/>
      <c r="G22" s="214"/>
      <c r="H22" s="200">
        <v>1165.726182959054</v>
      </c>
      <c r="I22" s="200">
        <v>1157.7001628688645</v>
      </c>
      <c r="J22" s="200">
        <v>8.026020090189604</v>
      </c>
      <c r="K22" s="200"/>
      <c r="L22" s="200">
        <v>1135.472808882294</v>
      </c>
      <c r="M22" s="200">
        <v>1108.457570649236</v>
      </c>
      <c r="N22" s="200">
        <v>27.01523823305797</v>
      </c>
      <c r="O22" s="200"/>
      <c r="P22" s="200">
        <v>1086.4463886519873</v>
      </c>
      <c r="Q22" s="200">
        <v>1098.771293807279</v>
      </c>
      <c r="R22" s="200">
        <v>-12.324905155291844</v>
      </c>
      <c r="S22" s="200"/>
      <c r="T22" s="200">
        <v>1080.9906824662935</v>
      </c>
      <c r="U22" s="200">
        <v>1186.0280882801007</v>
      </c>
      <c r="V22" s="200">
        <v>-105.03740581380725</v>
      </c>
      <c r="W22" s="214"/>
      <c r="X22" s="200">
        <v>4468.636062959629</v>
      </c>
      <c r="Y22" s="200">
        <v>4550.957115605481</v>
      </c>
      <c r="Z22" s="214">
        <v>-82.32105264585152</v>
      </c>
    </row>
    <row r="23" spans="2:26" s="213" customFormat="1" ht="12.75">
      <c r="B23" s="222"/>
      <c r="C23" s="214"/>
      <c r="D23" s="214"/>
      <c r="E23" s="214" t="s">
        <v>128</v>
      </c>
      <c r="F23" s="214"/>
      <c r="G23" s="214"/>
      <c r="H23" s="200">
        <v>400.8</v>
      </c>
      <c r="I23" s="200">
        <v>375.7</v>
      </c>
      <c r="J23" s="200">
        <v>25.1</v>
      </c>
      <c r="K23" s="200"/>
      <c r="L23" s="200">
        <v>221.5</v>
      </c>
      <c r="M23" s="200">
        <v>274.7</v>
      </c>
      <c r="N23" s="200">
        <v>-53.2</v>
      </c>
      <c r="O23" s="200"/>
      <c r="P23" s="200">
        <v>224.3</v>
      </c>
      <c r="Q23" s="200">
        <v>311.5</v>
      </c>
      <c r="R23" s="200">
        <v>-87.2</v>
      </c>
      <c r="S23" s="200"/>
      <c r="T23" s="200">
        <v>367.8</v>
      </c>
      <c r="U23" s="200">
        <v>290.5</v>
      </c>
      <c r="V23" s="200">
        <v>77.3</v>
      </c>
      <c r="W23" s="214"/>
      <c r="X23" s="200">
        <v>1214.4</v>
      </c>
      <c r="Y23" s="200">
        <v>1252.4</v>
      </c>
      <c r="Z23" s="214">
        <v>-38.00000000000023</v>
      </c>
    </row>
    <row r="24" spans="1:26" s="213" customFormat="1" ht="12.75">
      <c r="A24" s="179"/>
      <c r="B24" s="210"/>
      <c r="C24" s="200"/>
      <c r="D24" s="200"/>
      <c r="E24" s="200" t="s">
        <v>53</v>
      </c>
      <c r="F24" s="200"/>
      <c r="G24" s="200"/>
      <c r="H24" s="200">
        <v>422.6758059391002</v>
      </c>
      <c r="I24" s="200">
        <v>603.6608734185465</v>
      </c>
      <c r="J24" s="200">
        <v>-180.98506747944634</v>
      </c>
      <c r="K24" s="200"/>
      <c r="L24" s="200">
        <v>449.19401634477254</v>
      </c>
      <c r="M24" s="200">
        <v>678.8028849868673</v>
      </c>
      <c r="N24" s="200">
        <v>-229.60886864209476</v>
      </c>
      <c r="O24" s="200"/>
      <c r="P24" s="200">
        <v>442.96063823816</v>
      </c>
      <c r="Q24" s="200">
        <v>661.8315730756761</v>
      </c>
      <c r="R24" s="200">
        <v>-218.87093483751613</v>
      </c>
      <c r="S24" s="200"/>
      <c r="T24" s="200">
        <v>506.10737996409136</v>
      </c>
      <c r="U24" s="200">
        <v>678.5375890092462</v>
      </c>
      <c r="V24" s="200">
        <v>-172.4302090451548</v>
      </c>
      <c r="W24" s="200"/>
      <c r="X24" s="200">
        <v>1820.937840486124</v>
      </c>
      <c r="Y24" s="200">
        <v>2622.8329204903366</v>
      </c>
      <c r="Z24" s="200">
        <v>-801.8950800042126</v>
      </c>
    </row>
    <row r="25" spans="2:19" ht="12.75">
      <c r="B25" s="210"/>
      <c r="L25" s="200"/>
      <c r="M25" s="200"/>
      <c r="N25" s="200"/>
      <c r="O25" s="200"/>
      <c r="P25" s="200"/>
      <c r="Q25" s="200"/>
      <c r="R25" s="200"/>
      <c r="S25" s="200"/>
    </row>
    <row r="26" spans="1:26" ht="12.75">
      <c r="A26" s="213"/>
      <c r="B26" s="222"/>
      <c r="C26" s="214" t="s">
        <v>377</v>
      </c>
      <c r="D26" s="214" t="s">
        <v>378</v>
      </c>
      <c r="E26" s="214"/>
      <c r="F26" s="214"/>
      <c r="G26" s="214"/>
      <c r="H26" s="214">
        <v>622.6299813918528</v>
      </c>
      <c r="I26" s="214">
        <v>4688.265386136745</v>
      </c>
      <c r="J26" s="214">
        <v>-4065.6354047448926</v>
      </c>
      <c r="K26" s="214"/>
      <c r="L26" s="214">
        <v>1275.6887936829476</v>
      </c>
      <c r="M26" s="214">
        <v>6602.014110239511</v>
      </c>
      <c r="N26" s="214">
        <v>-5326.325316556564</v>
      </c>
      <c r="O26" s="214"/>
      <c r="P26" s="214">
        <v>734.2411590327314</v>
      </c>
      <c r="Q26" s="214">
        <v>6198.9214632787125</v>
      </c>
      <c r="R26" s="214">
        <v>-5464.6803042459815</v>
      </c>
      <c r="S26" s="214"/>
      <c r="T26" s="214">
        <v>3027.7458151069977</v>
      </c>
      <c r="U26" s="214">
        <v>7562.6321982766785</v>
      </c>
      <c r="V26" s="214">
        <v>-4534.886383169681</v>
      </c>
      <c r="W26" s="214"/>
      <c r="X26" s="200">
        <v>5660.305749214529</v>
      </c>
      <c r="Y26" s="200">
        <v>25051.833157931644</v>
      </c>
      <c r="Z26" s="214">
        <v>-19391.527408717113</v>
      </c>
    </row>
    <row r="27" spans="1:26" s="213" customFormat="1" ht="12.75">
      <c r="A27" s="179"/>
      <c r="B27" s="210"/>
      <c r="C27" s="200"/>
      <c r="D27" s="200"/>
      <c r="E27" s="200" t="s">
        <v>379</v>
      </c>
      <c r="F27" s="200"/>
      <c r="G27" s="200"/>
      <c r="H27" s="200">
        <v>2.5</v>
      </c>
      <c r="I27" s="200">
        <v>3.3</v>
      </c>
      <c r="J27" s="200">
        <v>-0.8</v>
      </c>
      <c r="K27" s="200"/>
      <c r="L27" s="200">
        <v>0</v>
      </c>
      <c r="M27" s="200">
        <v>0.8</v>
      </c>
      <c r="N27" s="200">
        <v>-0.8</v>
      </c>
      <c r="O27" s="200"/>
      <c r="P27" s="200">
        <v>0</v>
      </c>
      <c r="Q27" s="200">
        <v>0.8</v>
      </c>
      <c r="R27" s="200">
        <v>-0.8</v>
      </c>
      <c r="S27" s="200"/>
      <c r="T27" s="200">
        <v>0</v>
      </c>
      <c r="U27" s="200">
        <v>0.8</v>
      </c>
      <c r="V27" s="200">
        <v>-0.8</v>
      </c>
      <c r="W27" s="200"/>
      <c r="X27" s="200">
        <v>2.5</v>
      </c>
      <c r="Y27" s="200">
        <v>5.7</v>
      </c>
      <c r="Z27" s="200">
        <v>-3.2</v>
      </c>
    </row>
    <row r="28" spans="2:26" ht="12.75">
      <c r="B28" s="210"/>
      <c r="E28" s="200" t="s">
        <v>129</v>
      </c>
      <c r="H28" s="214">
        <v>620.1299813918528</v>
      </c>
      <c r="I28" s="214">
        <v>4684.965386136745</v>
      </c>
      <c r="J28" s="214">
        <v>-4064.8354047448925</v>
      </c>
      <c r="K28" s="214"/>
      <c r="L28" s="214">
        <v>1275.6887936829476</v>
      </c>
      <c r="M28" s="214">
        <v>6601.214110239511</v>
      </c>
      <c r="N28" s="214">
        <v>-5325.525316556563</v>
      </c>
      <c r="O28" s="214"/>
      <c r="P28" s="214">
        <v>734.2411590327314</v>
      </c>
      <c r="Q28" s="214">
        <v>6198.121463278712</v>
      </c>
      <c r="R28" s="214">
        <v>-5463.880304245981</v>
      </c>
      <c r="S28" s="214"/>
      <c r="T28" s="214">
        <v>3027.7458151069977</v>
      </c>
      <c r="U28" s="214">
        <v>7561.832198276678</v>
      </c>
      <c r="V28" s="214">
        <v>-4534.086383169681</v>
      </c>
      <c r="W28" s="214"/>
      <c r="X28" s="214">
        <v>5657.805749214529</v>
      </c>
      <c r="Y28" s="214">
        <v>25046.133157931643</v>
      </c>
      <c r="Z28" s="214">
        <v>-19388.327408717116</v>
      </c>
    </row>
    <row r="29" spans="2:26" ht="12.75">
      <c r="B29" s="210"/>
      <c r="F29" s="200" t="s">
        <v>118</v>
      </c>
      <c r="H29" s="214">
        <v>225.02207912218336</v>
      </c>
      <c r="I29" s="214">
        <v>4092.326938216049</v>
      </c>
      <c r="J29" s="214">
        <v>-3867.3048590938656</v>
      </c>
      <c r="K29" s="214"/>
      <c r="L29" s="214">
        <v>881.7650082454435</v>
      </c>
      <c r="M29" s="214">
        <v>6029.791853081125</v>
      </c>
      <c r="N29" s="214">
        <v>-5148.026844835681</v>
      </c>
      <c r="O29" s="214"/>
      <c r="P29" s="214">
        <v>264.4023288376885</v>
      </c>
      <c r="Q29" s="214">
        <v>5636.760263406188</v>
      </c>
      <c r="R29" s="214">
        <v>-5372.357934568499</v>
      </c>
      <c r="S29" s="214"/>
      <c r="T29" s="214">
        <v>2067.205613373324</v>
      </c>
      <c r="U29" s="214">
        <v>6968.430173305029</v>
      </c>
      <c r="V29" s="214">
        <v>-4901.224559931705</v>
      </c>
      <c r="W29" s="214"/>
      <c r="X29" s="200">
        <v>3438.3950295786394</v>
      </c>
      <c r="Y29" s="200">
        <v>22727.309228008387</v>
      </c>
      <c r="Z29" s="214">
        <v>-19288.91419842975</v>
      </c>
    </row>
    <row r="30" spans="2:26" ht="12.75">
      <c r="B30" s="210"/>
      <c r="G30" s="200" t="s">
        <v>114</v>
      </c>
      <c r="H30" s="200">
        <v>223.42861375</v>
      </c>
      <c r="I30" s="200">
        <v>0</v>
      </c>
      <c r="J30" s="200">
        <v>223.42861375</v>
      </c>
      <c r="L30" s="200">
        <v>285.37092122</v>
      </c>
      <c r="M30" s="200">
        <v>0</v>
      </c>
      <c r="N30" s="200">
        <v>285.37092122</v>
      </c>
      <c r="O30" s="200"/>
      <c r="P30" s="200">
        <v>262.8123477600052</v>
      </c>
      <c r="Q30" s="200">
        <v>0</v>
      </c>
      <c r="R30" s="200">
        <v>262.8123477600052</v>
      </c>
      <c r="S30" s="200"/>
      <c r="T30" s="200">
        <v>348.8630868066616</v>
      </c>
      <c r="U30" s="200">
        <v>0</v>
      </c>
      <c r="V30" s="200">
        <v>348.8630868066616</v>
      </c>
      <c r="X30" s="200">
        <v>1120.4749695366668</v>
      </c>
      <c r="Y30" s="200">
        <v>0</v>
      </c>
      <c r="Z30" s="200">
        <v>1120.4749695366668</v>
      </c>
    </row>
    <row r="31" spans="2:26" ht="12.75">
      <c r="B31" s="210"/>
      <c r="G31" s="200" t="s">
        <v>115</v>
      </c>
      <c r="H31" s="200">
        <v>1.5934653721833332</v>
      </c>
      <c r="I31" s="200">
        <v>4092.326938216049</v>
      </c>
      <c r="J31" s="200">
        <v>-4090.7334728438655</v>
      </c>
      <c r="L31" s="200">
        <v>596.3940870254435</v>
      </c>
      <c r="M31" s="200">
        <v>6029.791853081125</v>
      </c>
      <c r="N31" s="200">
        <v>-5433.397766055681</v>
      </c>
      <c r="O31" s="200"/>
      <c r="P31" s="200">
        <v>1.5899810776833343</v>
      </c>
      <c r="Q31" s="200">
        <v>5636.760263406188</v>
      </c>
      <c r="R31" s="200">
        <v>-5635.170282328504</v>
      </c>
      <c r="S31" s="200"/>
      <c r="T31" s="200">
        <v>1718.3425265666626</v>
      </c>
      <c r="U31" s="200">
        <v>6968.430173305029</v>
      </c>
      <c r="V31" s="200">
        <v>-5250.087646738366</v>
      </c>
      <c r="X31" s="200">
        <v>2317.9200600419726</v>
      </c>
      <c r="Y31" s="200">
        <v>22727.309228008387</v>
      </c>
      <c r="Z31" s="200">
        <v>-20409.389167966416</v>
      </c>
    </row>
    <row r="32" spans="2:26" ht="12.75">
      <c r="B32" s="210"/>
      <c r="F32" s="200" t="s">
        <v>74</v>
      </c>
      <c r="H32" s="200">
        <v>186.67252010540133</v>
      </c>
      <c r="I32" s="200">
        <v>432.5474366821528</v>
      </c>
      <c r="J32" s="200">
        <v>-245.87491657675147</v>
      </c>
      <c r="L32" s="200">
        <v>160.50880322616644</v>
      </c>
      <c r="M32" s="200">
        <v>385.7236637316288</v>
      </c>
      <c r="N32" s="200">
        <v>-225.21486050546235</v>
      </c>
      <c r="O32" s="200"/>
      <c r="P32" s="200">
        <v>220.6448508180448</v>
      </c>
      <c r="Q32" s="200">
        <v>359.20474732747994</v>
      </c>
      <c r="R32" s="200">
        <v>-138.55989650943513</v>
      </c>
      <c r="S32" s="200"/>
      <c r="T32" s="200">
        <v>687.4363606529823</v>
      </c>
      <c r="U32" s="200">
        <v>364.28869999922966</v>
      </c>
      <c r="V32" s="200">
        <v>323.14766065375267</v>
      </c>
      <c r="X32" s="200">
        <v>1255.262534802595</v>
      </c>
      <c r="Y32" s="200">
        <v>1541.7645477404913</v>
      </c>
      <c r="Z32" s="200">
        <v>-286.5020129378963</v>
      </c>
    </row>
    <row r="33" spans="2:26" ht="12.75">
      <c r="B33" s="210"/>
      <c r="G33" s="200" t="s">
        <v>123</v>
      </c>
      <c r="H33" s="200">
        <v>129.22557256889226</v>
      </c>
      <c r="I33" s="200">
        <v>230.89545905209502</v>
      </c>
      <c r="J33" s="200">
        <v>-101.66988648320276</v>
      </c>
      <c r="L33" s="200">
        <v>88.02001096960734</v>
      </c>
      <c r="M33" s="200">
        <v>239.75678167440003</v>
      </c>
      <c r="N33" s="200">
        <v>-151.7367707047927</v>
      </c>
      <c r="O33" s="200"/>
      <c r="P33" s="200">
        <v>114.19476651258526</v>
      </c>
      <c r="Q33" s="200">
        <v>176.77794732747998</v>
      </c>
      <c r="R33" s="200">
        <v>-62.58318081489472</v>
      </c>
      <c r="S33" s="200"/>
      <c r="T33" s="200">
        <v>560.2591582765789</v>
      </c>
      <c r="U33" s="200">
        <v>173.61066304566918</v>
      </c>
      <c r="V33" s="200">
        <v>386.6484952309097</v>
      </c>
      <c r="X33" s="200">
        <v>891.6995083276638</v>
      </c>
      <c r="Y33" s="200">
        <v>821.0408510996442</v>
      </c>
      <c r="Z33" s="200">
        <v>70.65865722801959</v>
      </c>
    </row>
    <row r="34" spans="2:26" ht="12.75">
      <c r="B34" s="210"/>
      <c r="G34" s="200" t="s">
        <v>124</v>
      </c>
      <c r="H34" s="200">
        <v>57.44694753650907</v>
      </c>
      <c r="I34" s="200">
        <v>201.65197763005781</v>
      </c>
      <c r="J34" s="200">
        <v>-144.20503009354874</v>
      </c>
      <c r="L34" s="200">
        <v>72.48879225655911</v>
      </c>
      <c r="M34" s="200">
        <v>145.96688205722876</v>
      </c>
      <c r="N34" s="200">
        <v>-73.47808980066965</v>
      </c>
      <c r="O34" s="200"/>
      <c r="P34" s="200">
        <v>106.45008430545955</v>
      </c>
      <c r="Q34" s="200">
        <v>182.4268</v>
      </c>
      <c r="R34" s="200">
        <v>-75.97671569454043</v>
      </c>
      <c r="S34" s="200"/>
      <c r="T34" s="200">
        <v>127.17720237640346</v>
      </c>
      <c r="U34" s="200">
        <v>190.67803695356048</v>
      </c>
      <c r="V34" s="200">
        <v>-63.50083457715702</v>
      </c>
      <c r="X34" s="200">
        <v>363.5630264749312</v>
      </c>
      <c r="Y34" s="200">
        <v>720.723696640847</v>
      </c>
      <c r="Z34" s="200">
        <v>-357.16067016591586</v>
      </c>
    </row>
    <row r="35" spans="2:26" ht="12.75">
      <c r="B35" s="210"/>
      <c r="F35" s="200" t="s">
        <v>76</v>
      </c>
      <c r="H35" s="200">
        <v>208.43538216426802</v>
      </c>
      <c r="I35" s="200">
        <v>160.09101123854379</v>
      </c>
      <c r="J35" s="200">
        <v>48.344370925724235</v>
      </c>
      <c r="L35" s="200">
        <v>233.41498221133767</v>
      </c>
      <c r="M35" s="200">
        <v>185.69859342675701</v>
      </c>
      <c r="N35" s="200">
        <v>47.71638878458066</v>
      </c>
      <c r="O35" s="200"/>
      <c r="P35" s="200">
        <v>249.1939793769981</v>
      </c>
      <c r="Q35" s="200">
        <v>202.15645254504457</v>
      </c>
      <c r="R35" s="200">
        <v>47.03752683195353</v>
      </c>
      <c r="S35" s="200"/>
      <c r="T35" s="200">
        <v>273.10384108069144</v>
      </c>
      <c r="U35" s="200">
        <v>229.1133249724198</v>
      </c>
      <c r="V35" s="200">
        <v>43.990516108271635</v>
      </c>
      <c r="X35" s="200">
        <v>964.1481848332953</v>
      </c>
      <c r="Y35" s="200">
        <v>777.0593821827651</v>
      </c>
      <c r="Z35" s="200">
        <v>187.08880265053017</v>
      </c>
    </row>
    <row r="36" spans="2:19" ht="12.75">
      <c r="B36" s="210"/>
      <c r="L36" s="200"/>
      <c r="M36" s="200"/>
      <c r="N36" s="200"/>
      <c r="O36" s="200"/>
      <c r="P36" s="200"/>
      <c r="Q36" s="200"/>
      <c r="R36" s="200"/>
      <c r="S36" s="200"/>
    </row>
    <row r="37" spans="2:26" ht="12.75">
      <c r="B37" s="210"/>
      <c r="C37" s="200" t="s">
        <v>380</v>
      </c>
      <c r="D37" s="200" t="s">
        <v>381</v>
      </c>
      <c r="H37" s="200">
        <v>528.0314352494952</v>
      </c>
      <c r="I37" s="200">
        <v>112.14022086616687</v>
      </c>
      <c r="J37" s="200">
        <v>415.8912143833283</v>
      </c>
      <c r="L37" s="200">
        <v>1308.2206286866265</v>
      </c>
      <c r="M37" s="200">
        <v>109.79429491134313</v>
      </c>
      <c r="N37" s="200">
        <v>1198.4263337752834</v>
      </c>
      <c r="O37" s="200"/>
      <c r="P37" s="200">
        <v>888.222491425965</v>
      </c>
      <c r="Q37" s="200">
        <v>166.45812594611544</v>
      </c>
      <c r="R37" s="200">
        <v>721.7643654798496</v>
      </c>
      <c r="S37" s="200"/>
      <c r="T37" s="200">
        <v>1163.972844498404</v>
      </c>
      <c r="U37" s="200">
        <v>143.58938858588044</v>
      </c>
      <c r="V37" s="200">
        <v>1020.3834559125235</v>
      </c>
      <c r="X37" s="200">
        <v>3888.447399860491</v>
      </c>
      <c r="Y37" s="200">
        <v>531.982030309506</v>
      </c>
      <c r="Z37" s="200">
        <v>3356.465369550985</v>
      </c>
    </row>
    <row r="38" spans="1:26" ht="12.75">
      <c r="A38" s="187"/>
      <c r="B38" s="21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row>
    <row r="39" spans="1:26" s="187" customFormat="1" ht="12.75">
      <c r="A39" s="179"/>
      <c r="B39" s="218" t="s">
        <v>382</v>
      </c>
      <c r="C39" s="208" t="s">
        <v>143</v>
      </c>
      <c r="D39" s="208"/>
      <c r="E39" s="208"/>
      <c r="F39" s="208"/>
      <c r="G39" s="208"/>
      <c r="H39" s="208">
        <v>19040.36455537497</v>
      </c>
      <c r="I39" s="208">
        <v>21113.141977230018</v>
      </c>
      <c r="J39" s="208">
        <v>-2072.7774218550476</v>
      </c>
      <c r="K39" s="208"/>
      <c r="L39" s="208">
        <v>23951.410131847893</v>
      </c>
      <c r="M39" s="208">
        <v>25441.564436396475</v>
      </c>
      <c r="N39" s="208">
        <v>-1490.1543045485814</v>
      </c>
      <c r="O39" s="208"/>
      <c r="P39" s="208">
        <v>25059.40016567946</v>
      </c>
      <c r="Q39" s="208">
        <v>26461.88074957557</v>
      </c>
      <c r="R39" s="208">
        <v>-1402.4805838961074</v>
      </c>
      <c r="S39" s="208"/>
      <c r="T39" s="208">
        <v>27793.30491956292</v>
      </c>
      <c r="U39" s="208">
        <v>29620.000790383325</v>
      </c>
      <c r="V39" s="208">
        <v>-1826.6958708204038</v>
      </c>
      <c r="W39" s="208"/>
      <c r="X39" s="208">
        <v>95844.47977246525</v>
      </c>
      <c r="Y39" s="208">
        <v>102636.58795358537</v>
      </c>
      <c r="Z39" s="208">
        <v>-6792.108181120129</v>
      </c>
    </row>
    <row r="40" spans="2:19" ht="12.75">
      <c r="B40" s="210"/>
      <c r="L40" s="200"/>
      <c r="M40" s="200"/>
      <c r="N40" s="200"/>
      <c r="O40" s="200"/>
      <c r="P40" s="200"/>
      <c r="Q40" s="200"/>
      <c r="R40" s="200"/>
      <c r="S40" s="200"/>
    </row>
    <row r="41" spans="2:26" ht="12.75">
      <c r="B41" s="210"/>
      <c r="C41" s="200" t="s">
        <v>370</v>
      </c>
      <c r="D41" s="200" t="s">
        <v>383</v>
      </c>
      <c r="H41" s="214">
        <v>3.4311589099999997</v>
      </c>
      <c r="I41" s="214">
        <v>0</v>
      </c>
      <c r="J41" s="200">
        <v>3.4311589099999997</v>
      </c>
      <c r="K41" s="214"/>
      <c r="L41" s="214">
        <v>2.6706309299999997</v>
      </c>
      <c r="M41" s="214">
        <v>0</v>
      </c>
      <c r="N41" s="200">
        <v>2.6706309299999997</v>
      </c>
      <c r="O41" s="214"/>
      <c r="P41" s="214">
        <v>2.87723287</v>
      </c>
      <c r="Q41" s="214">
        <v>0</v>
      </c>
      <c r="R41" s="200">
        <v>2.87723287</v>
      </c>
      <c r="S41" s="214"/>
      <c r="T41" s="214">
        <v>4.32196843</v>
      </c>
      <c r="U41" s="214">
        <v>0</v>
      </c>
      <c r="V41" s="200">
        <v>4.32196843</v>
      </c>
      <c r="W41" s="214"/>
      <c r="X41" s="200">
        <v>13.300991139999999</v>
      </c>
      <c r="Y41" s="200">
        <v>0</v>
      </c>
      <c r="Z41" s="200">
        <v>13.300991139999999</v>
      </c>
    </row>
    <row r="42" spans="2:26" ht="12.75">
      <c r="B42" s="210"/>
      <c r="E42" s="200" t="s">
        <v>384</v>
      </c>
      <c r="H42" s="214">
        <v>3.4311589099999997</v>
      </c>
      <c r="I42" s="214">
        <v>0</v>
      </c>
      <c r="J42" s="200">
        <v>3.4311589099999997</v>
      </c>
      <c r="K42" s="214"/>
      <c r="L42" s="214">
        <v>2.6706309299999997</v>
      </c>
      <c r="M42" s="214">
        <v>0</v>
      </c>
      <c r="N42" s="200">
        <v>2.6706309299999997</v>
      </c>
      <c r="O42" s="214"/>
      <c r="P42" s="214">
        <v>2.87723287</v>
      </c>
      <c r="Q42" s="214">
        <v>0</v>
      </c>
      <c r="R42" s="200">
        <v>2.87723287</v>
      </c>
      <c r="S42" s="214"/>
      <c r="T42" s="214">
        <v>4.32196843</v>
      </c>
      <c r="U42" s="214">
        <v>0</v>
      </c>
      <c r="V42" s="200">
        <v>4.32196843</v>
      </c>
      <c r="W42" s="214"/>
      <c r="X42" s="200">
        <v>13.300991139999999</v>
      </c>
      <c r="Y42" s="200">
        <v>0</v>
      </c>
      <c r="Z42" s="200">
        <v>13.300991139999999</v>
      </c>
    </row>
    <row r="43" spans="2:26" ht="12.75">
      <c r="B43" s="210"/>
      <c r="E43" s="200" t="s">
        <v>385</v>
      </c>
      <c r="H43" s="200">
        <v>0</v>
      </c>
      <c r="I43" s="200">
        <v>0</v>
      </c>
      <c r="J43" s="200">
        <v>0</v>
      </c>
      <c r="L43" s="200">
        <v>0</v>
      </c>
      <c r="M43" s="200">
        <v>0</v>
      </c>
      <c r="N43" s="200">
        <v>0</v>
      </c>
      <c r="O43" s="200"/>
      <c r="P43" s="200">
        <v>0</v>
      </c>
      <c r="Q43" s="200">
        <v>0</v>
      </c>
      <c r="R43" s="200">
        <v>0</v>
      </c>
      <c r="S43" s="200"/>
      <c r="T43" s="200">
        <v>0</v>
      </c>
      <c r="U43" s="200">
        <v>0</v>
      </c>
      <c r="V43" s="200">
        <v>0</v>
      </c>
      <c r="X43" s="200">
        <v>0</v>
      </c>
      <c r="Y43" s="200">
        <v>0</v>
      </c>
      <c r="Z43" s="200">
        <v>0</v>
      </c>
    </row>
    <row r="44" spans="2:19" ht="12.75">
      <c r="B44" s="210"/>
      <c r="L44" s="200"/>
      <c r="M44" s="200"/>
      <c r="N44" s="200"/>
      <c r="O44" s="200"/>
      <c r="P44" s="200"/>
      <c r="Q44" s="200"/>
      <c r="R44" s="200"/>
      <c r="S44" s="200"/>
    </row>
    <row r="45" spans="1:26" ht="12.75">
      <c r="A45" s="187"/>
      <c r="B45" s="218"/>
      <c r="C45" s="200" t="s">
        <v>377</v>
      </c>
      <c r="D45" s="200" t="s">
        <v>386</v>
      </c>
      <c r="H45" s="200">
        <v>19036.93339646497</v>
      </c>
      <c r="I45" s="200">
        <v>21113.141977230018</v>
      </c>
      <c r="J45" s="200">
        <v>-2076.2085807650474</v>
      </c>
      <c r="L45" s="200">
        <v>23948.739500917894</v>
      </c>
      <c r="M45" s="200">
        <v>25441.564436396475</v>
      </c>
      <c r="N45" s="200">
        <v>-1492.8249354785803</v>
      </c>
      <c r="O45" s="200"/>
      <c r="P45" s="200">
        <v>25056.52293280946</v>
      </c>
      <c r="Q45" s="200">
        <v>26461.88074957557</v>
      </c>
      <c r="R45" s="200">
        <v>-1405.3578167661071</v>
      </c>
      <c r="S45" s="200"/>
      <c r="T45" s="200">
        <v>27788.982951132923</v>
      </c>
      <c r="U45" s="200">
        <v>29620.000790383325</v>
      </c>
      <c r="V45" s="200">
        <v>-1831.0178392504022</v>
      </c>
      <c r="X45" s="200">
        <v>95831.17878132524</v>
      </c>
      <c r="Y45" s="200">
        <v>102636.58795358537</v>
      </c>
      <c r="Z45" s="200">
        <v>-6805.40917226013</v>
      </c>
    </row>
    <row r="46" spans="2:26" ht="12.75">
      <c r="B46" s="210"/>
      <c r="D46" s="200" t="s">
        <v>372</v>
      </c>
      <c r="E46" s="200" t="s">
        <v>73</v>
      </c>
      <c r="H46" s="200">
        <v>4085.2653904713543</v>
      </c>
      <c r="I46" s="200">
        <v>1235.0997812532928</v>
      </c>
      <c r="J46" s="200">
        <v>2850.1656092180615</v>
      </c>
      <c r="L46" s="200">
        <v>4122.257820471729</v>
      </c>
      <c r="M46" s="200">
        <v>4524.319766645443</v>
      </c>
      <c r="N46" s="200">
        <v>-402.0619461737142</v>
      </c>
      <c r="O46" s="200"/>
      <c r="P46" s="200">
        <v>3841.4938480345795</v>
      </c>
      <c r="Q46" s="200">
        <v>1295.3097813883328</v>
      </c>
      <c r="R46" s="200">
        <v>2546.1840666462467</v>
      </c>
      <c r="S46" s="200"/>
      <c r="T46" s="200">
        <v>4545.600107005633</v>
      </c>
      <c r="U46" s="200">
        <v>4463.830842654549</v>
      </c>
      <c r="V46" s="200">
        <v>81.76926435108362</v>
      </c>
      <c r="X46" s="200">
        <v>16594.617165983298</v>
      </c>
      <c r="Y46" s="200">
        <v>11518.560171941617</v>
      </c>
      <c r="Z46" s="200">
        <v>5076.056994041681</v>
      </c>
    </row>
    <row r="47" spans="2:26" ht="12.75">
      <c r="B47" s="210"/>
      <c r="E47" s="200" t="s">
        <v>114</v>
      </c>
      <c r="H47" s="200">
        <v>282.51203189999995</v>
      </c>
      <c r="I47" s="200">
        <v>1033.9065364611097</v>
      </c>
      <c r="J47" s="200">
        <v>-751.3945045611097</v>
      </c>
      <c r="L47" s="200">
        <v>462.2561300251861</v>
      </c>
      <c r="M47" s="200">
        <v>1154.67849609</v>
      </c>
      <c r="N47" s="200">
        <v>-692.4223660648138</v>
      </c>
      <c r="O47" s="200"/>
      <c r="P47" s="200">
        <v>375.66193934</v>
      </c>
      <c r="Q47" s="200">
        <v>838.1907984006493</v>
      </c>
      <c r="R47" s="200">
        <v>-462.5288590606493</v>
      </c>
      <c r="S47" s="200"/>
      <c r="T47" s="200">
        <v>901.6322514799999</v>
      </c>
      <c r="U47" s="200">
        <v>1870.889807817886</v>
      </c>
      <c r="V47" s="200">
        <v>-969.2575563378862</v>
      </c>
      <c r="X47" s="200">
        <v>2022.0623527451858</v>
      </c>
      <c r="Y47" s="200">
        <v>4897.665638769646</v>
      </c>
      <c r="Z47" s="200">
        <v>-2875.60328602446</v>
      </c>
    </row>
    <row r="48" spans="2:26" ht="12.75">
      <c r="B48" s="210"/>
      <c r="F48" s="200" t="s">
        <v>15</v>
      </c>
      <c r="H48" s="200">
        <v>59.65020853</v>
      </c>
      <c r="I48" s="200">
        <v>392.98124831110965</v>
      </c>
      <c r="J48" s="200">
        <v>-333.33103978110967</v>
      </c>
      <c r="L48" s="200">
        <v>244.25222907</v>
      </c>
      <c r="M48" s="200">
        <v>139.64977327000003</v>
      </c>
      <c r="N48" s="200">
        <v>104.60245579999997</v>
      </c>
      <c r="O48" s="200"/>
      <c r="P48" s="200">
        <v>161.42057291</v>
      </c>
      <c r="Q48" s="200">
        <v>152.22723667064406</v>
      </c>
      <c r="R48" s="200">
        <v>9.193336239355943</v>
      </c>
      <c r="S48" s="200"/>
      <c r="T48" s="200">
        <v>76.19609655</v>
      </c>
      <c r="U48" s="200">
        <v>863.5634872612243</v>
      </c>
      <c r="V48" s="200">
        <v>-787.3673907112243</v>
      </c>
      <c r="X48" s="200">
        <v>541.51910706</v>
      </c>
      <c r="Y48" s="200">
        <v>1548.421745512978</v>
      </c>
      <c r="Z48" s="200">
        <v>-1006.9026384529781</v>
      </c>
    </row>
    <row r="49" spans="2:26" ht="12.75">
      <c r="B49" s="210"/>
      <c r="F49" s="200" t="s">
        <v>16</v>
      </c>
      <c r="H49" s="200">
        <v>0</v>
      </c>
      <c r="I49" s="200">
        <v>200.85604335000002</v>
      </c>
      <c r="J49" s="200">
        <v>-200.85604335000002</v>
      </c>
      <c r="L49" s="200">
        <v>0</v>
      </c>
      <c r="M49" s="200">
        <v>229.77416982</v>
      </c>
      <c r="N49" s="200">
        <v>-229.77416982</v>
      </c>
      <c r="O49" s="200"/>
      <c r="P49" s="200">
        <v>0</v>
      </c>
      <c r="Q49" s="200">
        <v>229.53120186000524</v>
      </c>
      <c r="R49" s="200">
        <v>-229.53120186000524</v>
      </c>
      <c r="S49" s="200"/>
      <c r="T49" s="200">
        <v>0</v>
      </c>
      <c r="U49" s="200">
        <v>296.1589045666616</v>
      </c>
      <c r="V49" s="200">
        <v>-296.1589045666616</v>
      </c>
      <c r="X49" s="200">
        <v>0</v>
      </c>
      <c r="Y49" s="200">
        <v>956.3203195966669</v>
      </c>
      <c r="Z49" s="200">
        <v>-956.3203195966669</v>
      </c>
    </row>
    <row r="50" spans="2:26" ht="12.75">
      <c r="B50" s="210"/>
      <c r="F50" s="200" t="s">
        <v>17</v>
      </c>
      <c r="H50" s="200">
        <v>222.86182336999997</v>
      </c>
      <c r="I50" s="200">
        <v>440.0692448</v>
      </c>
      <c r="J50" s="200">
        <v>-217.20742143</v>
      </c>
      <c r="L50" s="200">
        <v>218.0039009551861</v>
      </c>
      <c r="M50" s="200">
        <v>785.254553</v>
      </c>
      <c r="N50" s="200">
        <v>-567.2506520448139</v>
      </c>
      <c r="O50" s="200"/>
      <c r="P50" s="200">
        <v>214.24136642999997</v>
      </c>
      <c r="Q50" s="200">
        <v>456.43235987</v>
      </c>
      <c r="R50" s="200">
        <v>-242.19099344000006</v>
      </c>
      <c r="S50" s="200"/>
      <c r="T50" s="200">
        <v>825.4361549299999</v>
      </c>
      <c r="U50" s="200">
        <v>711.1674159900001</v>
      </c>
      <c r="V50" s="200">
        <v>114.26873893999982</v>
      </c>
      <c r="X50" s="200">
        <v>1480.5432456851859</v>
      </c>
      <c r="Y50" s="200">
        <v>2392.9235736600003</v>
      </c>
      <c r="Z50" s="200">
        <v>-912.3803279748145</v>
      </c>
    </row>
    <row r="51" spans="2:26" ht="12.75">
      <c r="B51" s="210"/>
      <c r="E51" s="200" t="s">
        <v>115</v>
      </c>
      <c r="H51" s="200">
        <v>3802.7533585713545</v>
      </c>
      <c r="I51" s="200">
        <v>201.19324479218307</v>
      </c>
      <c r="J51" s="200">
        <v>3601.5601137791714</v>
      </c>
      <c r="L51" s="200">
        <v>3660.0016904465433</v>
      </c>
      <c r="M51" s="200">
        <v>3369.641270555443</v>
      </c>
      <c r="N51" s="200">
        <v>290.36041989110026</v>
      </c>
      <c r="O51" s="200"/>
      <c r="P51" s="200">
        <v>3465.8319086945794</v>
      </c>
      <c r="Q51" s="200">
        <v>457.11898298768335</v>
      </c>
      <c r="R51" s="200">
        <v>3008.712925706896</v>
      </c>
      <c r="S51" s="200"/>
      <c r="T51" s="200">
        <v>3643.967855525633</v>
      </c>
      <c r="U51" s="200">
        <v>2592.9410348366628</v>
      </c>
      <c r="V51" s="200">
        <v>1051.02682068897</v>
      </c>
      <c r="X51" s="200">
        <v>14572.554813238112</v>
      </c>
      <c r="Y51" s="200">
        <v>6620.8945331719715</v>
      </c>
      <c r="Z51" s="200">
        <v>7951.66028006614</v>
      </c>
    </row>
    <row r="52" spans="2:26" ht="12.75">
      <c r="B52" s="210"/>
      <c r="F52" s="200" t="s">
        <v>15</v>
      </c>
      <c r="H52" s="200">
        <v>557.8847314500001</v>
      </c>
      <c r="I52" s="200">
        <v>112.72504842000001</v>
      </c>
      <c r="J52" s="200">
        <v>445.1596830300001</v>
      </c>
      <c r="L52" s="200">
        <v>1312.2268496699999</v>
      </c>
      <c r="M52" s="200">
        <v>1681.15865853</v>
      </c>
      <c r="N52" s="200">
        <v>-368.93180886000005</v>
      </c>
      <c r="O52" s="200"/>
      <c r="P52" s="200">
        <v>683.0798458400001</v>
      </c>
      <c r="Q52" s="200">
        <v>152.40541790999998</v>
      </c>
      <c r="R52" s="200">
        <v>530.6744279300001</v>
      </c>
      <c r="S52" s="200"/>
      <c r="T52" s="200">
        <v>1951.3888024699997</v>
      </c>
      <c r="U52" s="200">
        <v>600.77330227</v>
      </c>
      <c r="V52" s="200">
        <v>1350.6155001999996</v>
      </c>
      <c r="X52" s="200">
        <v>4504.58022943</v>
      </c>
      <c r="Y52" s="200">
        <v>2547.06242713</v>
      </c>
      <c r="Z52" s="200">
        <v>1957.5178023000003</v>
      </c>
    </row>
    <row r="53" spans="2:26" ht="12.75">
      <c r="B53" s="210"/>
      <c r="F53" s="200" t="s">
        <v>16</v>
      </c>
      <c r="H53" s="200">
        <v>3210.4125571213544</v>
      </c>
      <c r="I53" s="200">
        <v>1.5934653721833332</v>
      </c>
      <c r="J53" s="200">
        <v>3208.819091749171</v>
      </c>
      <c r="L53" s="200">
        <v>2271.6056807765435</v>
      </c>
      <c r="M53" s="200">
        <v>596.3940870254435</v>
      </c>
      <c r="N53" s="200">
        <v>1675.2115937511</v>
      </c>
      <c r="O53" s="200"/>
      <c r="P53" s="200">
        <v>2646.6554468545796</v>
      </c>
      <c r="Q53" s="200">
        <v>1.5899810776833343</v>
      </c>
      <c r="R53" s="200">
        <v>2645.0654657768964</v>
      </c>
      <c r="S53" s="200"/>
      <c r="T53" s="200">
        <v>1646.5960870556328</v>
      </c>
      <c r="U53" s="200">
        <v>1718.3425265666626</v>
      </c>
      <c r="V53" s="200">
        <v>-71.74643951102985</v>
      </c>
      <c r="X53" s="200">
        <v>9775.26977180811</v>
      </c>
      <c r="Y53" s="200">
        <v>2317.9200600419726</v>
      </c>
      <c r="Z53" s="200">
        <v>7457.349711766138</v>
      </c>
    </row>
    <row r="54" spans="1:26" ht="12.75">
      <c r="A54" s="187"/>
      <c r="B54" s="218"/>
      <c r="C54" s="208"/>
      <c r="F54" s="200" t="s">
        <v>17</v>
      </c>
      <c r="H54" s="200">
        <v>34.45607</v>
      </c>
      <c r="I54" s="200">
        <v>86.87473099999974</v>
      </c>
      <c r="J54" s="200">
        <v>-52.418660999999744</v>
      </c>
      <c r="L54" s="200">
        <v>76.1691599999999</v>
      </c>
      <c r="M54" s="200">
        <v>1092.088525</v>
      </c>
      <c r="N54" s="200">
        <v>-1015.919365</v>
      </c>
      <c r="O54" s="200"/>
      <c r="P54" s="200">
        <v>136.096616</v>
      </c>
      <c r="Q54" s="200">
        <v>303.12358400000005</v>
      </c>
      <c r="R54" s="200">
        <v>-167.02696800000004</v>
      </c>
      <c r="S54" s="200"/>
      <c r="T54" s="200">
        <v>45.982966</v>
      </c>
      <c r="U54" s="200">
        <v>273.825206</v>
      </c>
      <c r="V54" s="200">
        <v>-227.84223999999998</v>
      </c>
      <c r="X54" s="200">
        <v>292.7048119999999</v>
      </c>
      <c r="Y54" s="200">
        <v>1755.9120459999995</v>
      </c>
      <c r="Z54" s="200">
        <v>-1463.2072339999995</v>
      </c>
    </row>
    <row r="55" spans="2:26" ht="12.75">
      <c r="B55" s="210"/>
      <c r="D55" s="208" t="s">
        <v>376</v>
      </c>
      <c r="E55" s="208" t="s">
        <v>260</v>
      </c>
      <c r="F55" s="208"/>
      <c r="G55" s="208"/>
      <c r="H55" s="208">
        <v>7683.301744778819</v>
      </c>
      <c r="I55" s="208">
        <v>9972.82478613797</v>
      </c>
      <c r="J55" s="208">
        <v>-2289.5230413591507</v>
      </c>
      <c r="K55" s="208"/>
      <c r="L55" s="208">
        <v>9743.015743442524</v>
      </c>
      <c r="M55" s="208">
        <v>11318.275936790136</v>
      </c>
      <c r="N55" s="208">
        <v>-1575.2601933476126</v>
      </c>
      <c r="O55" s="208"/>
      <c r="P55" s="208">
        <v>10751.090189442128</v>
      </c>
      <c r="Q55" s="208">
        <v>15214.091969705429</v>
      </c>
      <c r="R55" s="208">
        <v>-4463.001780263301</v>
      </c>
      <c r="S55" s="208"/>
      <c r="T55" s="208">
        <v>12552.226393827983</v>
      </c>
      <c r="U55" s="208">
        <v>14232.626877666382</v>
      </c>
      <c r="V55" s="208">
        <v>-1680.400483838399</v>
      </c>
      <c r="W55" s="208"/>
      <c r="X55" s="208">
        <v>40729.634071491455</v>
      </c>
      <c r="Y55" s="208">
        <v>50737.819570299915</v>
      </c>
      <c r="Z55" s="208">
        <v>-10008.18549880846</v>
      </c>
    </row>
    <row r="56" spans="2:26" ht="12.75">
      <c r="B56" s="210"/>
      <c r="F56" s="200" t="s">
        <v>19</v>
      </c>
      <c r="H56" s="200">
        <v>6683.215596428819</v>
      </c>
      <c r="I56" s="200">
        <v>9041.375633824144</v>
      </c>
      <c r="J56" s="200">
        <v>-2358.160037395325</v>
      </c>
      <c r="L56" s="200">
        <v>8340.334638107666</v>
      </c>
      <c r="M56" s="200">
        <v>10583.696460699715</v>
      </c>
      <c r="N56" s="200">
        <v>-2243.361822592049</v>
      </c>
      <c r="O56" s="200"/>
      <c r="P56" s="200">
        <v>9704.690087713827</v>
      </c>
      <c r="Q56" s="200">
        <v>14125.57829728377</v>
      </c>
      <c r="R56" s="200">
        <v>-4420.888209569943</v>
      </c>
      <c r="S56" s="200"/>
      <c r="T56" s="200">
        <v>10806.288786298352</v>
      </c>
      <c r="U56" s="200">
        <v>12634.76060318055</v>
      </c>
      <c r="V56" s="200">
        <v>-1828.4718168821983</v>
      </c>
      <c r="X56" s="200">
        <v>35534.52910854867</v>
      </c>
      <c r="Y56" s="200">
        <v>46385.410994988175</v>
      </c>
      <c r="Z56" s="200">
        <v>-10850.881886439507</v>
      </c>
    </row>
    <row r="57" spans="2:26" ht="12.75">
      <c r="B57" s="210"/>
      <c r="F57" s="200" t="s">
        <v>8</v>
      </c>
      <c r="H57" s="200">
        <v>1000.08614835</v>
      </c>
      <c r="I57" s="200">
        <v>931.4491523138258</v>
      </c>
      <c r="J57" s="200">
        <v>68.6369960361742</v>
      </c>
      <c r="L57" s="200">
        <v>1402.6811053348572</v>
      </c>
      <c r="M57" s="200">
        <v>734.5794760904201</v>
      </c>
      <c r="N57" s="200">
        <v>668.101629244437</v>
      </c>
      <c r="O57" s="200"/>
      <c r="P57" s="200">
        <v>1046.4001017283013</v>
      </c>
      <c r="Q57" s="200">
        <v>1088.5136724216593</v>
      </c>
      <c r="R57" s="200">
        <v>-42.11357069335804</v>
      </c>
      <c r="S57" s="200"/>
      <c r="T57" s="200">
        <v>1745.9376075296304</v>
      </c>
      <c r="U57" s="200">
        <v>1597.8662744858318</v>
      </c>
      <c r="V57" s="200">
        <v>148.07133304379863</v>
      </c>
      <c r="X57" s="200">
        <v>5195.104962942789</v>
      </c>
      <c r="Y57" s="200">
        <v>4352.408575311737</v>
      </c>
      <c r="Z57" s="200">
        <v>842.696387631052</v>
      </c>
    </row>
    <row r="58" spans="2:26" ht="12.75">
      <c r="B58" s="218"/>
      <c r="C58" s="208"/>
      <c r="D58" s="208" t="s">
        <v>433</v>
      </c>
      <c r="E58" s="208" t="s">
        <v>261</v>
      </c>
      <c r="H58" s="200">
        <v>436.55460506909566</v>
      </c>
      <c r="I58" s="200">
        <v>328.69487726051085</v>
      </c>
      <c r="J58" s="200">
        <v>107.85972780858481</v>
      </c>
      <c r="L58" s="200">
        <v>767.0686083417523</v>
      </c>
      <c r="M58" s="200">
        <v>759.4170737799747</v>
      </c>
      <c r="N58" s="200">
        <v>7.65153456177768</v>
      </c>
      <c r="O58" s="200"/>
      <c r="P58" s="200">
        <v>415.29375962796036</v>
      </c>
      <c r="Q58" s="200">
        <v>331.38420120650113</v>
      </c>
      <c r="R58" s="200">
        <v>83.90955842145922</v>
      </c>
      <c r="S58" s="200"/>
      <c r="T58" s="200">
        <v>475.7800838570603</v>
      </c>
      <c r="U58" s="200">
        <v>371.38209513655863</v>
      </c>
      <c r="V58" s="200">
        <v>104.39798872050164</v>
      </c>
      <c r="X58" s="200">
        <v>2094.6970568958686</v>
      </c>
      <c r="Y58" s="200">
        <v>1790.8782473835454</v>
      </c>
      <c r="Z58" s="200">
        <v>303.81880951232324</v>
      </c>
    </row>
    <row r="59" spans="2:26" ht="12.75">
      <c r="B59" s="218"/>
      <c r="C59" s="208"/>
      <c r="D59" s="208"/>
      <c r="E59" s="208"/>
      <c r="F59" s="200" t="s">
        <v>19</v>
      </c>
      <c r="H59" s="200">
        <v>370.28837362909564</v>
      </c>
      <c r="I59" s="200">
        <v>55.696105960000004</v>
      </c>
      <c r="J59" s="200">
        <v>314.59226766909563</v>
      </c>
      <c r="L59" s="200">
        <v>675.6190632917524</v>
      </c>
      <c r="M59" s="200">
        <v>77.5465481</v>
      </c>
      <c r="N59" s="200">
        <v>598.0725151917524</v>
      </c>
      <c r="O59" s="200"/>
      <c r="P59" s="200">
        <v>390.54379195796037</v>
      </c>
      <c r="Q59" s="200">
        <v>69.36613961</v>
      </c>
      <c r="R59" s="200">
        <v>321.17765234796036</v>
      </c>
      <c r="S59" s="200"/>
      <c r="T59" s="200">
        <v>377.09856589525725</v>
      </c>
      <c r="U59" s="200">
        <v>110.173101108669</v>
      </c>
      <c r="V59" s="200">
        <v>266.92546478658824</v>
      </c>
      <c r="X59" s="200">
        <v>1813.5497947740655</v>
      </c>
      <c r="Y59" s="200">
        <v>312.781894778669</v>
      </c>
      <c r="Z59" s="200">
        <v>1500.7678999953964</v>
      </c>
    </row>
    <row r="60" spans="2:26" ht="12.75">
      <c r="B60" s="210"/>
      <c r="F60" s="200" t="s">
        <v>8</v>
      </c>
      <c r="H60" s="200">
        <v>66.26623144</v>
      </c>
      <c r="I60" s="200">
        <v>272.99877130051084</v>
      </c>
      <c r="J60" s="200">
        <v>-206.73253986051083</v>
      </c>
      <c r="L60" s="200">
        <v>91.44954505000001</v>
      </c>
      <c r="M60" s="200">
        <v>681.8705256799747</v>
      </c>
      <c r="N60" s="200">
        <v>-590.4209806299747</v>
      </c>
      <c r="O60" s="200"/>
      <c r="P60" s="200">
        <v>24.749967669999997</v>
      </c>
      <c r="Q60" s="200">
        <v>262.0180615965011</v>
      </c>
      <c r="R60" s="200">
        <v>-237.26809392650114</v>
      </c>
      <c r="S60" s="200"/>
      <c r="T60" s="200">
        <v>98.681517961803</v>
      </c>
      <c r="U60" s="200">
        <v>261.2089940278896</v>
      </c>
      <c r="V60" s="200">
        <v>-162.52747606608662</v>
      </c>
      <c r="X60" s="200">
        <v>281.147262121803</v>
      </c>
      <c r="Y60" s="200">
        <v>1478.0963526048763</v>
      </c>
      <c r="Z60" s="200">
        <v>-1196.9490904830732</v>
      </c>
    </row>
    <row r="61" spans="2:26" s="187" customFormat="1" ht="12.75">
      <c r="B61" s="218"/>
      <c r="C61" s="208"/>
      <c r="D61" s="208" t="s">
        <v>499</v>
      </c>
      <c r="E61" s="208" t="s">
        <v>690</v>
      </c>
      <c r="F61" s="208"/>
      <c r="G61" s="208"/>
      <c r="H61" s="208">
        <v>4845.511656145702</v>
      </c>
      <c r="I61" s="208">
        <v>8661.322532578244</v>
      </c>
      <c r="J61" s="208">
        <v>-3815.8108764325425</v>
      </c>
      <c r="K61" s="208"/>
      <c r="L61" s="208">
        <v>8543.697328661889</v>
      </c>
      <c r="M61" s="208">
        <v>6646.151659180918</v>
      </c>
      <c r="N61" s="208">
        <v>1897.545669480971</v>
      </c>
      <c r="O61" s="208"/>
      <c r="P61" s="208">
        <v>8667.845135704792</v>
      </c>
      <c r="Q61" s="208">
        <v>8315.244797275307</v>
      </c>
      <c r="R61" s="208">
        <v>352.6003384294854</v>
      </c>
      <c r="S61" s="208"/>
      <c r="T61" s="208">
        <v>9096.226366442243</v>
      </c>
      <c r="U61" s="208">
        <v>7710.211045673183</v>
      </c>
      <c r="V61" s="208">
        <v>1386.0153207690591</v>
      </c>
      <c r="W61" s="208"/>
      <c r="X61" s="208">
        <v>31153.280486954623</v>
      </c>
      <c r="Y61" s="208">
        <v>31332.93003470765</v>
      </c>
      <c r="Z61" s="208">
        <v>-179.64954775302613</v>
      </c>
    </row>
    <row r="62" spans="2:26" ht="12.75">
      <c r="B62" s="210"/>
      <c r="E62" s="200" t="s">
        <v>19</v>
      </c>
      <c r="H62" s="200">
        <v>1529.4924151129228</v>
      </c>
      <c r="I62" s="200">
        <v>6034.745593195735</v>
      </c>
      <c r="J62" s="200">
        <v>-4505.253178082812</v>
      </c>
      <c r="L62" s="200">
        <v>3842.5790979879976</v>
      </c>
      <c r="M62" s="200">
        <v>4139.556334877975</v>
      </c>
      <c r="N62" s="200">
        <v>-296.9772368899776</v>
      </c>
      <c r="O62" s="200"/>
      <c r="P62" s="200">
        <v>5026.480773080785</v>
      </c>
      <c r="Q62" s="200">
        <v>4486.667711220194</v>
      </c>
      <c r="R62" s="200">
        <v>539.813061860591</v>
      </c>
      <c r="S62" s="200"/>
      <c r="T62" s="200">
        <v>4865.925244566433</v>
      </c>
      <c r="U62" s="200">
        <v>4278.697401865823</v>
      </c>
      <c r="V62" s="200">
        <v>587.2278427006104</v>
      </c>
      <c r="X62" s="200">
        <v>15264.47753074814</v>
      </c>
      <c r="Y62" s="200">
        <v>18939.667041159726</v>
      </c>
      <c r="Z62" s="200">
        <v>-3675.1895104115865</v>
      </c>
    </row>
    <row r="63" spans="2:26" ht="12.75">
      <c r="B63" s="210"/>
      <c r="F63" s="200" t="s">
        <v>21</v>
      </c>
      <c r="H63" s="200">
        <v>220.7743002844178</v>
      </c>
      <c r="I63" s="200">
        <v>1581.7675051055703</v>
      </c>
      <c r="J63" s="200">
        <v>-1360.9932048211526</v>
      </c>
      <c r="L63" s="200">
        <v>448.8607526728756</v>
      </c>
      <c r="M63" s="200">
        <v>1100.7743272512473</v>
      </c>
      <c r="N63" s="200">
        <v>-651.9135745783717</v>
      </c>
      <c r="O63" s="200"/>
      <c r="P63" s="200">
        <v>720.623416830194</v>
      </c>
      <c r="Q63" s="200">
        <v>195.16804638530266</v>
      </c>
      <c r="R63" s="200">
        <v>525.4553704448913</v>
      </c>
      <c r="S63" s="200"/>
      <c r="T63" s="200">
        <v>526.805243366415</v>
      </c>
      <c r="U63" s="200">
        <v>120</v>
      </c>
      <c r="V63" s="200">
        <v>406.80524336641497</v>
      </c>
      <c r="X63" s="200">
        <v>1917.0637131539022</v>
      </c>
      <c r="Y63" s="200">
        <v>2997.70987874212</v>
      </c>
      <c r="Z63" s="200">
        <v>-1080.6461655882179</v>
      </c>
    </row>
    <row r="64" spans="2:26" ht="12.75">
      <c r="B64" s="210"/>
      <c r="F64" s="200" t="s">
        <v>22</v>
      </c>
      <c r="H64" s="200">
        <v>294.899687</v>
      </c>
      <c r="I64" s="200">
        <v>287.4947941884895</v>
      </c>
      <c r="J64" s="200">
        <v>7.404892811510479</v>
      </c>
      <c r="L64" s="200">
        <v>508.909141</v>
      </c>
      <c r="M64" s="200">
        <v>565.99949</v>
      </c>
      <c r="N64" s="200">
        <v>-57.09034900000006</v>
      </c>
      <c r="O64" s="200"/>
      <c r="P64" s="200">
        <v>698.120155</v>
      </c>
      <c r="Q64" s="200">
        <v>769.174313</v>
      </c>
      <c r="R64" s="200">
        <v>-71.05415800000003</v>
      </c>
      <c r="S64" s="200"/>
      <c r="T64" s="200">
        <v>583.441419</v>
      </c>
      <c r="U64" s="200">
        <v>705.744098</v>
      </c>
      <c r="V64" s="200">
        <v>-122.30267900000001</v>
      </c>
      <c r="X64" s="200">
        <v>2085.3704019999996</v>
      </c>
      <c r="Y64" s="200">
        <v>2328.4126951884896</v>
      </c>
      <c r="Z64" s="200">
        <v>-243.04229318849002</v>
      </c>
    </row>
    <row r="65" spans="2:26" ht="12.75">
      <c r="B65" s="210"/>
      <c r="F65" s="200" t="s">
        <v>23</v>
      </c>
      <c r="H65" s="200">
        <v>1013.818427828505</v>
      </c>
      <c r="I65" s="200">
        <v>4165.483293901675</v>
      </c>
      <c r="J65" s="200">
        <v>-3151.66486607317</v>
      </c>
      <c r="L65" s="200">
        <v>2884.809204315122</v>
      </c>
      <c r="M65" s="200">
        <v>2472.782517626728</v>
      </c>
      <c r="N65" s="200">
        <v>412.02668668839397</v>
      </c>
      <c r="O65" s="200"/>
      <c r="P65" s="200">
        <v>3607.737201250591</v>
      </c>
      <c r="Q65" s="200">
        <v>3522.325351834891</v>
      </c>
      <c r="R65" s="200">
        <v>85.41184941570009</v>
      </c>
      <c r="S65" s="200"/>
      <c r="T65" s="200">
        <v>3755.678582200019</v>
      </c>
      <c r="U65" s="200">
        <v>3452.9533038658233</v>
      </c>
      <c r="V65" s="200">
        <v>302.72527833419554</v>
      </c>
      <c r="X65" s="200">
        <v>11262.043415594237</v>
      </c>
      <c r="Y65" s="200">
        <v>13613.544467229116</v>
      </c>
      <c r="Z65" s="200">
        <v>-2351.5010516348793</v>
      </c>
    </row>
    <row r="66" spans="2:26" ht="12.75">
      <c r="B66" s="210"/>
      <c r="F66" s="200" t="s">
        <v>24</v>
      </c>
      <c r="H66" s="200">
        <v>0</v>
      </c>
      <c r="I66" s="200">
        <v>0</v>
      </c>
      <c r="J66" s="200">
        <v>0</v>
      </c>
      <c r="L66" s="200">
        <v>0</v>
      </c>
      <c r="M66" s="200">
        <v>0</v>
      </c>
      <c r="N66" s="200">
        <v>0</v>
      </c>
      <c r="O66" s="200"/>
      <c r="P66" s="200">
        <v>0</v>
      </c>
      <c r="Q66" s="200">
        <v>0</v>
      </c>
      <c r="R66" s="200">
        <v>0</v>
      </c>
      <c r="S66" s="200"/>
      <c r="T66" s="200">
        <v>0</v>
      </c>
      <c r="U66" s="200">
        <v>0</v>
      </c>
      <c r="V66" s="200">
        <v>0</v>
      </c>
      <c r="X66" s="200">
        <v>0</v>
      </c>
      <c r="Y66" s="200">
        <v>0</v>
      </c>
      <c r="Z66" s="200">
        <v>0</v>
      </c>
    </row>
    <row r="67" spans="2:26" ht="12.75">
      <c r="B67" s="210"/>
      <c r="E67" s="200" t="s">
        <v>8</v>
      </c>
      <c r="H67" s="200">
        <v>3316.0192410327786</v>
      </c>
      <c r="I67" s="200">
        <v>2626.5769393825085</v>
      </c>
      <c r="J67" s="200">
        <v>689.4423016502701</v>
      </c>
      <c r="L67" s="200">
        <v>4701.11823067389</v>
      </c>
      <c r="M67" s="200">
        <v>2506.5953243029426</v>
      </c>
      <c r="N67" s="200">
        <v>2194.5229063709476</v>
      </c>
      <c r="O67" s="200"/>
      <c r="P67" s="200">
        <v>3641.3643626240073</v>
      </c>
      <c r="Q67" s="200">
        <v>3828.577086055114</v>
      </c>
      <c r="R67" s="200">
        <v>-187.2127234311065</v>
      </c>
      <c r="S67" s="200"/>
      <c r="T67" s="200">
        <v>4230.301121875809</v>
      </c>
      <c r="U67" s="200">
        <v>3431.5136438073605</v>
      </c>
      <c r="V67" s="200">
        <v>798.7874780684488</v>
      </c>
      <c r="X67" s="200">
        <v>15888.802956206486</v>
      </c>
      <c r="Y67" s="200">
        <v>12393.262993547925</v>
      </c>
      <c r="Z67" s="200">
        <v>3495.5399626585604</v>
      </c>
    </row>
    <row r="68" spans="2:26" ht="12.75">
      <c r="B68" s="210"/>
      <c r="F68" s="200" t="s">
        <v>21</v>
      </c>
      <c r="H68" s="200">
        <v>367.65895895881965</v>
      </c>
      <c r="I68" s="200">
        <v>328.00274579862906</v>
      </c>
      <c r="J68" s="200">
        <v>39.65621316019059</v>
      </c>
      <c r="L68" s="200">
        <v>761.8250209367205</v>
      </c>
      <c r="M68" s="200">
        <v>322.2425764459173</v>
      </c>
      <c r="N68" s="200">
        <v>439.58244449080325</v>
      </c>
      <c r="O68" s="200"/>
      <c r="P68" s="200">
        <v>675.7329194790889</v>
      </c>
      <c r="Q68" s="200">
        <v>201.59839221666786</v>
      </c>
      <c r="R68" s="200">
        <v>474.134527262421</v>
      </c>
      <c r="S68" s="200"/>
      <c r="T68" s="200">
        <v>573.7242496072499</v>
      </c>
      <c r="U68" s="200">
        <v>338.6496653070642</v>
      </c>
      <c r="V68" s="200">
        <v>235.07458430018573</v>
      </c>
      <c r="X68" s="200">
        <v>2378.941148981879</v>
      </c>
      <c r="Y68" s="200">
        <v>1190.4933797682784</v>
      </c>
      <c r="Z68" s="200">
        <v>1188.4477692136006</v>
      </c>
    </row>
    <row r="69" spans="2:26" ht="12.75">
      <c r="B69" s="210"/>
      <c r="F69" s="200" t="s">
        <v>22</v>
      </c>
      <c r="H69" s="200">
        <v>2908.0441970193397</v>
      </c>
      <c r="I69" s="200">
        <v>2286.439391076162</v>
      </c>
      <c r="J69" s="200">
        <v>621.6048059431778</v>
      </c>
      <c r="L69" s="200">
        <v>3785.9818653400002</v>
      </c>
      <c r="M69" s="200">
        <v>2164.5248013317296</v>
      </c>
      <c r="N69" s="200">
        <v>1621.4570640082707</v>
      </c>
      <c r="O69" s="200"/>
      <c r="P69" s="200">
        <v>2953.7534499782832</v>
      </c>
      <c r="Q69" s="200">
        <v>3466.4792530946243</v>
      </c>
      <c r="R69" s="200">
        <v>-512.725803116341</v>
      </c>
      <c r="S69" s="200"/>
      <c r="T69" s="200">
        <v>3644.3031154399996</v>
      </c>
      <c r="U69" s="200">
        <v>3091.337962259783</v>
      </c>
      <c r="V69" s="200">
        <v>552.9651531802165</v>
      </c>
      <c r="X69" s="200">
        <v>13292.082627777623</v>
      </c>
      <c r="Y69" s="200">
        <v>11008.781407762299</v>
      </c>
      <c r="Z69" s="200">
        <v>2283.3012200153244</v>
      </c>
    </row>
    <row r="70" spans="2:26" ht="12.75">
      <c r="B70" s="210"/>
      <c r="F70" s="200" t="s">
        <v>23</v>
      </c>
      <c r="H70" s="200">
        <v>33.71608505461915</v>
      </c>
      <c r="I70" s="200">
        <v>3.734802507717518</v>
      </c>
      <c r="J70" s="200">
        <v>29.98128254690163</v>
      </c>
      <c r="L70" s="200">
        <v>148.31134439716953</v>
      </c>
      <c r="M70" s="200">
        <v>5.427946525295667</v>
      </c>
      <c r="N70" s="200">
        <v>142.88339787187385</v>
      </c>
      <c r="O70" s="200"/>
      <c r="P70" s="200">
        <v>3.077993166634954</v>
      </c>
      <c r="Q70" s="200">
        <v>148.9994407438215</v>
      </c>
      <c r="R70" s="200">
        <v>-145.92144757718654</v>
      </c>
      <c r="S70" s="200"/>
      <c r="T70" s="200">
        <v>1.273756828559243</v>
      </c>
      <c r="U70" s="200">
        <v>1.5260162405128597</v>
      </c>
      <c r="V70" s="200">
        <v>-0.25225941195361656</v>
      </c>
      <c r="X70" s="200">
        <v>186.37917944698287</v>
      </c>
      <c r="Y70" s="200">
        <v>159.68820601734754</v>
      </c>
      <c r="Z70" s="200">
        <v>26.690973429635335</v>
      </c>
    </row>
    <row r="71" spans="2:26" ht="12.75">
      <c r="B71" s="210"/>
      <c r="F71" s="200" t="s">
        <v>25</v>
      </c>
      <c r="H71" s="200">
        <v>6.6</v>
      </c>
      <c r="I71" s="200">
        <v>8.4</v>
      </c>
      <c r="J71" s="200">
        <v>-1.8</v>
      </c>
      <c r="L71" s="200">
        <v>5</v>
      </c>
      <c r="M71" s="200">
        <v>14.4</v>
      </c>
      <c r="N71" s="200">
        <v>-9.4</v>
      </c>
      <c r="O71" s="200"/>
      <c r="P71" s="200">
        <v>8.8</v>
      </c>
      <c r="Q71" s="200">
        <v>11.5</v>
      </c>
      <c r="R71" s="200">
        <v>-2.7</v>
      </c>
      <c r="S71" s="200"/>
      <c r="T71" s="200">
        <v>11</v>
      </c>
      <c r="U71" s="200">
        <v>0</v>
      </c>
      <c r="V71" s="200">
        <v>11</v>
      </c>
      <c r="X71" s="200">
        <v>31.4</v>
      </c>
      <c r="Y71" s="200">
        <v>34.3</v>
      </c>
      <c r="Z71" s="200">
        <v>-2.9</v>
      </c>
    </row>
    <row r="72" spans="2:26" s="187" customFormat="1" ht="12.75">
      <c r="B72" s="218"/>
      <c r="C72" s="208"/>
      <c r="D72" s="208" t="s">
        <v>64</v>
      </c>
      <c r="E72" s="208" t="s">
        <v>598</v>
      </c>
      <c r="F72" s="208"/>
      <c r="G72" s="208"/>
      <c r="H72" s="208">
        <v>1986.3</v>
      </c>
      <c r="I72" s="208">
        <v>915.2</v>
      </c>
      <c r="J72" s="208">
        <v>1071.1</v>
      </c>
      <c r="K72" s="208"/>
      <c r="L72" s="208">
        <v>772.7</v>
      </c>
      <c r="M72" s="208">
        <v>2193.4</v>
      </c>
      <c r="N72" s="208">
        <v>-1420.7</v>
      </c>
      <c r="O72" s="208"/>
      <c r="P72" s="208">
        <v>1380.8</v>
      </c>
      <c r="Q72" s="208">
        <v>1305.85</v>
      </c>
      <c r="R72" s="208">
        <v>74.94999999999959</v>
      </c>
      <c r="S72" s="208"/>
      <c r="T72" s="208">
        <v>1119.15</v>
      </c>
      <c r="U72" s="208">
        <v>2841.9499292526516</v>
      </c>
      <c r="V72" s="208">
        <v>-1722.7999292526517</v>
      </c>
      <c r="W72" s="208"/>
      <c r="X72" s="208">
        <v>5258.95</v>
      </c>
      <c r="Y72" s="208">
        <v>7256.399929252652</v>
      </c>
      <c r="Z72" s="208">
        <v>-1997.4499292526534</v>
      </c>
    </row>
    <row r="73" spans="1:26" ht="12.75">
      <c r="A73" s="215"/>
      <c r="B73" s="224"/>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row>
    <row r="74" spans="1:26" s="215" customFormat="1" ht="12.75">
      <c r="A74" s="187"/>
      <c r="B74" s="208" t="s">
        <v>388</v>
      </c>
      <c r="C74" s="208" t="s">
        <v>389</v>
      </c>
      <c r="D74" s="208"/>
      <c r="E74" s="208"/>
      <c r="F74" s="208"/>
      <c r="G74" s="208"/>
      <c r="H74" s="208"/>
      <c r="I74" s="208"/>
      <c r="J74" s="208">
        <v>637.3859143467944</v>
      </c>
      <c r="K74" s="208"/>
      <c r="L74" s="208"/>
      <c r="M74" s="208"/>
      <c r="N74" s="208">
        <v>-472.15059573081817</v>
      </c>
      <c r="O74" s="208"/>
      <c r="P74" s="208"/>
      <c r="Q74" s="208"/>
      <c r="R74" s="208">
        <v>165.98218768261358</v>
      </c>
      <c r="S74" s="208"/>
      <c r="T74" s="208"/>
      <c r="U74" s="208"/>
      <c r="V74" s="208">
        <v>1204.8307175746268</v>
      </c>
      <c r="W74" s="208"/>
      <c r="X74" s="208"/>
      <c r="Y74" s="208"/>
      <c r="Z74" s="208">
        <v>1536.0482238732075</v>
      </c>
    </row>
    <row r="75" spans="8:19" ht="12.75">
      <c r="H75" s="206"/>
      <c r="L75" s="200"/>
      <c r="M75" s="200"/>
      <c r="N75" s="200"/>
      <c r="O75" s="200"/>
      <c r="P75" s="200"/>
      <c r="Q75" s="200"/>
      <c r="R75" s="200"/>
      <c r="S75" s="200"/>
    </row>
    <row r="76" spans="1:19" ht="12.75">
      <c r="A76" s="191"/>
      <c r="B76" s="206" t="s">
        <v>390</v>
      </c>
      <c r="C76" s="206"/>
      <c r="D76" s="206"/>
      <c r="E76" s="206"/>
      <c r="F76" s="206"/>
      <c r="G76" s="206"/>
      <c r="H76" s="206"/>
      <c r="L76" s="200"/>
      <c r="M76" s="200"/>
      <c r="N76" s="200"/>
      <c r="O76" s="200"/>
      <c r="P76" s="200"/>
      <c r="Q76" s="200"/>
      <c r="R76" s="200"/>
      <c r="S76" s="200"/>
    </row>
    <row r="77" spans="1:26" s="191" customFormat="1" ht="12.75">
      <c r="A77" s="179"/>
      <c r="B77" s="200" t="s">
        <v>29</v>
      </c>
      <c r="C77" s="200"/>
      <c r="D77" s="200"/>
      <c r="E77" s="200"/>
      <c r="F77" s="200"/>
      <c r="G77" s="200"/>
      <c r="H77" s="206"/>
      <c r="I77" s="206"/>
      <c r="J77" s="206">
        <v>-1071.1</v>
      </c>
      <c r="K77" s="206"/>
      <c r="L77" s="206"/>
      <c r="M77" s="206"/>
      <c r="N77" s="206">
        <v>1420.7</v>
      </c>
      <c r="O77" s="206"/>
      <c r="P77" s="206"/>
      <c r="Q77" s="206"/>
      <c r="R77" s="206">
        <v>-74.94999999999959</v>
      </c>
      <c r="S77" s="206"/>
      <c r="T77" s="206"/>
      <c r="U77" s="206"/>
      <c r="V77" s="206">
        <v>1722.7999292526517</v>
      </c>
      <c r="W77" s="206"/>
      <c r="X77" s="206"/>
      <c r="Y77" s="206"/>
      <c r="Z77" s="206">
        <v>1997.4499292526534</v>
      </c>
    </row>
    <row r="78" spans="2:26" ht="12.75">
      <c r="B78" s="200" t="s">
        <v>119</v>
      </c>
      <c r="H78" s="206">
        <v>17054.06455537497</v>
      </c>
      <c r="I78" s="200">
        <v>20197.941977230017</v>
      </c>
      <c r="J78" s="206">
        <v>-3143.877421855046</v>
      </c>
      <c r="L78" s="206">
        <v>23178.710131847893</v>
      </c>
      <c r="M78" s="200">
        <v>23248.164436396473</v>
      </c>
      <c r="N78" s="206">
        <v>-69.4543045485807</v>
      </c>
      <c r="O78" s="206"/>
      <c r="P78" s="206">
        <v>23678.60016567946</v>
      </c>
      <c r="Q78" s="200">
        <v>25156.03074957557</v>
      </c>
      <c r="R78" s="206">
        <v>-1477.4305838961081</v>
      </c>
      <c r="S78" s="206"/>
      <c r="T78" s="206">
        <v>26674.15491956292</v>
      </c>
      <c r="U78" s="200">
        <v>26778.050861130672</v>
      </c>
      <c r="V78" s="206">
        <v>-103.89594156775274</v>
      </c>
      <c r="X78" s="206">
        <v>90585.52977246525</v>
      </c>
      <c r="Y78" s="200">
        <v>95380.18802433272</v>
      </c>
      <c r="Z78" s="206">
        <v>-4794.6582518674695</v>
      </c>
    </row>
    <row r="79" spans="8:19" ht="12.75">
      <c r="H79" s="206"/>
      <c r="L79" s="200"/>
      <c r="M79" s="200"/>
      <c r="N79" s="200"/>
      <c r="O79" s="200"/>
      <c r="P79" s="200"/>
      <c r="Q79" s="200"/>
      <c r="R79" s="200"/>
      <c r="S79" s="200"/>
    </row>
    <row r="80" spans="2:26" ht="12.75">
      <c r="B80" s="210"/>
      <c r="C80" s="210"/>
      <c r="D80" s="210"/>
      <c r="E80" s="210"/>
      <c r="F80" s="210"/>
      <c r="G80" s="210"/>
      <c r="H80" s="200" t="s">
        <v>120</v>
      </c>
      <c r="I80" s="200" t="s">
        <v>121</v>
      </c>
      <c r="J80" s="200" t="s">
        <v>122</v>
      </c>
      <c r="L80" s="200" t="s">
        <v>120</v>
      </c>
      <c r="M80" s="200" t="s">
        <v>121</v>
      </c>
      <c r="N80" s="200" t="s">
        <v>122</v>
      </c>
      <c r="O80" s="200"/>
      <c r="P80" s="200" t="s">
        <v>120</v>
      </c>
      <c r="Q80" s="200" t="s">
        <v>121</v>
      </c>
      <c r="R80" s="200" t="s">
        <v>122</v>
      </c>
      <c r="S80" s="200"/>
      <c r="T80" s="200" t="s">
        <v>120</v>
      </c>
      <c r="U80" s="200" t="s">
        <v>121</v>
      </c>
      <c r="V80" s="200" t="s">
        <v>122</v>
      </c>
      <c r="X80" s="200" t="s">
        <v>120</v>
      </c>
      <c r="Y80" s="200" t="s">
        <v>121</v>
      </c>
      <c r="Z80" s="200" t="s">
        <v>122</v>
      </c>
    </row>
    <row r="81" spans="2:26" ht="12.75">
      <c r="B81" s="217" t="s">
        <v>459</v>
      </c>
      <c r="C81" s="200" t="s">
        <v>394</v>
      </c>
      <c r="H81" s="200">
        <v>1428.9638047508208</v>
      </c>
      <c r="I81" s="200">
        <v>5940.787627185295</v>
      </c>
      <c r="J81" s="200">
        <v>-4511.823822434474</v>
      </c>
      <c r="L81" s="200">
        <v>3655.6206469421063</v>
      </c>
      <c r="M81" s="200">
        <v>3933.3089323627332</v>
      </c>
      <c r="N81" s="200">
        <v>-277.6882854206269</v>
      </c>
      <c r="O81" s="200"/>
      <c r="P81" s="200">
        <v>4771.117453552702</v>
      </c>
      <c r="Q81" s="200">
        <v>4207.062957124824</v>
      </c>
      <c r="R81" s="200">
        <v>564.0544964278779</v>
      </c>
      <c r="S81" s="200"/>
      <c r="T81" s="200">
        <v>4670.850862468159</v>
      </c>
      <c r="U81" s="200">
        <v>4044.63584444197</v>
      </c>
      <c r="V81" s="200">
        <v>626.2150180261888</v>
      </c>
      <c r="X81" s="200">
        <v>14526.552767713787</v>
      </c>
      <c r="Y81" s="200">
        <v>18125.795361114822</v>
      </c>
      <c r="Z81" s="200">
        <v>-3599.2425934010353</v>
      </c>
    </row>
    <row r="82" spans="4:26" ht="12.75">
      <c r="D82" s="200" t="s">
        <v>21</v>
      </c>
      <c r="H82" s="200">
        <v>220.7743002844178</v>
      </c>
      <c r="I82" s="200">
        <v>1581.7675051055703</v>
      </c>
      <c r="J82" s="200">
        <v>-1360.9932048211526</v>
      </c>
      <c r="L82" s="200">
        <v>448.8607526728756</v>
      </c>
      <c r="M82" s="200">
        <v>1100.7743272512473</v>
      </c>
      <c r="N82" s="200">
        <v>-651.9135745783717</v>
      </c>
      <c r="O82" s="200"/>
      <c r="P82" s="200">
        <v>720.623416830194</v>
      </c>
      <c r="Q82" s="200">
        <v>195.16804638530266</v>
      </c>
      <c r="R82" s="200">
        <v>525.4553704448913</v>
      </c>
      <c r="S82" s="200"/>
      <c r="T82" s="200">
        <v>526.805243366415</v>
      </c>
      <c r="U82" s="200">
        <v>120</v>
      </c>
      <c r="V82" s="200">
        <v>406.80524336641497</v>
      </c>
      <c r="X82" s="200">
        <v>1917.0637131539022</v>
      </c>
      <c r="Y82" s="200">
        <v>2997.70987874212</v>
      </c>
      <c r="Z82" s="200">
        <v>-1080.6461655882179</v>
      </c>
    </row>
    <row r="83" spans="4:26" ht="12.75">
      <c r="D83" s="200" t="s">
        <v>22</v>
      </c>
      <c r="H83" s="200">
        <v>194.37107663789817</v>
      </c>
      <c r="I83" s="200">
        <v>193.53682817804946</v>
      </c>
      <c r="J83" s="200">
        <v>0.834248459848709</v>
      </c>
      <c r="L83" s="200">
        <v>321.95068995410884</v>
      </c>
      <c r="M83" s="200">
        <v>359.75208748475814</v>
      </c>
      <c r="N83" s="200">
        <v>-37.8013975306493</v>
      </c>
      <c r="O83" s="200"/>
      <c r="P83" s="200">
        <v>442.7568354719155</v>
      </c>
      <c r="Q83" s="200">
        <v>489.56955890463075</v>
      </c>
      <c r="R83" s="200">
        <v>-46.812723432715245</v>
      </c>
      <c r="S83" s="200"/>
      <c r="T83" s="200">
        <v>388.36703690172453</v>
      </c>
      <c r="U83" s="200">
        <v>471.6825405761474</v>
      </c>
      <c r="V83" s="200">
        <v>-83.31550367442287</v>
      </c>
      <c r="X83" s="200">
        <v>1347.445638965647</v>
      </c>
      <c r="Y83" s="200">
        <v>1514.5410151435858</v>
      </c>
      <c r="Z83" s="200">
        <v>-167.09537617793876</v>
      </c>
    </row>
    <row r="84" spans="4:26" ht="12.75">
      <c r="D84" s="200" t="s">
        <v>23</v>
      </c>
      <c r="H84" s="200">
        <v>1013.8184278285049</v>
      </c>
      <c r="I84" s="200">
        <v>4165.483293901675</v>
      </c>
      <c r="J84" s="200">
        <v>-3151.6648660731703</v>
      </c>
      <c r="L84" s="200">
        <v>2884.809204315122</v>
      </c>
      <c r="M84" s="200">
        <v>2472.782517626728</v>
      </c>
      <c r="N84" s="200">
        <v>412.02668668839397</v>
      </c>
      <c r="O84" s="200"/>
      <c r="P84" s="200">
        <v>3607.737201250592</v>
      </c>
      <c r="Q84" s="200">
        <v>3522.3253518348906</v>
      </c>
      <c r="R84" s="200">
        <v>85.41184941570145</v>
      </c>
      <c r="S84" s="200"/>
      <c r="T84" s="200">
        <v>3755.6785822000193</v>
      </c>
      <c r="U84" s="200">
        <v>3452.953303865823</v>
      </c>
      <c r="V84" s="200">
        <v>302.72527833419645</v>
      </c>
      <c r="X84" s="200">
        <v>11262.043415594238</v>
      </c>
      <c r="Y84" s="200">
        <v>13613.544467229116</v>
      </c>
      <c r="Z84" s="200">
        <v>-2351.5010516348775</v>
      </c>
    </row>
    <row r="85" spans="4:26" ht="12.75">
      <c r="D85" s="200" t="s">
        <v>24</v>
      </c>
      <c r="H85" s="200">
        <v>0</v>
      </c>
      <c r="I85" s="200">
        <v>0</v>
      </c>
      <c r="J85" s="200">
        <v>0</v>
      </c>
      <c r="L85" s="200">
        <v>0</v>
      </c>
      <c r="M85" s="200">
        <v>0</v>
      </c>
      <c r="N85" s="200">
        <v>0</v>
      </c>
      <c r="O85" s="200"/>
      <c r="P85" s="200">
        <v>0</v>
      </c>
      <c r="Q85" s="200">
        <v>0</v>
      </c>
      <c r="R85" s="200">
        <v>0</v>
      </c>
      <c r="S85" s="200"/>
      <c r="T85" s="200">
        <v>0</v>
      </c>
      <c r="U85" s="200">
        <v>0</v>
      </c>
      <c r="V85" s="200">
        <v>0</v>
      </c>
      <c r="X85" s="200">
        <v>0</v>
      </c>
      <c r="Y85" s="200">
        <v>0</v>
      </c>
      <c r="Z85" s="200">
        <v>0</v>
      </c>
    </row>
    <row r="86" spans="3:26" ht="12.75">
      <c r="C86" s="200" t="s">
        <v>102</v>
      </c>
      <c r="H86" s="200">
        <v>414.3494433834388</v>
      </c>
      <c r="I86" s="200">
        <v>818.9924108311141</v>
      </c>
      <c r="J86" s="200">
        <v>-404.64296744767523</v>
      </c>
      <c r="L86" s="200">
        <v>2050.1532288828903</v>
      </c>
      <c r="M86" s="200">
        <v>907.7304895888801</v>
      </c>
      <c r="N86" s="200">
        <v>1142.4227392940102</v>
      </c>
      <c r="O86" s="200"/>
      <c r="P86" s="200">
        <v>919.9464382357238</v>
      </c>
      <c r="Q86" s="200">
        <v>516.7911586738218</v>
      </c>
      <c r="R86" s="200">
        <v>403.15527956190203</v>
      </c>
      <c r="S86" s="200"/>
      <c r="T86" s="200">
        <v>1800.820507632809</v>
      </c>
      <c r="U86" s="200">
        <v>773.070037127577</v>
      </c>
      <c r="V86" s="200">
        <v>1027.750470505232</v>
      </c>
      <c r="X86" s="200">
        <v>5185.269618134862</v>
      </c>
      <c r="Y86" s="200">
        <v>3016.584096221393</v>
      </c>
      <c r="Z86" s="200">
        <v>2168.685521913469</v>
      </c>
    </row>
    <row r="87" spans="4:26" ht="12.75">
      <c r="D87" s="200" t="s">
        <v>21</v>
      </c>
      <c r="H87" s="200">
        <v>366.25695895881967</v>
      </c>
      <c r="I87" s="200">
        <v>235.87795990339657</v>
      </c>
      <c r="J87" s="200">
        <v>130.3789990554231</v>
      </c>
      <c r="L87" s="200">
        <v>759.0487771457206</v>
      </c>
      <c r="M87" s="200">
        <v>248.67704643358462</v>
      </c>
      <c r="N87" s="200">
        <v>510.37173071213596</v>
      </c>
      <c r="O87" s="200"/>
      <c r="P87" s="200">
        <v>666.6519194790889</v>
      </c>
      <c r="Q87" s="200">
        <v>131</v>
      </c>
      <c r="R87" s="200">
        <v>535.6519194790889</v>
      </c>
      <c r="S87" s="200"/>
      <c r="T87" s="200">
        <v>510.18107618424995</v>
      </c>
      <c r="U87" s="200">
        <v>262.87837630706423</v>
      </c>
      <c r="V87" s="200">
        <v>247.30269987718572</v>
      </c>
      <c r="X87" s="200">
        <v>2302.138731767879</v>
      </c>
      <c r="Y87" s="200">
        <v>878.4333826440454</v>
      </c>
      <c r="Z87" s="200">
        <v>1423.7053491238337</v>
      </c>
    </row>
    <row r="88" spans="4:26" ht="12.75">
      <c r="D88" s="200" t="s">
        <v>22</v>
      </c>
      <c r="H88" s="200">
        <v>7.7763993700000045</v>
      </c>
      <c r="I88" s="200">
        <v>570.97964842</v>
      </c>
      <c r="J88" s="200">
        <v>-563.20324905</v>
      </c>
      <c r="L88" s="200">
        <v>1137.79310734</v>
      </c>
      <c r="M88" s="200">
        <v>639.22549663</v>
      </c>
      <c r="N88" s="200">
        <v>498.56761071000005</v>
      </c>
      <c r="O88" s="200"/>
      <c r="P88" s="200">
        <v>241.41652559000002</v>
      </c>
      <c r="Q88" s="200">
        <v>225.29171793000023</v>
      </c>
      <c r="R88" s="200">
        <v>16.12480765999979</v>
      </c>
      <c r="S88" s="200"/>
      <c r="T88" s="200">
        <v>1278.36567462</v>
      </c>
      <c r="U88" s="200">
        <v>508.66564458</v>
      </c>
      <c r="V88" s="200">
        <v>769.70003004</v>
      </c>
      <c r="X88" s="200">
        <v>2665.3517069199997</v>
      </c>
      <c r="Y88" s="200">
        <v>1944.16250756</v>
      </c>
      <c r="Z88" s="200">
        <v>721.1891993599997</v>
      </c>
    </row>
    <row r="89" spans="4:26" ht="12.75">
      <c r="D89" s="200" t="s">
        <v>23</v>
      </c>
      <c r="H89" s="200">
        <v>33.71608505461915</v>
      </c>
      <c r="I89" s="200">
        <v>3.734802507717518</v>
      </c>
      <c r="J89" s="200">
        <v>29.98128254690163</v>
      </c>
      <c r="L89" s="200">
        <v>148.31134439716953</v>
      </c>
      <c r="M89" s="200">
        <v>5.427946525295667</v>
      </c>
      <c r="N89" s="200">
        <v>142.88339787187385</v>
      </c>
      <c r="O89" s="200"/>
      <c r="P89" s="200">
        <v>3.077993166634954</v>
      </c>
      <c r="Q89" s="200">
        <v>148.9994407438215</v>
      </c>
      <c r="R89" s="200">
        <v>-145.92144757718654</v>
      </c>
      <c r="S89" s="200"/>
      <c r="T89" s="200">
        <v>1.273756828559243</v>
      </c>
      <c r="U89" s="200">
        <v>1.5260162405128597</v>
      </c>
      <c r="V89" s="200">
        <v>-0.25225941195361656</v>
      </c>
      <c r="X89" s="200">
        <v>186.37917944698287</v>
      </c>
      <c r="Y89" s="200">
        <v>159.68820601734754</v>
      </c>
      <c r="Z89" s="200">
        <v>26.690973429635335</v>
      </c>
    </row>
    <row r="90" spans="4:26" ht="12.75">
      <c r="D90" s="200" t="s">
        <v>25</v>
      </c>
      <c r="H90" s="200">
        <v>6.6</v>
      </c>
      <c r="I90" s="200">
        <v>8.4</v>
      </c>
      <c r="J90" s="200">
        <v>-1.8</v>
      </c>
      <c r="L90" s="200">
        <v>5</v>
      </c>
      <c r="M90" s="200">
        <v>14.4</v>
      </c>
      <c r="N90" s="200">
        <v>-9.4</v>
      </c>
      <c r="O90" s="200"/>
      <c r="P90" s="200">
        <v>8.8</v>
      </c>
      <c r="Q90" s="200">
        <v>11.5</v>
      </c>
      <c r="R90" s="200">
        <v>-2.7</v>
      </c>
      <c r="S90" s="200"/>
      <c r="T90" s="200">
        <v>11</v>
      </c>
      <c r="U90" s="200">
        <v>0</v>
      </c>
      <c r="V90" s="200">
        <v>11</v>
      </c>
      <c r="X90" s="200">
        <v>31.4</v>
      </c>
      <c r="Y90" s="200">
        <v>34.3</v>
      </c>
      <c r="Z90" s="200">
        <v>-2.9</v>
      </c>
    </row>
  </sheetData>
  <mergeCells count="5">
    <mergeCell ref="H6:V6"/>
    <mergeCell ref="H7:J7"/>
    <mergeCell ref="L7:N7"/>
    <mergeCell ref="P7:R7"/>
    <mergeCell ref="T7:V7"/>
  </mergeCells>
  <printOptions horizontalCentered="1"/>
  <pageMargins left="0.3937007874015748" right="0.3937007874015748" top="0.3937007874015748" bottom="0.3937007874015748" header="0" footer="0"/>
  <pageSetup fitToHeight="1" fitToWidth="1" horizontalDpi="300" verticalDpi="300" orientation="landscape" scale="50" r:id="rId1"/>
  <colBreaks count="1" manualBreakCount="1">
    <brk id="7" max="87" man="1"/>
  </colBreaks>
</worksheet>
</file>

<file path=xl/worksheets/sheet4.xml><?xml version="1.0" encoding="utf-8"?>
<worksheet xmlns="http://schemas.openxmlformats.org/spreadsheetml/2006/main" xmlns:r="http://schemas.openxmlformats.org/officeDocument/2006/relationships">
  <dimension ref="A1:M89"/>
  <sheetViews>
    <sheetView zoomScale="75" zoomScaleNormal="75" workbookViewId="0" topLeftCell="A1">
      <selection activeCell="A1" sqref="A1"/>
    </sheetView>
  </sheetViews>
  <sheetFormatPr defaultColWidth="11.421875" defaultRowHeight="12.75"/>
  <cols>
    <col min="1" max="2" width="3.00390625" style="39" customWidth="1"/>
    <col min="3" max="4" width="2.00390625" style="39" customWidth="1"/>
    <col min="5" max="7" width="1.7109375" style="39" customWidth="1"/>
    <col min="8" max="8" width="32.140625" style="39" customWidth="1"/>
    <col min="9" max="9" width="11.7109375" style="39" customWidth="1"/>
    <col min="10" max="10" width="8.7109375" style="39" customWidth="1"/>
    <col min="11" max="11" width="9.8515625" style="39" customWidth="1"/>
    <col min="12" max="12" width="9.140625" style="39" customWidth="1"/>
    <col min="13" max="13" width="10.28125" style="39" customWidth="1"/>
    <col min="14" max="16384" width="11.421875" style="39" customWidth="1"/>
  </cols>
  <sheetData>
    <row r="1" spans="1:13" s="37" customFormat="1" ht="10.5" customHeight="1">
      <c r="A1" s="39"/>
      <c r="B1" s="39"/>
      <c r="C1" s="39"/>
      <c r="D1" s="39"/>
      <c r="E1" s="39"/>
      <c r="F1" s="39"/>
      <c r="G1" s="39"/>
      <c r="H1" s="39"/>
      <c r="I1" s="39"/>
      <c r="J1" s="39"/>
      <c r="K1" s="39"/>
      <c r="L1" s="39"/>
      <c r="M1" s="39"/>
    </row>
    <row r="2" spans="1:13" s="37" customFormat="1" ht="13.5" customHeight="1">
      <c r="A2" s="39"/>
      <c r="B2" s="226" t="s">
        <v>628</v>
      </c>
      <c r="C2" s="39"/>
      <c r="D2" s="39"/>
      <c r="E2" s="39"/>
      <c r="F2" s="227"/>
      <c r="G2" s="227"/>
      <c r="H2" s="227"/>
      <c r="I2" s="227"/>
      <c r="J2" s="227"/>
      <c r="K2" s="227"/>
      <c r="L2" s="227"/>
      <c r="M2" s="39"/>
    </row>
    <row r="3" spans="1:13" s="37" customFormat="1" ht="13.5" customHeight="1">
      <c r="A3" s="39"/>
      <c r="B3" s="228" t="s">
        <v>144</v>
      </c>
      <c r="C3" s="39"/>
      <c r="D3" s="39"/>
      <c r="E3" s="39"/>
      <c r="F3" s="89"/>
      <c r="G3" s="89"/>
      <c r="H3" s="89"/>
      <c r="I3" s="89"/>
      <c r="J3" s="89"/>
      <c r="K3" s="89"/>
      <c r="L3" s="89"/>
      <c r="M3" s="39"/>
    </row>
    <row r="5" spans="2:13" ht="17.25" customHeight="1">
      <c r="B5" s="229"/>
      <c r="C5" s="229"/>
      <c r="D5" s="229"/>
      <c r="E5" s="229"/>
      <c r="F5" s="229"/>
      <c r="G5" s="229"/>
      <c r="H5" s="229"/>
      <c r="I5" s="234" t="s">
        <v>452</v>
      </c>
      <c r="J5" s="235"/>
      <c r="K5" s="235"/>
      <c r="L5" s="235"/>
      <c r="M5" s="236"/>
    </row>
    <row r="6" spans="2:13" ht="12.75">
      <c r="B6" s="191" t="s">
        <v>1</v>
      </c>
      <c r="C6" s="41"/>
      <c r="D6" s="41"/>
      <c r="E6" s="41"/>
      <c r="F6" s="41"/>
      <c r="G6" s="41"/>
      <c r="H6" s="41"/>
      <c r="I6" s="237" t="s">
        <v>448</v>
      </c>
      <c r="J6" s="237" t="s">
        <v>348</v>
      </c>
      <c r="K6" s="237" t="s">
        <v>453</v>
      </c>
      <c r="L6" s="237" t="s">
        <v>350</v>
      </c>
      <c r="M6" s="42" t="s">
        <v>447</v>
      </c>
    </row>
    <row r="7" spans="2:13" ht="13.5" thickBot="1">
      <c r="B7" s="43"/>
      <c r="C7" s="43"/>
      <c r="D7" s="43"/>
      <c r="E7" s="43"/>
      <c r="F7" s="43"/>
      <c r="G7" s="43"/>
      <c r="H7" s="43"/>
      <c r="I7" s="44"/>
      <c r="J7" s="44"/>
      <c r="K7" s="44"/>
      <c r="L7" s="44"/>
      <c r="M7" s="44"/>
    </row>
    <row r="8" spans="1:13" ht="12.75">
      <c r="A8" s="41"/>
      <c r="I8" s="40"/>
      <c r="M8" s="40"/>
    </row>
    <row r="9" spans="1:13" ht="12.75">
      <c r="A9" s="37"/>
      <c r="B9" s="230" t="s">
        <v>368</v>
      </c>
      <c r="C9" s="37" t="s">
        <v>98</v>
      </c>
      <c r="D9" s="37"/>
      <c r="E9" s="37"/>
      <c r="F9" s="37"/>
      <c r="G9" s="37"/>
      <c r="H9" s="37"/>
      <c r="I9" s="238">
        <v>13369.601242560075</v>
      </c>
      <c r="J9" s="238">
        <v>14879.12196705264</v>
      </c>
      <c r="K9" s="238">
        <v>15449.47044415072</v>
      </c>
      <c r="L9" s="238">
        <v>13453.204754970993</v>
      </c>
      <c r="M9" s="238">
        <v>57151.39840873443</v>
      </c>
    </row>
    <row r="10" spans="5:13" ht="12.75">
      <c r="E10" s="41"/>
      <c r="F10" s="41"/>
      <c r="G10" s="41"/>
      <c r="H10" s="41"/>
      <c r="I10" s="94"/>
      <c r="J10" s="94"/>
      <c r="K10" s="94"/>
      <c r="L10" s="94"/>
      <c r="M10" s="94"/>
    </row>
    <row r="11" spans="1:13" ht="12.75">
      <c r="A11" s="37"/>
      <c r="C11" s="39" t="s">
        <v>370</v>
      </c>
      <c r="D11" s="39" t="s">
        <v>599</v>
      </c>
      <c r="E11" s="41"/>
      <c r="F11" s="41"/>
      <c r="G11" s="41"/>
      <c r="H11" s="41"/>
      <c r="I11" s="94">
        <v>13082.222636681001</v>
      </c>
      <c r="J11" s="94">
        <v>14566.772120577</v>
      </c>
      <c r="K11" s="94">
        <v>15116.707058194996</v>
      </c>
      <c r="L11" s="94">
        <v>13088.790344918001</v>
      </c>
      <c r="M11" s="94">
        <v>55854.492160371</v>
      </c>
    </row>
    <row r="12" spans="5:13" ht="12.75">
      <c r="E12" s="41"/>
      <c r="F12" s="41"/>
      <c r="G12" s="41"/>
      <c r="H12" s="41"/>
      <c r="I12" s="94"/>
      <c r="J12" s="94"/>
      <c r="K12" s="94"/>
      <c r="L12" s="94"/>
      <c r="M12" s="94"/>
    </row>
    <row r="13" spans="4:13" ht="12.75">
      <c r="D13" s="48" t="s">
        <v>372</v>
      </c>
      <c r="E13" s="48" t="s">
        <v>600</v>
      </c>
      <c r="F13" s="48"/>
      <c r="G13" s="48"/>
      <c r="H13" s="37"/>
      <c r="I13" s="238">
        <v>8414.622661421</v>
      </c>
      <c r="J13" s="238">
        <v>9555.34182597</v>
      </c>
      <c r="K13" s="238">
        <v>10306.794448942997</v>
      </c>
      <c r="L13" s="238">
        <v>8295.5663633</v>
      </c>
      <c r="M13" s="238">
        <v>36572.325299634</v>
      </c>
    </row>
    <row r="14" spans="6:13" ht="12.75">
      <c r="F14" s="41" t="s">
        <v>30</v>
      </c>
      <c r="G14" s="41"/>
      <c r="I14" s="94">
        <v>7390.272806131</v>
      </c>
      <c r="J14" s="94">
        <v>8657.148103619998</v>
      </c>
      <c r="K14" s="94">
        <v>9164.462244563</v>
      </c>
      <c r="L14" s="94">
        <v>7120.132629700001</v>
      </c>
      <c r="M14" s="94">
        <v>32332.015784014</v>
      </c>
    </row>
    <row r="15" spans="6:13" ht="12.75">
      <c r="F15" s="41" t="s">
        <v>31</v>
      </c>
      <c r="G15" s="41"/>
      <c r="I15" s="94">
        <v>55.63716549</v>
      </c>
      <c r="J15" s="94">
        <v>76.37677502</v>
      </c>
      <c r="K15" s="94">
        <v>91.69388735999999</v>
      </c>
      <c r="L15" s="94">
        <v>101.97197828</v>
      </c>
      <c r="M15" s="94">
        <v>325.67980615</v>
      </c>
    </row>
    <row r="16" spans="6:13" ht="12.75">
      <c r="F16" s="41" t="s">
        <v>601</v>
      </c>
      <c r="G16" s="41"/>
      <c r="I16" s="94">
        <v>80.51877083</v>
      </c>
      <c r="J16" s="94">
        <v>79.94948321000001</v>
      </c>
      <c r="K16" s="94">
        <v>108.83379331</v>
      </c>
      <c r="L16" s="94">
        <v>90.99184448</v>
      </c>
      <c r="M16" s="94">
        <v>360.29389183</v>
      </c>
    </row>
    <row r="17" spans="6:13" ht="12.75">
      <c r="F17" s="41" t="s">
        <v>602</v>
      </c>
      <c r="G17" s="41"/>
      <c r="I17" s="94">
        <v>44.25709103</v>
      </c>
      <c r="J17" s="94">
        <v>56.11685131</v>
      </c>
      <c r="K17" s="94">
        <v>53.054326849999995</v>
      </c>
      <c r="L17" s="94">
        <v>96.03879017999999</v>
      </c>
      <c r="M17" s="94">
        <v>249.46705936999996</v>
      </c>
    </row>
    <row r="18" spans="6:13" ht="12.75">
      <c r="F18" s="41" t="s">
        <v>603</v>
      </c>
      <c r="G18" s="41"/>
      <c r="I18" s="94">
        <v>726.5388346</v>
      </c>
      <c r="J18" s="94">
        <v>610.40858584</v>
      </c>
      <c r="K18" s="94">
        <v>731.14159677</v>
      </c>
      <c r="L18" s="94">
        <v>690.00221834</v>
      </c>
      <c r="M18" s="94">
        <v>2758.09123555</v>
      </c>
    </row>
    <row r="19" spans="6:13" ht="12.75">
      <c r="F19" s="41" t="s">
        <v>604</v>
      </c>
      <c r="G19" s="41"/>
      <c r="I19" s="94">
        <v>28.26637001</v>
      </c>
      <c r="J19" s="94">
        <v>29.7970598</v>
      </c>
      <c r="K19" s="94">
        <v>31.24759136</v>
      </c>
      <c r="L19" s="94">
        <v>32.31660705</v>
      </c>
      <c r="M19" s="94">
        <v>121.62762822</v>
      </c>
    </row>
    <row r="20" spans="6:13" ht="12.75">
      <c r="F20" s="41" t="s">
        <v>395</v>
      </c>
      <c r="G20" s="41"/>
      <c r="I20" s="94">
        <v>11.85662923</v>
      </c>
      <c r="J20" s="94">
        <v>3.7945015399999997</v>
      </c>
      <c r="K20" s="94">
        <v>11.12073977</v>
      </c>
      <c r="L20" s="94">
        <v>12.84260364</v>
      </c>
      <c r="M20" s="94">
        <v>39.61447418</v>
      </c>
    </row>
    <row r="21" spans="6:13" ht="12.75">
      <c r="F21" s="41" t="s">
        <v>605</v>
      </c>
      <c r="G21" s="41"/>
      <c r="I21" s="94">
        <v>77.27499409999999</v>
      </c>
      <c r="J21" s="94">
        <v>41.75046563000001</v>
      </c>
      <c r="K21" s="94">
        <v>115.24026896000001</v>
      </c>
      <c r="L21" s="94">
        <v>151.26969163</v>
      </c>
      <c r="M21" s="94">
        <v>385.53542032</v>
      </c>
    </row>
    <row r="22" spans="5:13" ht="12.75">
      <c r="E22" s="41"/>
      <c r="F22" s="41"/>
      <c r="G22" s="41"/>
      <c r="H22" s="41"/>
      <c r="I22" s="94"/>
      <c r="J22" s="94"/>
      <c r="K22" s="94"/>
      <c r="L22" s="94"/>
      <c r="M22" s="94"/>
    </row>
    <row r="23" spans="4:13" ht="12.75">
      <c r="D23" s="48" t="s">
        <v>376</v>
      </c>
      <c r="E23" s="48" t="s">
        <v>606</v>
      </c>
      <c r="F23" s="48"/>
      <c r="G23" s="48"/>
      <c r="H23" s="37"/>
      <c r="I23" s="238">
        <v>1083.3583494999998</v>
      </c>
      <c r="J23" s="238">
        <v>934.0625184069999</v>
      </c>
      <c r="K23" s="238">
        <v>333.55211520200004</v>
      </c>
      <c r="L23" s="238">
        <v>418.58207523799996</v>
      </c>
      <c r="M23" s="238">
        <v>2769.555058347</v>
      </c>
    </row>
    <row r="24" spans="5:13" ht="12.75">
      <c r="E24" s="41" t="s">
        <v>607</v>
      </c>
      <c r="F24" s="41"/>
      <c r="G24" s="41"/>
      <c r="I24" s="94">
        <v>973.61249316</v>
      </c>
      <c r="J24" s="94">
        <v>789.3670922769999</v>
      </c>
      <c r="K24" s="94">
        <v>270.249048392</v>
      </c>
      <c r="L24" s="94">
        <v>374.240780688</v>
      </c>
      <c r="M24" s="94">
        <v>2407.469414517</v>
      </c>
    </row>
    <row r="25" spans="5:13" ht="12.75">
      <c r="E25" s="41"/>
      <c r="F25" s="41"/>
      <c r="G25" s="41"/>
      <c r="H25" s="41" t="s">
        <v>32</v>
      </c>
      <c r="I25" s="96">
        <v>598.8949659350001</v>
      </c>
      <c r="J25" s="96">
        <v>338.131513633</v>
      </c>
      <c r="K25" s="96">
        <v>3.427601235</v>
      </c>
      <c r="L25" s="96">
        <v>101.10139444500001</v>
      </c>
      <c r="M25" s="96">
        <v>1041.555475248</v>
      </c>
    </row>
    <row r="26" spans="5:13" ht="12.75">
      <c r="E26" s="41" t="s">
        <v>608</v>
      </c>
      <c r="F26" s="41"/>
      <c r="G26" s="41"/>
      <c r="I26" s="94">
        <v>93.28008692</v>
      </c>
      <c r="J26" s="94">
        <v>131.00017692999998</v>
      </c>
      <c r="K26" s="94">
        <v>51.816622530000004</v>
      </c>
      <c r="L26" s="94">
        <v>35.93953145</v>
      </c>
      <c r="M26" s="94">
        <v>312.03641783</v>
      </c>
    </row>
    <row r="27" spans="8:13" ht="12.75">
      <c r="H27" s="41" t="s">
        <v>622</v>
      </c>
      <c r="I27" s="96">
        <v>42.17494785000001</v>
      </c>
      <c r="J27" s="96">
        <v>52.577473350000005</v>
      </c>
      <c r="K27" s="96">
        <v>0.92624164</v>
      </c>
      <c r="L27" s="96">
        <v>3.20913082</v>
      </c>
      <c r="M27" s="96">
        <v>98.88779366000001</v>
      </c>
    </row>
    <row r="28" spans="8:13" ht="12.75">
      <c r="H28" s="41" t="s">
        <v>623</v>
      </c>
      <c r="I28" s="96">
        <v>11.1407491</v>
      </c>
      <c r="J28" s="96">
        <v>24.251252559999998</v>
      </c>
      <c r="K28" s="96">
        <v>14.70466436</v>
      </c>
      <c r="L28" s="96">
        <v>3.1784427500000003</v>
      </c>
      <c r="M28" s="96">
        <v>53.27510877</v>
      </c>
    </row>
    <row r="29" spans="5:13" ht="12.75">
      <c r="E29" s="41" t="s">
        <v>609</v>
      </c>
      <c r="F29" s="41"/>
      <c r="G29" s="41"/>
      <c r="I29" s="94">
        <v>5.26042623</v>
      </c>
      <c r="J29" s="94">
        <v>5.07907838</v>
      </c>
      <c r="K29" s="94">
        <v>3.72940149</v>
      </c>
      <c r="L29" s="94">
        <v>1.96375699</v>
      </c>
      <c r="M29" s="94">
        <v>16.03266309</v>
      </c>
    </row>
    <row r="30" spans="8:13" ht="12.75">
      <c r="H30" s="41" t="s">
        <v>33</v>
      </c>
      <c r="I30" s="96">
        <v>0.00510617</v>
      </c>
      <c r="J30" s="96">
        <v>0</v>
      </c>
      <c r="K30" s="96">
        <v>0</v>
      </c>
      <c r="L30" s="96">
        <v>0</v>
      </c>
      <c r="M30" s="96">
        <v>0.00510617</v>
      </c>
    </row>
    <row r="31" spans="8:13" ht="12.75">
      <c r="H31" s="41" t="s">
        <v>34</v>
      </c>
      <c r="I31" s="96">
        <v>0.23820919</v>
      </c>
      <c r="J31" s="96">
        <v>0.5032516499999999</v>
      </c>
      <c r="K31" s="96">
        <v>1.14102562</v>
      </c>
      <c r="L31" s="96">
        <v>0.42124739000000005</v>
      </c>
      <c r="M31" s="96">
        <v>2.30373385</v>
      </c>
    </row>
    <row r="32" spans="5:13" ht="12.75">
      <c r="E32" s="41" t="s">
        <v>35</v>
      </c>
      <c r="F32" s="41"/>
      <c r="G32" s="41"/>
      <c r="I32" s="94">
        <v>11.20534319</v>
      </c>
      <c r="J32" s="94">
        <v>8.616170819999999</v>
      </c>
      <c r="K32" s="94">
        <v>7.75704279</v>
      </c>
      <c r="L32" s="94">
        <v>6.43800611</v>
      </c>
      <c r="M32" s="94">
        <v>34.016562910000005</v>
      </c>
    </row>
    <row r="33" spans="5:13" ht="12.75">
      <c r="E33" s="41"/>
      <c r="F33" s="41"/>
      <c r="G33" s="41"/>
      <c r="H33" s="41" t="s">
        <v>396</v>
      </c>
      <c r="I33" s="96">
        <v>11.159188290000001</v>
      </c>
      <c r="J33" s="96">
        <v>8.55473282</v>
      </c>
      <c r="K33" s="96">
        <v>7.59836843</v>
      </c>
      <c r="L33" s="96">
        <v>6.2924577</v>
      </c>
      <c r="M33" s="96">
        <v>33.60474724</v>
      </c>
    </row>
    <row r="34" spans="5:13" ht="12.75">
      <c r="E34" s="41"/>
      <c r="F34" s="41"/>
      <c r="G34" s="41"/>
      <c r="H34" s="41"/>
      <c r="I34" s="94"/>
      <c r="J34" s="94"/>
      <c r="K34" s="94"/>
      <c r="L34" s="94"/>
      <c r="M34" s="94"/>
    </row>
    <row r="35" spans="4:13" ht="12.75">
      <c r="D35" s="48" t="s">
        <v>610</v>
      </c>
      <c r="E35" s="48" t="s">
        <v>429</v>
      </c>
      <c r="F35" s="48"/>
      <c r="G35" s="48"/>
      <c r="H35" s="37"/>
      <c r="I35" s="238">
        <v>3584.24162576</v>
      </c>
      <c r="J35" s="238">
        <v>4077.3677762</v>
      </c>
      <c r="K35" s="238">
        <v>4476.36049405</v>
      </c>
      <c r="L35" s="238">
        <v>4374.64190638</v>
      </c>
      <c r="M35" s="238">
        <v>16512.611802389998</v>
      </c>
    </row>
    <row r="36" spans="5:13" ht="12.75">
      <c r="E36" s="41" t="s">
        <v>36</v>
      </c>
      <c r="F36" s="41"/>
      <c r="G36" s="41"/>
      <c r="I36" s="94">
        <v>1214.9832698199998</v>
      </c>
      <c r="J36" s="94">
        <v>1364.73763371</v>
      </c>
      <c r="K36" s="94">
        <v>1436.4207782100002</v>
      </c>
      <c r="L36" s="94">
        <v>1525.0328806599998</v>
      </c>
      <c r="M36" s="94">
        <v>5541.1745624</v>
      </c>
    </row>
    <row r="37" spans="8:13" ht="12.75">
      <c r="H37" s="41" t="s">
        <v>37</v>
      </c>
      <c r="I37" s="96">
        <v>74.57520647</v>
      </c>
      <c r="J37" s="96">
        <v>183.68137903999997</v>
      </c>
      <c r="K37" s="96">
        <v>146.91808173</v>
      </c>
      <c r="L37" s="96">
        <v>93.09235815</v>
      </c>
      <c r="M37" s="96">
        <v>498.26702538999996</v>
      </c>
    </row>
    <row r="38" spans="8:13" ht="12.75">
      <c r="H38" s="233" t="s">
        <v>624</v>
      </c>
      <c r="I38" s="96">
        <v>542.5057491</v>
      </c>
      <c r="J38" s="96">
        <v>439.42222895000003</v>
      </c>
      <c r="K38" s="96">
        <v>480.67181765</v>
      </c>
      <c r="L38" s="96">
        <v>686.10294574</v>
      </c>
      <c r="M38" s="96">
        <v>2148.70274144</v>
      </c>
    </row>
    <row r="39" spans="8:13" ht="12.75">
      <c r="H39" s="233" t="s">
        <v>397</v>
      </c>
      <c r="I39" s="96">
        <v>55.428333689999995</v>
      </c>
      <c r="J39" s="96">
        <v>76.52977186</v>
      </c>
      <c r="K39" s="96">
        <v>93.73814103</v>
      </c>
      <c r="L39" s="96">
        <v>82.08160153</v>
      </c>
      <c r="M39" s="96">
        <v>307.77784811</v>
      </c>
    </row>
    <row r="40" spans="8:13" ht="12.75">
      <c r="H40" s="233" t="s">
        <v>398</v>
      </c>
      <c r="I40" s="96">
        <v>31.35080869</v>
      </c>
      <c r="J40" s="96">
        <v>44.642517</v>
      </c>
      <c r="K40" s="96">
        <v>45.135592200000005</v>
      </c>
      <c r="L40" s="96">
        <v>37.99136691</v>
      </c>
      <c r="M40" s="96">
        <v>159.1202848</v>
      </c>
    </row>
    <row r="41" spans="8:13" ht="12.75">
      <c r="H41" s="233" t="s">
        <v>399</v>
      </c>
      <c r="I41" s="96">
        <v>25.322494480000003</v>
      </c>
      <c r="J41" s="96">
        <v>49.218955519999994</v>
      </c>
      <c r="K41" s="96">
        <v>64.10420831</v>
      </c>
      <c r="L41" s="96">
        <v>60.95636917</v>
      </c>
      <c r="M41" s="96">
        <v>199.60202748</v>
      </c>
    </row>
    <row r="42" spans="8:13" ht="12.75">
      <c r="H42" s="233" t="s">
        <v>625</v>
      </c>
      <c r="I42" s="96">
        <v>6.22959607</v>
      </c>
      <c r="J42" s="96">
        <v>20.63990303</v>
      </c>
      <c r="K42" s="96">
        <v>27.616798969999998</v>
      </c>
      <c r="L42" s="96">
        <v>25.18708521</v>
      </c>
      <c r="M42" s="96">
        <v>79.67338328</v>
      </c>
    </row>
    <row r="43" spans="8:13" ht="12.75">
      <c r="H43" s="233" t="s">
        <v>400</v>
      </c>
      <c r="I43" s="96">
        <v>8.90109382</v>
      </c>
      <c r="J43" s="96">
        <v>14.75312046</v>
      </c>
      <c r="K43" s="96">
        <v>16.45117942</v>
      </c>
      <c r="L43" s="96">
        <v>22.88960821</v>
      </c>
      <c r="M43" s="96">
        <v>62.99500190999999</v>
      </c>
    </row>
    <row r="44" spans="8:13" ht="12.75">
      <c r="H44" s="233" t="s">
        <v>401</v>
      </c>
      <c r="I44" s="96">
        <v>60.41294777</v>
      </c>
      <c r="J44" s="96">
        <v>44.237905669999996</v>
      </c>
      <c r="K44" s="96">
        <v>22.07413011</v>
      </c>
      <c r="L44" s="96">
        <v>18.07223742</v>
      </c>
      <c r="M44" s="96">
        <v>144.79722096999998</v>
      </c>
    </row>
    <row r="45" spans="8:13" ht="12.75">
      <c r="H45" s="233" t="s">
        <v>402</v>
      </c>
      <c r="I45" s="96">
        <v>21.721592299999998</v>
      </c>
      <c r="J45" s="96">
        <v>36.97663778</v>
      </c>
      <c r="K45" s="96">
        <v>54.84259107</v>
      </c>
      <c r="L45" s="96">
        <v>40.82590683000001</v>
      </c>
      <c r="M45" s="96">
        <v>154.36672798</v>
      </c>
    </row>
    <row r="46" spans="8:13" ht="12.75">
      <c r="H46" s="233" t="s">
        <v>403</v>
      </c>
      <c r="I46" s="96">
        <v>15.17571022</v>
      </c>
      <c r="J46" s="96">
        <v>28.833343789999994</v>
      </c>
      <c r="K46" s="96">
        <v>23.54346587</v>
      </c>
      <c r="L46" s="96">
        <v>17.1695534</v>
      </c>
      <c r="M46" s="96">
        <v>84.72207327999999</v>
      </c>
    </row>
    <row r="47" spans="8:13" ht="12.75">
      <c r="H47" s="233" t="s">
        <v>404</v>
      </c>
      <c r="I47" s="96">
        <v>22.420672000000003</v>
      </c>
      <c r="J47" s="96">
        <v>28.181213919999998</v>
      </c>
      <c r="K47" s="96">
        <v>26.722581820000002</v>
      </c>
      <c r="L47" s="96">
        <v>29.419714459999998</v>
      </c>
      <c r="M47" s="96">
        <v>106.7441822</v>
      </c>
    </row>
    <row r="48" spans="8:13" ht="12.75">
      <c r="H48" s="233" t="s">
        <v>405</v>
      </c>
      <c r="I48" s="96">
        <v>65.61700603999999</v>
      </c>
      <c r="J48" s="96">
        <v>73.92818503</v>
      </c>
      <c r="K48" s="96">
        <v>88.84631327000001</v>
      </c>
      <c r="L48" s="96">
        <v>83.21467859999998</v>
      </c>
      <c r="M48" s="96">
        <v>311.60618293999994</v>
      </c>
    </row>
    <row r="49" spans="5:13" ht="12.75">
      <c r="E49" s="41" t="s">
        <v>611</v>
      </c>
      <c r="F49" s="41"/>
      <c r="G49" s="41"/>
      <c r="I49" s="94">
        <v>206.89353998999997</v>
      </c>
      <c r="J49" s="94">
        <v>242.70532372</v>
      </c>
      <c r="K49" s="94">
        <v>282.36946666</v>
      </c>
      <c r="L49" s="94">
        <v>295.2664798</v>
      </c>
      <c r="M49" s="94">
        <v>1027.23481017</v>
      </c>
    </row>
    <row r="50" spans="5:13" ht="12.75">
      <c r="E50" s="41"/>
      <c r="F50" s="41"/>
      <c r="G50" s="41"/>
      <c r="H50" s="233" t="s">
        <v>406</v>
      </c>
      <c r="I50" s="96">
        <v>194.57890085</v>
      </c>
      <c r="J50" s="96">
        <v>229.42446284999997</v>
      </c>
      <c r="K50" s="96">
        <v>264.00954557</v>
      </c>
      <c r="L50" s="96">
        <v>277.59169413000006</v>
      </c>
      <c r="M50" s="96">
        <v>965.6046034</v>
      </c>
    </row>
    <row r="51" spans="5:13" ht="12.75">
      <c r="E51" s="41" t="s">
        <v>612</v>
      </c>
      <c r="F51" s="41"/>
      <c r="G51" s="41"/>
      <c r="I51" s="94">
        <v>474.87156605999996</v>
      </c>
      <c r="J51" s="94">
        <v>498.46897154</v>
      </c>
      <c r="K51" s="94">
        <v>552.5589218499999</v>
      </c>
      <c r="L51" s="94">
        <v>477.12707118000003</v>
      </c>
      <c r="M51" s="94">
        <v>2003.02653063</v>
      </c>
    </row>
    <row r="52" spans="8:13" ht="12.75">
      <c r="H52" s="41" t="s">
        <v>407</v>
      </c>
      <c r="I52" s="96">
        <v>179.58301121</v>
      </c>
      <c r="J52" s="96">
        <v>189.40907911000002</v>
      </c>
      <c r="K52" s="96">
        <v>208.09143962</v>
      </c>
      <c r="L52" s="96">
        <v>178.35645401000002</v>
      </c>
      <c r="M52" s="96">
        <v>755.4399839499999</v>
      </c>
    </row>
    <row r="53" spans="8:13" ht="12.75">
      <c r="H53" s="41" t="s">
        <v>38</v>
      </c>
      <c r="I53" s="96">
        <v>59.94176186000001</v>
      </c>
      <c r="J53" s="96">
        <v>35.806468380000005</v>
      </c>
      <c r="K53" s="96">
        <v>45.02434165</v>
      </c>
      <c r="L53" s="96">
        <v>50.67115971</v>
      </c>
      <c r="M53" s="96">
        <v>191.44373159999998</v>
      </c>
    </row>
    <row r="54" spans="8:13" ht="12.75">
      <c r="H54" s="41" t="s">
        <v>408</v>
      </c>
      <c r="I54" s="96">
        <v>69.94303905</v>
      </c>
      <c r="J54" s="96">
        <v>91.60608703</v>
      </c>
      <c r="K54" s="96">
        <v>95.73689682</v>
      </c>
      <c r="L54" s="96">
        <v>66.80253576999999</v>
      </c>
      <c r="M54" s="96">
        <v>324.08855867</v>
      </c>
    </row>
    <row r="55" spans="8:13" ht="12.75">
      <c r="H55" s="41" t="s">
        <v>409</v>
      </c>
      <c r="I55" s="96">
        <v>55.7724271</v>
      </c>
      <c r="J55" s="96">
        <v>67.33918491</v>
      </c>
      <c r="K55" s="96">
        <v>73.41039647999999</v>
      </c>
      <c r="L55" s="96">
        <v>67.75418442</v>
      </c>
      <c r="M55" s="96">
        <v>264.27619290999996</v>
      </c>
    </row>
    <row r="56" spans="8:13" ht="12.75">
      <c r="H56" s="41" t="s">
        <v>410</v>
      </c>
      <c r="I56" s="96">
        <v>2.9041361599999997</v>
      </c>
      <c r="J56" s="96">
        <v>3.72263245</v>
      </c>
      <c r="K56" s="96">
        <v>5.36292688</v>
      </c>
      <c r="L56" s="96">
        <v>4.54073021</v>
      </c>
      <c r="M56" s="96">
        <v>16.5304257</v>
      </c>
    </row>
    <row r="57" spans="8:13" ht="12.75">
      <c r="H57" s="41" t="s">
        <v>411</v>
      </c>
      <c r="I57" s="96">
        <v>22.08061198</v>
      </c>
      <c r="J57" s="96">
        <v>25.676406190000005</v>
      </c>
      <c r="K57" s="96">
        <v>31.422367079999997</v>
      </c>
      <c r="L57" s="96">
        <v>24.28048132</v>
      </c>
      <c r="M57" s="96">
        <v>103.45986657</v>
      </c>
    </row>
    <row r="58" spans="8:13" ht="12.75">
      <c r="H58" s="41" t="s">
        <v>626</v>
      </c>
      <c r="I58" s="96">
        <v>3.8107325100000002</v>
      </c>
      <c r="J58" s="96">
        <v>4.73431986</v>
      </c>
      <c r="K58" s="96">
        <v>4.10634123</v>
      </c>
      <c r="L58" s="96">
        <v>3.4712123999999998</v>
      </c>
      <c r="M58" s="96">
        <v>16.122606</v>
      </c>
    </row>
    <row r="59" spans="5:13" ht="12.75">
      <c r="E59" s="41" t="s">
        <v>613</v>
      </c>
      <c r="F59" s="41"/>
      <c r="G59" s="41"/>
      <c r="I59" s="94">
        <v>408.66316808</v>
      </c>
      <c r="J59" s="94">
        <v>464.7250639399999</v>
      </c>
      <c r="K59" s="94">
        <v>499.06990354000004</v>
      </c>
      <c r="L59" s="94">
        <v>520.52545186</v>
      </c>
      <c r="M59" s="94">
        <v>1892.9835874199998</v>
      </c>
    </row>
    <row r="60" spans="8:13" ht="12.75">
      <c r="H60" s="41" t="s">
        <v>39</v>
      </c>
      <c r="I60" s="96">
        <v>40.22184625</v>
      </c>
      <c r="J60" s="96">
        <v>34.04251999</v>
      </c>
      <c r="K60" s="96">
        <v>43.07334567</v>
      </c>
      <c r="L60" s="96">
        <v>43.08779971</v>
      </c>
      <c r="M60" s="96">
        <v>160.42551162</v>
      </c>
    </row>
    <row r="61" spans="8:13" ht="12.75">
      <c r="H61" s="41" t="s">
        <v>40</v>
      </c>
      <c r="I61" s="96">
        <v>238.13385398</v>
      </c>
      <c r="J61" s="96">
        <v>294.98752644</v>
      </c>
      <c r="K61" s="96">
        <v>313.117295</v>
      </c>
      <c r="L61" s="96">
        <v>342.45529638</v>
      </c>
      <c r="M61" s="96">
        <v>1188.6939718</v>
      </c>
    </row>
    <row r="62" spans="8:13" ht="12.75">
      <c r="H62" s="41" t="s">
        <v>412</v>
      </c>
      <c r="I62" s="96">
        <v>37.73688177</v>
      </c>
      <c r="J62" s="96">
        <v>40.44167134999999</v>
      </c>
      <c r="K62" s="96">
        <v>42.41604472</v>
      </c>
      <c r="L62" s="96">
        <v>39.8633988</v>
      </c>
      <c r="M62" s="96">
        <v>160.45799663999998</v>
      </c>
    </row>
    <row r="63" spans="8:13" ht="12.75">
      <c r="H63" s="41" t="s">
        <v>413</v>
      </c>
      <c r="I63" s="96">
        <v>0.81920509</v>
      </c>
      <c r="J63" s="96">
        <v>0.8977285700000001</v>
      </c>
      <c r="K63" s="96">
        <v>1.0393783300000001</v>
      </c>
      <c r="L63" s="96">
        <v>1.1739351999999998</v>
      </c>
      <c r="M63" s="96">
        <v>3.9302471900000002</v>
      </c>
    </row>
    <row r="64" spans="8:13" ht="12.75">
      <c r="H64" s="41" t="s">
        <v>414</v>
      </c>
      <c r="I64" s="96">
        <v>44.188852839999996</v>
      </c>
      <c r="J64" s="96">
        <v>43.238979979999996</v>
      </c>
      <c r="K64" s="96">
        <v>41.8907862</v>
      </c>
      <c r="L64" s="96">
        <v>39.73135276</v>
      </c>
      <c r="M64" s="96">
        <v>169.04997178</v>
      </c>
    </row>
    <row r="65" spans="5:13" ht="12.75">
      <c r="E65" s="41" t="s">
        <v>614</v>
      </c>
      <c r="F65" s="41"/>
      <c r="G65" s="41"/>
      <c r="I65" s="94">
        <v>749.97069113</v>
      </c>
      <c r="J65" s="94">
        <v>797.4399822500004</v>
      </c>
      <c r="K65" s="94">
        <v>951.23036851</v>
      </c>
      <c r="L65" s="94">
        <v>894.6309988000006</v>
      </c>
      <c r="M65" s="94">
        <v>3393.272040690001</v>
      </c>
    </row>
    <row r="66" spans="8:13" ht="12.75">
      <c r="H66" s="41" t="s">
        <v>41</v>
      </c>
      <c r="I66" s="96">
        <v>203.42163123</v>
      </c>
      <c r="J66" s="96">
        <v>162.19200060999998</v>
      </c>
      <c r="K66" s="96">
        <v>158.4740029</v>
      </c>
      <c r="L66" s="96">
        <v>254.23880898</v>
      </c>
      <c r="M66" s="96">
        <v>778.32644372</v>
      </c>
    </row>
    <row r="67" spans="8:13" ht="12.75">
      <c r="H67" s="41" t="s">
        <v>415</v>
      </c>
      <c r="I67" s="96">
        <v>36.78095134</v>
      </c>
      <c r="J67" s="96">
        <v>52.742274800000004</v>
      </c>
      <c r="K67" s="96">
        <v>38.258828109999996</v>
      </c>
      <c r="L67" s="96">
        <v>28.543526710000002</v>
      </c>
      <c r="M67" s="96">
        <v>156.32558096</v>
      </c>
    </row>
    <row r="68" spans="8:13" ht="12.75">
      <c r="H68" s="41" t="s">
        <v>627</v>
      </c>
      <c r="I68" s="96">
        <v>13.154579899999998</v>
      </c>
      <c r="J68" s="96">
        <v>14.448603470000002</v>
      </c>
      <c r="K68" s="96">
        <v>14.097441790000001</v>
      </c>
      <c r="L68" s="96">
        <v>13.782342400000001</v>
      </c>
      <c r="M68" s="96">
        <v>55.482967560000006</v>
      </c>
    </row>
    <row r="69" spans="8:13" ht="12.75">
      <c r="H69" s="41" t="s">
        <v>416</v>
      </c>
      <c r="I69" s="96">
        <v>31.37577909</v>
      </c>
      <c r="J69" s="96">
        <v>43.3253096</v>
      </c>
      <c r="K69" s="96">
        <v>35.86744743</v>
      </c>
      <c r="L69" s="96">
        <v>29.72537588</v>
      </c>
      <c r="M69" s="96">
        <v>140.293912</v>
      </c>
    </row>
    <row r="70" spans="5:13" ht="12.75">
      <c r="E70" s="41" t="s">
        <v>615</v>
      </c>
      <c r="F70" s="41"/>
      <c r="G70" s="41"/>
      <c r="I70" s="94">
        <v>219.73073962000007</v>
      </c>
      <c r="J70" s="94">
        <v>327.56138429</v>
      </c>
      <c r="K70" s="94">
        <v>409.01520685</v>
      </c>
      <c r="L70" s="94">
        <v>308.03443424</v>
      </c>
      <c r="M70" s="94">
        <v>1264.3417650000001</v>
      </c>
    </row>
    <row r="71" spans="5:13" ht="12.75">
      <c r="E71" s="41"/>
      <c r="F71" s="41"/>
      <c r="G71" s="41"/>
      <c r="H71" s="41" t="s">
        <v>417</v>
      </c>
      <c r="I71" s="96">
        <v>69.09570489</v>
      </c>
      <c r="J71" s="96">
        <v>112.71546403</v>
      </c>
      <c r="K71" s="96">
        <v>132.54309181</v>
      </c>
      <c r="L71" s="96">
        <v>99.97811403</v>
      </c>
      <c r="M71" s="96">
        <v>414.33237476</v>
      </c>
    </row>
    <row r="72" spans="5:13" ht="12.75">
      <c r="E72" s="41" t="s">
        <v>616</v>
      </c>
      <c r="F72" s="41"/>
      <c r="G72" s="41"/>
      <c r="I72" s="94">
        <v>239.41222661000012</v>
      </c>
      <c r="J72" s="94">
        <v>304.0597851200001</v>
      </c>
      <c r="K72" s="94">
        <v>261.11139988000014</v>
      </c>
      <c r="L72" s="94">
        <v>273.96609315</v>
      </c>
      <c r="M72" s="94">
        <v>1078.5495047600002</v>
      </c>
    </row>
    <row r="73" spans="5:13" ht="12.75">
      <c r="E73" s="41"/>
      <c r="F73" s="41"/>
      <c r="G73" s="41"/>
      <c r="H73" s="41" t="s">
        <v>418</v>
      </c>
      <c r="I73" s="96">
        <v>35.85799669</v>
      </c>
      <c r="J73" s="96">
        <v>36.06169463</v>
      </c>
      <c r="K73" s="96">
        <v>37.58171808</v>
      </c>
      <c r="L73" s="96">
        <v>39.62506496</v>
      </c>
      <c r="M73" s="96">
        <v>149.12647436</v>
      </c>
    </row>
    <row r="74" spans="5:13" ht="12.75">
      <c r="E74" s="41"/>
      <c r="F74" s="41"/>
      <c r="G74" s="41"/>
      <c r="H74" s="41" t="s">
        <v>419</v>
      </c>
      <c r="I74" s="96">
        <v>43.28898075</v>
      </c>
      <c r="J74" s="96">
        <v>91.20338561999999</v>
      </c>
      <c r="K74" s="96">
        <v>63.52541223</v>
      </c>
      <c r="L74" s="96">
        <v>65.98530251000001</v>
      </c>
      <c r="M74" s="96">
        <v>264.00308111</v>
      </c>
    </row>
    <row r="75" spans="5:13" ht="12.75">
      <c r="E75" s="41" t="s">
        <v>617</v>
      </c>
      <c r="F75" s="41"/>
      <c r="G75" s="41"/>
      <c r="I75" s="94">
        <v>69.71642445</v>
      </c>
      <c r="J75" s="94">
        <v>77.66963163</v>
      </c>
      <c r="K75" s="94">
        <v>84.58444855000002</v>
      </c>
      <c r="L75" s="94">
        <v>80.05849669</v>
      </c>
      <c r="M75" s="94">
        <v>312.02900132</v>
      </c>
    </row>
    <row r="76" spans="4:13" ht="12.75">
      <c r="D76" s="41"/>
      <c r="E76" s="41"/>
      <c r="F76" s="41"/>
      <c r="G76" s="41"/>
      <c r="H76" s="41"/>
      <c r="I76" s="94"/>
      <c r="J76" s="94"/>
      <c r="K76" s="94"/>
      <c r="L76" s="94"/>
      <c r="M76" s="94"/>
    </row>
    <row r="77" spans="5:13" ht="12.75">
      <c r="E77" s="41"/>
      <c r="F77" s="41"/>
      <c r="G77" s="41"/>
      <c r="H77" s="41"/>
      <c r="I77" s="94"/>
      <c r="J77" s="94"/>
      <c r="K77" s="94"/>
      <c r="L77" s="94"/>
      <c r="M77" s="94"/>
    </row>
    <row r="78" spans="2:13" s="37" customFormat="1" ht="12.75">
      <c r="B78" s="39"/>
      <c r="C78" s="39"/>
      <c r="D78" s="41" t="s">
        <v>449</v>
      </c>
      <c r="E78" s="41"/>
      <c r="F78" s="41"/>
      <c r="G78" s="41"/>
      <c r="H78" s="41"/>
      <c r="I78" s="94">
        <v>287.3786058790745</v>
      </c>
      <c r="J78" s="94">
        <v>312.34984647564033</v>
      </c>
      <c r="K78" s="94">
        <v>332.76338595572537</v>
      </c>
      <c r="L78" s="94">
        <v>364.41441005299237</v>
      </c>
      <c r="M78" s="94">
        <v>1296.9062483634325</v>
      </c>
    </row>
    <row r="79" spans="2:13" s="37" customFormat="1" ht="12.75">
      <c r="B79" s="39"/>
      <c r="C79" s="39"/>
      <c r="D79" s="41"/>
      <c r="E79" s="41"/>
      <c r="F79" s="41"/>
      <c r="G79" s="41"/>
      <c r="H79" s="41"/>
      <c r="I79" s="238"/>
      <c r="J79" s="238"/>
      <c r="K79" s="238"/>
      <c r="L79" s="238"/>
      <c r="M79" s="238"/>
    </row>
    <row r="80" spans="2:13" s="37" customFormat="1" ht="12.75">
      <c r="B80" s="39"/>
      <c r="C80" s="48" t="s">
        <v>450</v>
      </c>
      <c r="D80" s="48" t="s">
        <v>618</v>
      </c>
      <c r="E80" s="48"/>
      <c r="F80" s="48"/>
      <c r="G80" s="48"/>
      <c r="H80" s="48"/>
      <c r="I80" s="238">
        <v>0.450097011996349</v>
      </c>
      <c r="J80" s="238">
        <v>0.450097011996349</v>
      </c>
      <c r="K80" s="238">
        <v>0.450097011996349</v>
      </c>
      <c r="L80" s="238">
        <v>0.450097011996349</v>
      </c>
      <c r="M80" s="238">
        <v>1.800388047985396</v>
      </c>
    </row>
    <row r="81" spans="2:13" s="37" customFormat="1" ht="12" customHeight="1">
      <c r="B81" s="39"/>
      <c r="C81" s="39"/>
      <c r="D81" s="41"/>
      <c r="E81" s="41"/>
      <c r="F81" s="41"/>
      <c r="G81" s="41"/>
      <c r="H81" s="41"/>
      <c r="I81" s="238"/>
      <c r="J81" s="238"/>
      <c r="K81" s="238"/>
      <c r="L81" s="238"/>
      <c r="M81" s="238"/>
    </row>
    <row r="82" spans="2:13" s="37" customFormat="1" ht="12.75">
      <c r="B82" s="39"/>
      <c r="C82" s="48" t="s">
        <v>619</v>
      </c>
      <c r="E82" s="48"/>
      <c r="F82" s="48"/>
      <c r="G82" s="48"/>
      <c r="H82" s="48"/>
      <c r="I82" s="238"/>
      <c r="J82" s="238"/>
      <c r="K82" s="238"/>
      <c r="L82" s="238"/>
      <c r="M82" s="238"/>
    </row>
    <row r="83" spans="2:13" s="37" customFormat="1" ht="12.75">
      <c r="B83" s="39"/>
      <c r="D83" s="37" t="s">
        <v>620</v>
      </c>
      <c r="E83" s="48"/>
      <c r="F83" s="48"/>
      <c r="G83" s="48"/>
      <c r="H83" s="48"/>
      <c r="I83" s="239">
        <v>121.47190998800367</v>
      </c>
      <c r="J83" s="239">
        <v>114.10977446800362</v>
      </c>
      <c r="K83" s="239">
        <v>98.99236150800367</v>
      </c>
      <c r="L83" s="239">
        <v>96.06891422800366</v>
      </c>
      <c r="M83" s="239">
        <v>430.64296019201464</v>
      </c>
    </row>
    <row r="84" spans="2:13" s="37" customFormat="1" ht="12.75">
      <c r="B84" s="39"/>
      <c r="C84" s="39"/>
      <c r="D84" s="41"/>
      <c r="E84" s="41"/>
      <c r="F84" s="41"/>
      <c r="G84" s="41"/>
      <c r="H84" s="41"/>
      <c r="I84" s="238"/>
      <c r="J84" s="238"/>
      <c r="K84" s="238"/>
      <c r="L84" s="238"/>
      <c r="M84" s="238"/>
    </row>
    <row r="85" spans="2:13" s="37" customFormat="1" ht="12.75">
      <c r="B85" s="39"/>
      <c r="C85" s="48" t="s">
        <v>451</v>
      </c>
      <c r="E85" s="48"/>
      <c r="F85" s="48"/>
      <c r="G85" s="48"/>
      <c r="H85" s="48"/>
      <c r="I85" s="238">
        <v>129.13122102</v>
      </c>
      <c r="J85" s="238">
        <v>145.87165441</v>
      </c>
      <c r="K85" s="238">
        <v>129.93575905</v>
      </c>
      <c r="L85" s="238">
        <v>127.61234009</v>
      </c>
      <c r="M85" s="238">
        <v>532.55097457</v>
      </c>
    </row>
    <row r="86" spans="4:13" ht="12.75">
      <c r="D86" s="41"/>
      <c r="E86" s="41"/>
      <c r="F86" s="41"/>
      <c r="G86" s="41"/>
      <c r="H86" s="41"/>
      <c r="I86" s="238"/>
      <c r="J86" s="238"/>
      <c r="K86" s="238"/>
      <c r="L86" s="238"/>
      <c r="M86" s="238"/>
    </row>
    <row r="87" spans="1:13" s="37" customFormat="1" ht="12.75">
      <c r="A87" s="41"/>
      <c r="B87" s="231"/>
      <c r="C87" s="232" t="s">
        <v>621</v>
      </c>
      <c r="D87" s="232"/>
      <c r="E87" s="232"/>
      <c r="F87" s="232"/>
      <c r="G87" s="232"/>
      <c r="H87" s="232"/>
      <c r="I87" s="94">
        <v>13620.654470580075</v>
      </c>
      <c r="J87" s="94">
        <v>15139.553492942641</v>
      </c>
      <c r="K87" s="94">
        <v>15678.848661720722</v>
      </c>
      <c r="L87" s="94">
        <v>13677.336106300994</v>
      </c>
      <c r="M87" s="94">
        <v>58116.39273154443</v>
      </c>
    </row>
    <row r="88" spans="1:13" ht="12.75">
      <c r="A88" s="48"/>
      <c r="B88" s="37"/>
      <c r="C88" s="48"/>
      <c r="D88" s="48"/>
      <c r="E88" s="48"/>
      <c r="F88" s="37"/>
      <c r="G88" s="37"/>
      <c r="H88" s="37"/>
      <c r="I88" s="240"/>
      <c r="J88" s="37"/>
      <c r="K88" s="37"/>
      <c r="L88" s="37"/>
      <c r="M88" s="37"/>
    </row>
    <row r="89" spans="9:13" ht="12.75">
      <c r="I89" s="37"/>
      <c r="J89" s="47"/>
      <c r="K89" s="47"/>
      <c r="L89" s="47"/>
      <c r="M89" s="47"/>
    </row>
  </sheetData>
  <printOptions horizontalCentered="1" verticalCentered="1"/>
  <pageMargins left="0.75" right="0.7874015748031497" top="0.3" bottom="0.29" header="0.24" footer="0.21"/>
  <pageSetup fitToHeight="0" fitToWidth="0"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O36"/>
  <sheetViews>
    <sheetView zoomScale="75" zoomScaleNormal="75" zoomScaleSheetLayoutView="75" workbookViewId="0" topLeftCell="A1">
      <selection activeCell="J32" sqref="J32"/>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18.7109375" style="8" customWidth="1"/>
    <col min="6" max="8" width="7.140625" style="23" customWidth="1"/>
    <col min="9" max="9" width="7.140625" style="8" customWidth="1"/>
    <col min="10" max="10" width="8.28125" style="8" customWidth="1"/>
    <col min="11" max="15" width="7.140625" style="8" customWidth="1"/>
    <col min="16" max="232" width="4.7109375" style="8" customWidth="1"/>
    <col min="233" max="233" width="5.8515625" style="8" customWidth="1"/>
    <col min="234" max="16384" width="4.7109375" style="8" customWidth="1"/>
  </cols>
  <sheetData>
    <row r="1" spans="2:15" s="35" customFormat="1" ht="12.75">
      <c r="B1" s="36"/>
      <c r="C1" s="36"/>
      <c r="D1" s="36"/>
      <c r="E1" s="36"/>
      <c r="F1" s="34" t="s">
        <v>438</v>
      </c>
      <c r="G1" s="34"/>
      <c r="H1" s="34"/>
      <c r="I1" s="34"/>
      <c r="J1" s="34"/>
      <c r="K1" s="34"/>
      <c r="L1" s="34"/>
      <c r="M1" s="34"/>
      <c r="N1" s="34"/>
      <c r="O1" s="34"/>
    </row>
    <row r="2" spans="1:15" s="35" customFormat="1" ht="12.75">
      <c r="A2" s="36"/>
      <c r="B2" s="36"/>
      <c r="C2" s="36"/>
      <c r="D2" s="36"/>
      <c r="E2" s="36"/>
      <c r="F2" s="34" t="s">
        <v>49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73"/>
      <c r="H4" s="73"/>
      <c r="I4" s="73"/>
      <c r="J4" s="73"/>
      <c r="K4" s="73"/>
      <c r="L4" s="73"/>
      <c r="M4" s="73"/>
      <c r="N4" s="12"/>
      <c r="O4" s="10"/>
    </row>
    <row r="5" spans="1:10" s="15" customFormat="1" ht="12.75">
      <c r="A5" s="14"/>
      <c r="B5" s="14"/>
      <c r="C5" s="14"/>
      <c r="D5" s="14"/>
      <c r="E5" s="14"/>
      <c r="F5" s="403" t="s">
        <v>435</v>
      </c>
      <c r="G5" s="403"/>
      <c r="H5" s="403"/>
      <c r="I5" s="403"/>
      <c r="J5" s="403"/>
    </row>
    <row r="6" spans="1:10" s="15" customFormat="1" ht="12.75">
      <c r="A6" s="74" t="s">
        <v>142</v>
      </c>
      <c r="B6" s="75"/>
      <c r="C6" s="75"/>
      <c r="D6" s="75"/>
      <c r="E6" s="75"/>
      <c r="F6" s="42" t="s">
        <v>300</v>
      </c>
      <c r="G6" s="42" t="s">
        <v>301</v>
      </c>
      <c r="H6" s="42" t="s">
        <v>302</v>
      </c>
      <c r="I6" s="42" t="s">
        <v>303</v>
      </c>
      <c r="J6" s="42" t="s">
        <v>437</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325</v>
      </c>
      <c r="F10" s="133" t="e">
        <f>SUM(F11:F13)</f>
        <v>#REF!</v>
      </c>
      <c r="G10" s="133" t="e">
        <f>SUM(G11:G13)</f>
        <v>#REF!</v>
      </c>
      <c r="H10" s="133" t="e">
        <f>SUM(H11:H13)</f>
        <v>#REF!</v>
      </c>
      <c r="I10" s="133">
        <f>SUM(I11:I13)</f>
        <v>2637.0996538515</v>
      </c>
      <c r="J10" s="133" t="e">
        <f>SUM(J11:J13)</f>
        <v>#REF!</v>
      </c>
    </row>
    <row r="11" spans="3:10" ht="12">
      <c r="C11" s="70" t="s">
        <v>262</v>
      </c>
      <c r="F11" s="133" t="e">
        <v>#REF!</v>
      </c>
      <c r="G11" s="133" t="e">
        <v>#REF!</v>
      </c>
      <c r="H11" s="133" t="e">
        <v>#REF!</v>
      </c>
      <c r="I11" s="133">
        <v>871.7090853185</v>
      </c>
      <c r="J11" s="133" t="e">
        <f>SUM(F11:I11)</f>
        <v>#REF!</v>
      </c>
    </row>
    <row r="12" spans="3:10" ht="12">
      <c r="C12" s="70" t="s">
        <v>263</v>
      </c>
      <c r="F12" s="133" t="e">
        <v>#REF!</v>
      </c>
      <c r="G12" s="133" t="e">
        <v>#REF!</v>
      </c>
      <c r="H12" s="133" t="e">
        <v>#REF!</v>
      </c>
      <c r="I12" s="133">
        <v>584.85788303</v>
      </c>
      <c r="J12" s="133" t="e">
        <f>SUM(F12:I12)</f>
        <v>#REF!</v>
      </c>
    </row>
    <row r="13" spans="3:10" ht="12">
      <c r="C13" s="70" t="s">
        <v>47</v>
      </c>
      <c r="F13" s="133" t="e">
        <v>#REF!</v>
      </c>
      <c r="G13" s="133" t="e">
        <v>#REF!</v>
      </c>
      <c r="H13" s="133" t="e">
        <v>#REF!</v>
      </c>
      <c r="I13" s="133">
        <v>1180.532685503</v>
      </c>
      <c r="J13" s="133" t="e">
        <f>SUM(F13:I13)</f>
        <v>#REF!</v>
      </c>
    </row>
    <row r="14" spans="6:10" ht="12">
      <c r="F14" s="133"/>
      <c r="G14" s="133"/>
      <c r="H14" s="133"/>
      <c r="I14" s="133"/>
      <c r="J14" s="133"/>
    </row>
    <row r="15" spans="2:10" ht="12">
      <c r="B15" s="70" t="s">
        <v>264</v>
      </c>
      <c r="F15" s="138">
        <v>123.9</v>
      </c>
      <c r="G15" s="138">
        <v>126.5</v>
      </c>
      <c r="H15" s="138">
        <v>129.3</v>
      </c>
      <c r="I15" s="138">
        <v>140.3</v>
      </c>
      <c r="J15" s="138">
        <v>130.1</v>
      </c>
    </row>
    <row r="16" spans="6:10" ht="12">
      <c r="F16" s="133"/>
      <c r="G16" s="133"/>
      <c r="H16" s="133"/>
      <c r="I16" s="133"/>
      <c r="J16" s="133"/>
    </row>
    <row r="17" spans="2:10" ht="12">
      <c r="B17" s="70" t="s">
        <v>265</v>
      </c>
      <c r="F17" s="133">
        <f>IF(ISERROR(F27/F10/2.204622*100),,F27/F10/2.204622*100)</f>
        <v>0</v>
      </c>
      <c r="G17" s="133">
        <f>IF(ISERROR(G27/G10/2.204622*100),,G27/G10/2.204622*100)</f>
        <v>0</v>
      </c>
      <c r="H17" s="133">
        <f>IF(ISERROR(H27/H10/2.204622*100),,H27/H10/2.204622*100)</f>
        <v>0</v>
      </c>
      <c r="I17" s="133">
        <f>IF(ISERROR(I27/I10/2.204622*100),,I27/I10/2.204622*100)</f>
        <v>276.0225509901435</v>
      </c>
      <c r="J17" s="133">
        <f>IF(ISERROR(J27/J10/2.204622*100),,J27/J10/2.204622*100)</f>
        <v>0</v>
      </c>
    </row>
    <row r="18" spans="3:10" ht="12">
      <c r="C18" s="70" t="s">
        <v>262</v>
      </c>
      <c r="F18" s="133">
        <f aca="true" t="shared" si="0" ref="F18:J20">IF(ISERROR(F28/F11/2.204622*100),,F28/F11/2.204622*100)</f>
        <v>0</v>
      </c>
      <c r="G18" s="133">
        <f t="shared" si="0"/>
        <v>0</v>
      </c>
      <c r="H18" s="133">
        <f t="shared" si="0"/>
        <v>0</v>
      </c>
      <c r="I18" s="133">
        <f t="shared" si="0"/>
        <v>281.17816849584295</v>
      </c>
      <c r="J18" s="133">
        <f t="shared" si="0"/>
        <v>0</v>
      </c>
    </row>
    <row r="19" spans="3:10" ht="12">
      <c r="C19" s="70" t="s">
        <v>263</v>
      </c>
      <c r="F19" s="133">
        <f t="shared" si="0"/>
        <v>0</v>
      </c>
      <c r="G19" s="133">
        <f t="shared" si="0"/>
        <v>0</v>
      </c>
      <c r="H19" s="133">
        <f t="shared" si="0"/>
        <v>0</v>
      </c>
      <c r="I19" s="133">
        <f t="shared" si="0"/>
        <v>257.15983512995473</v>
      </c>
      <c r="J19" s="133">
        <f t="shared" si="0"/>
        <v>0</v>
      </c>
    </row>
    <row r="20" spans="3:10" ht="12">
      <c r="C20" s="70" t="s">
        <v>47</v>
      </c>
      <c r="F20" s="133">
        <f t="shared" si="0"/>
        <v>0</v>
      </c>
      <c r="G20" s="133">
        <f t="shared" si="0"/>
        <v>0</v>
      </c>
      <c r="H20" s="133">
        <f t="shared" si="0"/>
        <v>0</v>
      </c>
      <c r="I20" s="133">
        <f t="shared" si="0"/>
        <v>281.5605674519711</v>
      </c>
      <c r="J20" s="133">
        <f t="shared" si="0"/>
        <v>0</v>
      </c>
    </row>
    <row r="21" spans="6:10" ht="12">
      <c r="F21" s="133"/>
      <c r="G21" s="133"/>
      <c r="H21" s="133"/>
      <c r="I21" s="133"/>
      <c r="J21" s="133"/>
    </row>
    <row r="22" spans="2:13" ht="12">
      <c r="B22" s="70" t="s">
        <v>266</v>
      </c>
      <c r="F22" s="133">
        <f>F15-F17</f>
        <v>123.9</v>
      </c>
      <c r="G22" s="133">
        <f>G15-G17</f>
        <v>126.5</v>
      </c>
      <c r="H22" s="133">
        <f>H15-H17</f>
        <v>129.3</v>
      </c>
      <c r="I22" s="133">
        <f>I15-I17</f>
        <v>-135.72255099014347</v>
      </c>
      <c r="J22" s="133">
        <f>J15-J17</f>
        <v>130.1</v>
      </c>
      <c r="M22" s="70"/>
    </row>
    <row r="23" spans="3:10" ht="12">
      <c r="C23" s="70" t="s">
        <v>262</v>
      </c>
      <c r="F23" s="133">
        <f>F15-F18</f>
        <v>123.9</v>
      </c>
      <c r="G23" s="133">
        <f>G15-G18</f>
        <v>126.5</v>
      </c>
      <c r="H23" s="133">
        <f>H15-H18</f>
        <v>129.3</v>
      </c>
      <c r="I23" s="133">
        <f>I15-I18</f>
        <v>-140.87816849584294</v>
      </c>
      <c r="J23" s="133">
        <f>J15-J18</f>
        <v>130.1</v>
      </c>
    </row>
    <row r="24" spans="3:10" ht="12">
      <c r="C24" s="70" t="s">
        <v>263</v>
      </c>
      <c r="F24" s="133">
        <f>F15-F19</f>
        <v>123.9</v>
      </c>
      <c r="G24" s="133">
        <f>G15-G19</f>
        <v>126.5</v>
      </c>
      <c r="H24" s="133">
        <f>H15-H19</f>
        <v>129.3</v>
      </c>
      <c r="I24" s="133">
        <f>I15-I19</f>
        <v>-116.85983512995472</v>
      </c>
      <c r="J24" s="133">
        <f>J15-J19</f>
        <v>130.1</v>
      </c>
    </row>
    <row r="25" spans="3:10" ht="12">
      <c r="C25" s="70" t="s">
        <v>47</v>
      </c>
      <c r="F25" s="133">
        <f>F15-F20</f>
        <v>123.9</v>
      </c>
      <c r="G25" s="133">
        <f>G15-G20</f>
        <v>126.5</v>
      </c>
      <c r="H25" s="133">
        <f>H15-H20</f>
        <v>129.3</v>
      </c>
      <c r="I25" s="133">
        <f>I15-I20</f>
        <v>-141.2605674519711</v>
      </c>
      <c r="J25" s="133">
        <f>J15-J20</f>
        <v>130.1</v>
      </c>
    </row>
    <row r="26" spans="6:10" ht="12">
      <c r="F26" s="133"/>
      <c r="G26" s="133"/>
      <c r="H26" s="133"/>
      <c r="I26" s="133"/>
      <c r="J26" s="133"/>
    </row>
    <row r="27" spans="2:10" ht="12">
      <c r="B27" s="70" t="s">
        <v>267</v>
      </c>
      <c r="F27" s="133" t="e">
        <f>SUM(F28:F30)</f>
        <v>#REF!</v>
      </c>
      <c r="G27" s="133" t="e">
        <f>SUM(G28:G30)</f>
        <v>#REF!</v>
      </c>
      <c r="H27" s="133" t="e">
        <f>SUM(H28:H30)</f>
        <v>#REF!</v>
      </c>
      <c r="I27" s="133">
        <f>SUM(I28:I30)</f>
        <v>16047.42091133203</v>
      </c>
      <c r="J27" s="133" t="e">
        <f>SUM(J28:J30)</f>
        <v>#REF!</v>
      </c>
    </row>
    <row r="28" spans="3:10" ht="12">
      <c r="C28" s="70" t="s">
        <v>262</v>
      </c>
      <c r="F28" s="133" t="e">
        <v>#REF!</v>
      </c>
      <c r="G28" s="133" t="e">
        <v>#REF!</v>
      </c>
      <c r="H28" s="133" t="e">
        <v>#REF!</v>
      </c>
      <c r="I28" s="133">
        <v>5403.651188734295</v>
      </c>
      <c r="J28" s="133" t="e">
        <f>SUM(F28:I28)</f>
        <v>#REF!</v>
      </c>
    </row>
    <row r="29" spans="3:10" ht="12">
      <c r="C29" s="70" t="s">
        <v>263</v>
      </c>
      <c r="F29" s="133" t="e">
        <v>#REF!</v>
      </c>
      <c r="G29" s="133" t="e">
        <v>#REF!</v>
      </c>
      <c r="H29" s="133" t="e">
        <v>#REF!</v>
      </c>
      <c r="I29" s="133">
        <v>3315.794627479997</v>
      </c>
      <c r="J29" s="133" t="e">
        <f>SUM(F29:I29)</f>
        <v>#REF!</v>
      </c>
    </row>
    <row r="30" spans="3:10" ht="12">
      <c r="C30" s="70" t="s">
        <v>47</v>
      </c>
      <c r="F30" s="133" t="e">
        <v>#REF!</v>
      </c>
      <c r="G30" s="133" t="e">
        <v>#REF!</v>
      </c>
      <c r="H30" s="133" t="e">
        <v>#REF!</v>
      </c>
      <c r="I30" s="133">
        <v>7327.975095117739</v>
      </c>
      <c r="J30" s="133" t="e">
        <f>SUM(F30:I30)</f>
        <v>#REF!</v>
      </c>
    </row>
    <row r="31" spans="6:10" ht="12">
      <c r="F31" s="9"/>
      <c r="G31" s="9"/>
      <c r="H31" s="9"/>
      <c r="I31" s="9"/>
      <c r="J31" s="9"/>
    </row>
    <row r="32" spans="1:10" ht="12">
      <c r="A32" s="18"/>
      <c r="B32" s="18"/>
      <c r="C32" s="18"/>
      <c r="D32" s="18"/>
      <c r="E32" s="18"/>
      <c r="F32" s="19"/>
      <c r="G32" s="19"/>
      <c r="H32" s="19"/>
      <c r="I32" s="20"/>
      <c r="J32" s="19"/>
    </row>
    <row r="33" spans="1:15" ht="12">
      <c r="A33" s="21"/>
      <c r="F33" s="9"/>
      <c r="G33" s="9"/>
      <c r="H33" s="9"/>
      <c r="I33" s="9"/>
      <c r="J33" s="9"/>
      <c r="K33" s="9"/>
      <c r="L33" s="9"/>
      <c r="M33" s="9"/>
      <c r="N33" s="10"/>
      <c r="O33" s="10"/>
    </row>
    <row r="34" spans="1:13" ht="12">
      <c r="A34" s="22" t="s">
        <v>50</v>
      </c>
      <c r="B34" s="8" t="s">
        <v>51</v>
      </c>
      <c r="I34" s="23"/>
      <c r="J34" s="23"/>
      <c r="K34" s="23"/>
      <c r="L34" s="23"/>
      <c r="M34" s="23"/>
    </row>
    <row r="35" spans="1:13" ht="12">
      <c r="A35" s="21"/>
      <c r="I35" s="23"/>
      <c r="J35" s="23"/>
      <c r="K35" s="23"/>
      <c r="L35" s="23"/>
      <c r="M35" s="23"/>
    </row>
    <row r="36" ht="12">
      <c r="A36"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6.xml><?xml version="1.0" encoding="utf-8"?>
<worksheet xmlns="http://schemas.openxmlformats.org/spreadsheetml/2006/main" xmlns:r="http://schemas.openxmlformats.org/officeDocument/2006/relationships">
  <dimension ref="A1:L59"/>
  <sheetViews>
    <sheetView zoomScale="75" zoomScaleNormal="75" zoomScaleSheetLayoutView="75" workbookViewId="0" topLeftCell="A1">
      <selection activeCell="A1" sqref="A1"/>
    </sheetView>
  </sheetViews>
  <sheetFormatPr defaultColWidth="11.421875" defaultRowHeight="12.75"/>
  <cols>
    <col min="1" max="1" width="4.140625" style="191" customWidth="1"/>
    <col min="2" max="2" width="2.421875" style="179" customWidth="1"/>
    <col min="3" max="6" width="1.8515625" style="179" customWidth="1"/>
    <col min="7" max="7" width="48.421875" style="179" customWidth="1"/>
    <col min="8" max="11" width="8.7109375" style="179" customWidth="1"/>
    <col min="12" max="12" width="9.7109375" style="179" customWidth="1"/>
    <col min="13" max="16384" width="11.421875" style="179" customWidth="1"/>
  </cols>
  <sheetData>
    <row r="1" spans="1:12" s="187" customFormat="1" ht="12.75">
      <c r="A1" s="191"/>
      <c r="B1" s="179"/>
      <c r="C1" s="179"/>
      <c r="D1" s="179"/>
      <c r="E1" s="179"/>
      <c r="F1" s="179"/>
      <c r="G1" s="179"/>
      <c r="H1" s="175"/>
      <c r="I1" s="175"/>
      <c r="J1" s="175"/>
      <c r="K1" s="175"/>
      <c r="L1" s="175"/>
    </row>
    <row r="2" spans="1:12" s="187" customFormat="1" ht="12.75">
      <c r="A2" s="241"/>
      <c r="B2" s="175" t="s">
        <v>637</v>
      </c>
      <c r="C2" s="188"/>
      <c r="D2" s="188"/>
      <c r="E2" s="188"/>
      <c r="F2" s="188"/>
      <c r="G2" s="188"/>
      <c r="H2" s="175"/>
      <c r="I2" s="175"/>
      <c r="J2" s="175"/>
      <c r="K2" s="175"/>
      <c r="L2" s="175"/>
    </row>
    <row r="3" spans="1:12" s="187" customFormat="1" ht="12.75">
      <c r="A3" s="242"/>
      <c r="B3" s="186" t="s">
        <v>0</v>
      </c>
      <c r="C3" s="189"/>
      <c r="D3" s="189"/>
      <c r="E3" s="189"/>
      <c r="F3" s="189"/>
      <c r="G3" s="189"/>
      <c r="H3" s="176"/>
      <c r="I3" s="176"/>
      <c r="J3" s="176"/>
      <c r="K3" s="176"/>
      <c r="L3" s="176"/>
    </row>
    <row r="4" spans="1:12" s="187" customFormat="1" ht="12.75">
      <c r="A4" s="243"/>
      <c r="B4" s="244"/>
      <c r="C4" s="244"/>
      <c r="D4" s="244"/>
      <c r="E4" s="244"/>
      <c r="F4" s="244"/>
      <c r="G4" s="244"/>
      <c r="H4" s="244"/>
      <c r="I4" s="244"/>
      <c r="J4" s="244"/>
      <c r="K4" s="244"/>
      <c r="L4" s="244"/>
    </row>
    <row r="5" spans="2:12" ht="12.75">
      <c r="B5" s="206"/>
      <c r="C5" s="206"/>
      <c r="D5" s="206"/>
      <c r="E5" s="206"/>
      <c r="F5" s="206"/>
      <c r="G5" s="206"/>
      <c r="H5" s="206"/>
      <c r="I5" s="206"/>
      <c r="J5" s="206"/>
      <c r="K5" s="206"/>
      <c r="L5" s="206"/>
    </row>
    <row r="6" spans="1:12" s="39" customFormat="1" ht="12.75">
      <c r="A6" s="191"/>
      <c r="B6" s="200"/>
      <c r="C6" s="200"/>
      <c r="D6" s="200"/>
      <c r="E6" s="200"/>
      <c r="F6" s="200"/>
      <c r="G6" s="200"/>
      <c r="H6" s="253" t="s">
        <v>452</v>
      </c>
      <c r="I6" s="254"/>
      <c r="J6" s="254"/>
      <c r="K6" s="254"/>
      <c r="L6" s="256" t="s">
        <v>447</v>
      </c>
    </row>
    <row r="7" spans="1:12" s="39" customFormat="1" ht="12.75">
      <c r="A7" s="191"/>
      <c r="B7" s="39" t="s">
        <v>1</v>
      </c>
      <c r="C7" s="206"/>
      <c r="D7" s="206"/>
      <c r="E7" s="206"/>
      <c r="F7" s="206"/>
      <c r="G7" s="206"/>
      <c r="H7" s="255" t="s">
        <v>448</v>
      </c>
      <c r="I7" s="255" t="s">
        <v>348</v>
      </c>
      <c r="J7" s="255" t="s">
        <v>453</v>
      </c>
      <c r="K7" s="255" t="s">
        <v>454</v>
      </c>
      <c r="L7" s="256"/>
    </row>
    <row r="8" spans="1:12" s="39" customFormat="1" ht="12.75">
      <c r="A8" s="191"/>
      <c r="B8" s="212"/>
      <c r="C8" s="212"/>
      <c r="D8" s="212"/>
      <c r="E8" s="212"/>
      <c r="F8" s="212"/>
      <c r="G8" s="212"/>
      <c r="H8" s="212"/>
      <c r="I8" s="212"/>
      <c r="J8" s="212"/>
      <c r="K8" s="212"/>
      <c r="L8" s="212"/>
    </row>
    <row r="9" spans="2:12" ht="12.75">
      <c r="B9" s="200"/>
      <c r="C9" s="200"/>
      <c r="D9" s="200"/>
      <c r="E9" s="200"/>
      <c r="F9" s="200"/>
      <c r="G9" s="200"/>
      <c r="H9" s="200"/>
      <c r="I9" s="200"/>
      <c r="J9" s="200"/>
      <c r="K9" s="200"/>
      <c r="L9" s="206"/>
    </row>
    <row r="10" spans="11:12" ht="12.75">
      <c r="K10" s="191"/>
      <c r="L10" s="191"/>
    </row>
    <row r="11" spans="2:12" ht="12.75">
      <c r="B11" s="218" t="s">
        <v>368</v>
      </c>
      <c r="C11" s="187" t="s">
        <v>98</v>
      </c>
      <c r="H11" s="208">
        <v>8809.253775617912</v>
      </c>
      <c r="I11" s="208">
        <v>9154.094906881757</v>
      </c>
      <c r="J11" s="208">
        <v>9776.81100940493</v>
      </c>
      <c r="K11" s="204">
        <v>9814.67787892801</v>
      </c>
      <c r="L11" s="204">
        <v>37554.837570832606</v>
      </c>
    </row>
    <row r="12" spans="2:12" ht="12.75">
      <c r="B12" s="210"/>
      <c r="C12" s="187"/>
      <c r="H12" s="200"/>
      <c r="K12" s="191"/>
      <c r="L12" s="206"/>
    </row>
    <row r="13" spans="2:12" ht="12.75">
      <c r="B13" s="210"/>
      <c r="C13" s="187"/>
      <c r="H13" s="200"/>
      <c r="K13" s="191"/>
      <c r="L13" s="206"/>
    </row>
    <row r="14" spans="2:12" ht="12.75">
      <c r="B14" s="210"/>
      <c r="C14" s="179" t="s">
        <v>370</v>
      </c>
      <c r="D14" s="179" t="s">
        <v>599</v>
      </c>
      <c r="H14" s="200">
        <v>8286.278895167912</v>
      </c>
      <c r="I14" s="200">
        <v>8584.090351661756</v>
      </c>
      <c r="J14" s="200">
        <v>9112.89243445493</v>
      </c>
      <c r="K14" s="206">
        <v>9119.282579028011</v>
      </c>
      <c r="L14" s="206">
        <v>35102.544260312614</v>
      </c>
    </row>
    <row r="15" spans="2:12" ht="12.75">
      <c r="B15" s="210"/>
      <c r="H15" s="200"/>
      <c r="K15" s="191"/>
      <c r="L15" s="206"/>
    </row>
    <row r="16" spans="1:12" s="187" customFormat="1" ht="12.75">
      <c r="A16" s="215"/>
      <c r="B16" s="218"/>
      <c r="D16" s="187" t="s">
        <v>455</v>
      </c>
      <c r="H16" s="208">
        <v>1733.506619837493</v>
      </c>
      <c r="I16" s="208">
        <v>1762.2955913266737</v>
      </c>
      <c r="J16" s="208">
        <v>1986.28482862379</v>
      </c>
      <c r="K16" s="208">
        <v>2084.118553874805</v>
      </c>
      <c r="L16" s="204">
        <v>7566.205593662762</v>
      </c>
    </row>
    <row r="17" spans="2:12" ht="12.75">
      <c r="B17" s="218"/>
      <c r="E17" s="179" t="s">
        <v>420</v>
      </c>
      <c r="H17" s="200">
        <v>676.1568293630826</v>
      </c>
      <c r="I17" s="200">
        <v>741.212047828383</v>
      </c>
      <c r="J17" s="200">
        <v>763.5629320539994</v>
      </c>
      <c r="K17" s="200">
        <v>905.6380871770671</v>
      </c>
      <c r="L17" s="206">
        <v>3086.569896422532</v>
      </c>
    </row>
    <row r="18" spans="2:12" ht="12.75">
      <c r="B18" s="218"/>
      <c r="E18" s="179" t="s">
        <v>421</v>
      </c>
      <c r="H18" s="200">
        <v>508.5230845903369</v>
      </c>
      <c r="I18" s="200">
        <v>352.43133082797607</v>
      </c>
      <c r="J18" s="200">
        <v>582.4041213348393</v>
      </c>
      <c r="K18" s="200">
        <v>483.71687603951216</v>
      </c>
      <c r="L18" s="206">
        <v>1927.0754127926643</v>
      </c>
    </row>
    <row r="19" spans="2:12" ht="12.75">
      <c r="B19" s="218"/>
      <c r="E19" s="179" t="s">
        <v>422</v>
      </c>
      <c r="H19" s="200">
        <v>548.8267058840734</v>
      </c>
      <c r="I19" s="200">
        <v>668.6522126703146</v>
      </c>
      <c r="J19" s="200">
        <v>640.3177752349515</v>
      </c>
      <c r="K19" s="200">
        <v>694.763590658226</v>
      </c>
      <c r="L19" s="206">
        <v>2552.560284447565</v>
      </c>
    </row>
    <row r="20" spans="2:12" ht="12.75">
      <c r="B20" s="210"/>
      <c r="H20" s="200"/>
      <c r="K20" s="191"/>
      <c r="L20" s="206"/>
    </row>
    <row r="21" spans="1:12" s="187" customFormat="1" ht="12.75">
      <c r="A21" s="215"/>
      <c r="B21" s="218"/>
      <c r="D21" s="187" t="s">
        <v>456</v>
      </c>
      <c r="H21" s="208">
        <v>5129.011267718285</v>
      </c>
      <c r="I21" s="208">
        <v>5388.876992018095</v>
      </c>
      <c r="J21" s="208">
        <v>5609.610619400633</v>
      </c>
      <c r="K21" s="204">
        <v>5343.577843614821</v>
      </c>
      <c r="L21" s="204">
        <v>21471.076722751837</v>
      </c>
    </row>
    <row r="22" spans="2:12" ht="12.75">
      <c r="B22" s="210"/>
      <c r="H22" s="200"/>
      <c r="K22" s="191"/>
      <c r="L22" s="206"/>
    </row>
    <row r="23" spans="2:12" ht="12.75">
      <c r="B23" s="210"/>
      <c r="E23" s="179" t="s">
        <v>43</v>
      </c>
      <c r="H23" s="200">
        <v>1804.5921385506801</v>
      </c>
      <c r="I23" s="200">
        <v>2114.042416799596</v>
      </c>
      <c r="J23" s="200">
        <v>2094.4482948930854</v>
      </c>
      <c r="K23" s="206">
        <v>1839.0044544521447</v>
      </c>
      <c r="L23" s="206">
        <v>7852.087304695506</v>
      </c>
    </row>
    <row r="24" spans="2:12" ht="12.75">
      <c r="B24" s="210"/>
      <c r="F24" s="179" t="s">
        <v>44</v>
      </c>
      <c r="H24" s="200">
        <v>1228.50568711</v>
      </c>
      <c r="I24" s="200">
        <v>1258.64651574</v>
      </c>
      <c r="J24" s="200">
        <v>1338.28797578</v>
      </c>
      <c r="K24" s="200">
        <v>1048.0822295100002</v>
      </c>
      <c r="L24" s="206">
        <v>4873.522408140001</v>
      </c>
    </row>
    <row r="25" spans="2:12" ht="12.75">
      <c r="B25" s="210"/>
      <c r="F25" s="179" t="s">
        <v>629</v>
      </c>
      <c r="H25" s="200">
        <v>576.0864514406801</v>
      </c>
      <c r="I25" s="200">
        <v>855.3959010595963</v>
      </c>
      <c r="J25" s="200">
        <v>756.1603191130856</v>
      </c>
      <c r="K25" s="200">
        <v>790.9222249421446</v>
      </c>
      <c r="L25" s="206">
        <v>2978.5648965555065</v>
      </c>
    </row>
    <row r="26" spans="2:12" ht="12.75">
      <c r="B26" s="210"/>
      <c r="E26" s="179" t="s">
        <v>45</v>
      </c>
      <c r="H26" s="200">
        <v>3324.419129167605</v>
      </c>
      <c r="I26" s="200">
        <v>3274.8345752184982</v>
      </c>
      <c r="J26" s="200">
        <v>3515.162324507548</v>
      </c>
      <c r="K26" s="200">
        <v>3504.5733891626764</v>
      </c>
      <c r="L26" s="206">
        <v>13618.989418056328</v>
      </c>
    </row>
    <row r="27" spans="2:12" ht="12.75">
      <c r="B27" s="210"/>
      <c r="H27" s="200"/>
      <c r="K27" s="191"/>
      <c r="L27" s="206"/>
    </row>
    <row r="28" spans="1:12" s="187" customFormat="1" ht="12.75">
      <c r="A28" s="215"/>
      <c r="B28" s="218"/>
      <c r="D28" s="187" t="s">
        <v>457</v>
      </c>
      <c r="H28" s="208">
        <v>1423.761007612135</v>
      </c>
      <c r="I28" s="208">
        <v>1432.9177683169871</v>
      </c>
      <c r="J28" s="208">
        <v>1516.9969864305067</v>
      </c>
      <c r="K28" s="208">
        <v>1691.5861815383846</v>
      </c>
      <c r="L28" s="204">
        <v>6065.261943898013</v>
      </c>
    </row>
    <row r="29" spans="2:12" ht="12.75">
      <c r="B29" s="210"/>
      <c r="H29" s="200"/>
      <c r="K29" s="191"/>
      <c r="L29" s="206"/>
    </row>
    <row r="30" spans="2:12" ht="12.75">
      <c r="B30" s="210"/>
      <c r="H30" s="200"/>
      <c r="K30" s="191"/>
      <c r="L30" s="206"/>
    </row>
    <row r="31" spans="2:12" ht="12.75">
      <c r="B31" s="210"/>
      <c r="C31" s="179" t="s">
        <v>377</v>
      </c>
      <c r="D31" s="179" t="s">
        <v>95</v>
      </c>
      <c r="H31" s="200">
        <v>522.9748804499999</v>
      </c>
      <c r="I31" s="200">
        <v>570.0045552200002</v>
      </c>
      <c r="J31" s="200">
        <v>663.9185749499998</v>
      </c>
      <c r="K31" s="200">
        <v>695.3952998999995</v>
      </c>
      <c r="L31" s="206">
        <v>2452.293310519999</v>
      </c>
    </row>
    <row r="32" spans="2:12" ht="12.75">
      <c r="B32" s="210"/>
      <c r="H32" s="200"/>
      <c r="K32" s="191"/>
      <c r="L32" s="206"/>
    </row>
    <row r="33" spans="2:12" ht="12.75">
      <c r="B33" s="210"/>
      <c r="H33" s="200"/>
      <c r="K33" s="191"/>
      <c r="L33" s="206"/>
    </row>
    <row r="34" spans="2:12" ht="12.75">
      <c r="B34" s="187" t="s">
        <v>382</v>
      </c>
      <c r="C34" s="187" t="s">
        <v>630</v>
      </c>
      <c r="H34" s="208">
        <v>0</v>
      </c>
      <c r="I34" s="208">
        <v>0</v>
      </c>
      <c r="J34" s="208">
        <v>0</v>
      </c>
      <c r="K34" s="208">
        <v>0</v>
      </c>
      <c r="L34" s="204">
        <v>0</v>
      </c>
    </row>
    <row r="35" spans="2:12" ht="12.75">
      <c r="B35" s="210"/>
      <c r="H35" s="200"/>
      <c r="K35" s="191"/>
      <c r="L35" s="206"/>
    </row>
    <row r="36" spans="2:12" ht="12.75">
      <c r="B36" s="210"/>
      <c r="H36" s="200"/>
      <c r="K36" s="191"/>
      <c r="L36" s="206"/>
    </row>
    <row r="37" spans="2:12" ht="12.75">
      <c r="B37" s="218" t="s">
        <v>388</v>
      </c>
      <c r="C37" s="48" t="s">
        <v>618</v>
      </c>
      <c r="D37" s="48"/>
      <c r="H37" s="208">
        <v>11.160544417594377</v>
      </c>
      <c r="I37" s="208">
        <v>8.503487102714022</v>
      </c>
      <c r="J37" s="208">
        <v>8.996686585117528</v>
      </c>
      <c r="K37" s="208">
        <v>8.747771629461148</v>
      </c>
      <c r="L37" s="204">
        <v>37.40848973488708</v>
      </c>
    </row>
    <row r="38" spans="2:12" ht="12.75">
      <c r="B38" s="210"/>
      <c r="H38" s="200"/>
      <c r="K38" s="191"/>
      <c r="L38" s="206"/>
    </row>
    <row r="39" spans="2:12" ht="12.75">
      <c r="B39" s="210"/>
      <c r="H39" s="200"/>
      <c r="K39" s="191"/>
      <c r="L39" s="206"/>
    </row>
    <row r="40" spans="2:12" ht="12" customHeight="1">
      <c r="B40" s="218" t="s">
        <v>631</v>
      </c>
      <c r="C40" s="187" t="s">
        <v>632</v>
      </c>
      <c r="H40" s="208">
        <v>191.4216753410578</v>
      </c>
      <c r="I40" s="208">
        <v>215.18128477239577</v>
      </c>
      <c r="J40" s="208">
        <v>216.77600143614845</v>
      </c>
      <c r="K40" s="208">
        <v>193.5083735882187</v>
      </c>
      <c r="L40" s="204">
        <v>816.8873351378207</v>
      </c>
    </row>
    <row r="41" spans="2:12" ht="12.75">
      <c r="B41" s="210"/>
      <c r="D41" s="187" t="s">
        <v>633</v>
      </c>
      <c r="H41" s="200"/>
      <c r="K41" s="191"/>
      <c r="L41" s="206"/>
    </row>
    <row r="42" spans="2:12" ht="12.75">
      <c r="B42" s="210"/>
      <c r="H42" s="200"/>
      <c r="K42" s="191"/>
      <c r="L42" s="206"/>
    </row>
    <row r="43" spans="2:12" ht="12.75">
      <c r="B43" s="210"/>
      <c r="H43" s="200"/>
      <c r="K43" s="191"/>
      <c r="L43" s="206"/>
    </row>
    <row r="44" spans="1:12" ht="12.75">
      <c r="A44" s="215"/>
      <c r="B44" s="218" t="s">
        <v>634</v>
      </c>
      <c r="C44" s="187" t="s">
        <v>97</v>
      </c>
      <c r="D44" s="187"/>
      <c r="E44" s="187"/>
      <c r="F44" s="187"/>
      <c r="G44" s="187"/>
      <c r="H44" s="208">
        <v>0</v>
      </c>
      <c r="I44" s="208">
        <v>0</v>
      </c>
      <c r="J44" s="208">
        <v>0</v>
      </c>
      <c r="K44" s="208">
        <v>0</v>
      </c>
      <c r="L44" s="204">
        <v>0</v>
      </c>
    </row>
    <row r="45" spans="2:12" ht="12.75">
      <c r="B45" s="210"/>
      <c r="H45" s="200"/>
      <c r="K45" s="191"/>
      <c r="L45" s="206"/>
    </row>
    <row r="46" spans="2:12" ht="12.75">
      <c r="B46" s="210"/>
      <c r="H46" s="200"/>
      <c r="K46" s="191"/>
      <c r="L46" s="206"/>
    </row>
    <row r="47" spans="2:12" ht="12.75">
      <c r="B47" s="210"/>
      <c r="H47" s="200"/>
      <c r="K47" s="191"/>
      <c r="L47" s="206"/>
    </row>
    <row r="48" spans="1:12" ht="12.75">
      <c r="A48" s="215"/>
      <c r="B48" s="187" t="s">
        <v>635</v>
      </c>
      <c r="C48" s="187"/>
      <c r="D48" s="187"/>
      <c r="E48" s="187"/>
      <c r="F48" s="187"/>
      <c r="G48" s="187"/>
      <c r="H48" s="208">
        <v>9011.835995376565</v>
      </c>
      <c r="I48" s="208">
        <v>9377.779678756868</v>
      </c>
      <c r="J48" s="208">
        <v>10002.583697426197</v>
      </c>
      <c r="K48" s="204">
        <v>10016.93402414569</v>
      </c>
      <c r="L48" s="204">
        <v>38409.13339570532</v>
      </c>
    </row>
    <row r="49" spans="2:12" ht="12.75">
      <c r="B49" s="200"/>
      <c r="H49" s="200"/>
      <c r="K49" s="191"/>
      <c r="L49" s="206"/>
    </row>
    <row r="50" spans="2:12" ht="12.75">
      <c r="B50" s="200"/>
      <c r="D50" s="179" t="s">
        <v>99</v>
      </c>
      <c r="H50" s="200">
        <v>624.1762700555628</v>
      </c>
      <c r="I50" s="200">
        <v>584.2236992839407</v>
      </c>
      <c r="J50" s="200">
        <v>621.545210677903</v>
      </c>
      <c r="K50" s="206">
        <v>676.1336132065917</v>
      </c>
      <c r="L50" s="206">
        <v>2506.078793223998</v>
      </c>
    </row>
    <row r="51" spans="2:12" ht="12.75">
      <c r="B51" s="200"/>
      <c r="H51" s="200"/>
      <c r="K51" s="191"/>
      <c r="L51" s="206"/>
    </row>
    <row r="52" spans="2:12" ht="12.75">
      <c r="B52" s="187" t="s">
        <v>458</v>
      </c>
      <c r="C52" s="187"/>
      <c r="D52" s="187"/>
      <c r="E52" s="187"/>
      <c r="F52" s="187"/>
      <c r="G52" s="187"/>
      <c r="H52" s="208">
        <v>8387.659725321002</v>
      </c>
      <c r="I52" s="208">
        <v>8793.555979472927</v>
      </c>
      <c r="J52" s="208">
        <v>9381.038486748294</v>
      </c>
      <c r="K52" s="204">
        <v>9340.800410939099</v>
      </c>
      <c r="L52" s="204">
        <v>35903.05460248132</v>
      </c>
    </row>
    <row r="53" spans="3:12" ht="12.75">
      <c r="C53" s="245" t="s">
        <v>636</v>
      </c>
      <c r="D53" s="246"/>
      <c r="E53" s="200"/>
      <c r="F53" s="200"/>
      <c r="H53" s="200">
        <v>7699.162472119868</v>
      </c>
      <c r="I53" s="200">
        <v>8036.244308924837</v>
      </c>
      <c r="J53" s="200">
        <v>8533.547598574964</v>
      </c>
      <c r="K53" s="206">
        <v>8491.053284506208</v>
      </c>
      <c r="L53" s="206">
        <v>32760.007664125875</v>
      </c>
    </row>
    <row r="54" spans="3:12" ht="12.75">
      <c r="C54" s="247"/>
      <c r="D54" s="248" t="s">
        <v>89</v>
      </c>
      <c r="E54" s="214"/>
      <c r="F54" s="214"/>
      <c r="H54" s="200">
        <v>1158.4515638000003</v>
      </c>
      <c r="I54" s="200">
        <v>1207.5520935900001</v>
      </c>
      <c r="J54" s="200">
        <v>1283.38333795</v>
      </c>
      <c r="K54" s="206">
        <v>992.3404244200001</v>
      </c>
      <c r="L54" s="206">
        <v>4641.727419760001</v>
      </c>
    </row>
    <row r="55" spans="3:12" ht="12.75">
      <c r="C55" s="247" t="s">
        <v>374</v>
      </c>
      <c r="D55" s="248"/>
      <c r="E55" s="214"/>
      <c r="F55" s="214"/>
      <c r="H55" s="200">
        <v>485.9150334424813</v>
      </c>
      <c r="I55" s="200">
        <v>533.6268986729807</v>
      </c>
      <c r="J55" s="200">
        <v>621.7182001520611</v>
      </c>
      <c r="K55" s="206">
        <v>647.4909812152116</v>
      </c>
      <c r="L55" s="206">
        <v>2288.7511134827346</v>
      </c>
    </row>
    <row r="56" spans="3:12" ht="12.75">
      <c r="C56" s="249" t="s">
        <v>45</v>
      </c>
      <c r="D56" s="248"/>
      <c r="E56" s="214"/>
      <c r="F56" s="214"/>
      <c r="H56" s="200">
        <v>202.58221975865303</v>
      </c>
      <c r="I56" s="200">
        <v>223.68477187510905</v>
      </c>
      <c r="J56" s="200">
        <v>225.7726880212689</v>
      </c>
      <c r="K56" s="206">
        <v>202.25614521767898</v>
      </c>
      <c r="L56" s="206">
        <v>854.29582487271</v>
      </c>
    </row>
    <row r="57" spans="3:12" ht="12.75">
      <c r="C57" s="249"/>
      <c r="D57" s="248"/>
      <c r="E57" s="214"/>
      <c r="F57" s="214"/>
      <c r="H57" s="193"/>
      <c r="I57" s="193"/>
      <c r="J57" s="193"/>
      <c r="K57" s="193"/>
      <c r="L57" s="193"/>
    </row>
    <row r="58" spans="2:7" ht="12.75">
      <c r="B58" s="190"/>
      <c r="C58" s="250"/>
      <c r="D58" s="251"/>
      <c r="E58" s="252"/>
      <c r="F58" s="252"/>
      <c r="G58" s="190"/>
    </row>
    <row r="59" spans="2:7" ht="12.75">
      <c r="B59" s="206" t="s">
        <v>459</v>
      </c>
      <c r="C59" s="200" t="s">
        <v>460</v>
      </c>
      <c r="D59" s="200"/>
      <c r="E59" s="200"/>
      <c r="F59" s="200"/>
      <c r="G59" s="200"/>
    </row>
  </sheetData>
  <printOptions horizontalCentered="1"/>
  <pageMargins left="0.75" right="0.54" top="0.49" bottom="1" header="0" footer="0"/>
  <pageSetup fitToHeight="0" horizontalDpi="300" verticalDpi="300" orientation="portrait" scale="75" r:id="rId1"/>
</worksheet>
</file>

<file path=xl/worksheets/sheet7.xml><?xml version="1.0" encoding="utf-8"?>
<worksheet xmlns="http://schemas.openxmlformats.org/spreadsheetml/2006/main" xmlns:r="http://schemas.openxmlformats.org/officeDocument/2006/relationships">
  <dimension ref="A1:O28"/>
  <sheetViews>
    <sheetView zoomScale="75" zoomScaleNormal="75" zoomScaleSheetLayoutView="75" workbookViewId="0" topLeftCell="A1">
      <selection activeCell="N27" sqref="N27"/>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25.421875" style="8" customWidth="1"/>
    <col min="6" max="8" width="7.00390625" style="23" customWidth="1"/>
    <col min="9" max="9" width="7.00390625" style="8" customWidth="1"/>
    <col min="10" max="10" width="9.140625" style="8" customWidth="1"/>
    <col min="11" max="16" width="7.00390625" style="8" customWidth="1"/>
    <col min="17" max="232" width="4.7109375" style="8" customWidth="1"/>
    <col min="233" max="233" width="5.8515625" style="8" customWidth="1"/>
    <col min="234" max="16384" width="4.7109375" style="8" customWidth="1"/>
  </cols>
  <sheetData>
    <row r="1" spans="2:15" s="35" customFormat="1" ht="12.75">
      <c r="B1" s="36"/>
      <c r="C1" s="36"/>
      <c r="D1" s="36"/>
      <c r="E1" s="36"/>
      <c r="F1" s="34" t="s">
        <v>439</v>
      </c>
      <c r="G1" s="34"/>
      <c r="H1" s="34"/>
      <c r="I1" s="34"/>
      <c r="J1" s="34"/>
      <c r="K1" s="34"/>
      <c r="L1" s="34"/>
      <c r="M1" s="34"/>
      <c r="N1" s="34"/>
      <c r="O1" s="34"/>
    </row>
    <row r="2" spans="1:15" s="35" customFormat="1" ht="12.75">
      <c r="A2" s="36"/>
      <c r="B2" s="36"/>
      <c r="C2" s="36"/>
      <c r="D2" s="36"/>
      <c r="E2" s="36"/>
      <c r="F2" s="34" t="s">
        <v>49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13"/>
      <c r="H4" s="13"/>
      <c r="I4" s="13"/>
      <c r="J4" s="13"/>
      <c r="K4" s="13"/>
      <c r="L4" s="13"/>
      <c r="M4" s="13"/>
      <c r="N4" s="12"/>
      <c r="O4" s="10"/>
    </row>
    <row r="5" spans="1:10" s="15" customFormat="1" ht="12.75">
      <c r="A5" s="14"/>
      <c r="B5" s="14"/>
      <c r="C5" s="14"/>
      <c r="D5" s="14"/>
      <c r="E5" s="14"/>
      <c r="F5" s="403" t="s">
        <v>435</v>
      </c>
      <c r="G5" s="403"/>
      <c r="H5" s="403"/>
      <c r="I5" s="403"/>
      <c r="J5" s="403"/>
    </row>
    <row r="6" spans="1:10" s="15" customFormat="1" ht="12.75">
      <c r="A6" s="74" t="s">
        <v>142</v>
      </c>
      <c r="B6" s="75"/>
      <c r="C6" s="75"/>
      <c r="D6" s="75"/>
      <c r="E6" s="75"/>
      <c r="F6" s="42" t="s">
        <v>300</v>
      </c>
      <c r="G6" s="42" t="s">
        <v>301</v>
      </c>
      <c r="H6" s="42" t="s">
        <v>302</v>
      </c>
      <c r="I6" s="42" t="s">
        <v>303</v>
      </c>
      <c r="J6" s="42" t="s">
        <v>437</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268</v>
      </c>
      <c r="F10" s="133" t="e">
        <v>#REF!</v>
      </c>
      <c r="G10" s="133">
        <v>0</v>
      </c>
      <c r="H10" s="133">
        <v>0</v>
      </c>
      <c r="I10" s="133">
        <v>0</v>
      </c>
      <c r="J10" s="133" t="e">
        <f>SUM(F10:I10)</f>
        <v>#REF!</v>
      </c>
    </row>
    <row r="11" spans="6:10" ht="12">
      <c r="F11" s="133"/>
      <c r="G11" s="133"/>
      <c r="H11" s="133"/>
      <c r="I11" s="133"/>
      <c r="J11" s="133"/>
    </row>
    <row r="12" spans="2:10" ht="12">
      <c r="B12" s="70" t="s">
        <v>322</v>
      </c>
      <c r="F12" s="133" t="e">
        <v>#REF!</v>
      </c>
      <c r="G12" s="133">
        <v>0</v>
      </c>
      <c r="H12" s="133">
        <v>0</v>
      </c>
      <c r="I12" s="133">
        <v>0</v>
      </c>
      <c r="J12" s="133" t="e">
        <f>SUM(F12:I12)</f>
        <v>#REF!</v>
      </c>
    </row>
    <row r="13" spans="6:10" ht="12">
      <c r="F13" s="133"/>
      <c r="G13" s="133"/>
      <c r="H13" s="133"/>
      <c r="I13" s="133"/>
      <c r="J13" s="133"/>
    </row>
    <row r="14" spans="2:10" ht="12">
      <c r="B14" s="70" t="s">
        <v>269</v>
      </c>
      <c r="F14" s="133" t="e">
        <v>#REF!</v>
      </c>
      <c r="G14" s="133">
        <v>0</v>
      </c>
      <c r="H14" s="133">
        <v>0</v>
      </c>
      <c r="I14" s="133">
        <v>0</v>
      </c>
      <c r="J14" s="133" t="e">
        <f>SUM(F14:I14)</f>
        <v>#REF!</v>
      </c>
    </row>
    <row r="15" spans="6:10" ht="12">
      <c r="F15" s="133"/>
      <c r="G15" s="133"/>
      <c r="H15" s="133"/>
      <c r="I15" s="133"/>
      <c r="J15" s="134"/>
    </row>
    <row r="16" spans="2:10" ht="12">
      <c r="B16" s="70" t="s">
        <v>270</v>
      </c>
      <c r="F16" s="133"/>
      <c r="G16" s="133"/>
      <c r="H16" s="133"/>
      <c r="I16" s="133"/>
      <c r="J16" s="133"/>
    </row>
    <row r="17" spans="6:10" ht="12">
      <c r="F17" s="133"/>
      <c r="G17" s="133"/>
      <c r="H17" s="133"/>
      <c r="I17" s="133"/>
      <c r="J17" s="134"/>
    </row>
    <row r="18" spans="2:10" ht="12">
      <c r="B18" s="70" t="s">
        <v>271</v>
      </c>
      <c r="F18" s="133">
        <f>IF(ISERROR(F10/F$14*1000),,F10/F$14*1000)</f>
        <v>0</v>
      </c>
      <c r="G18" s="133">
        <f>IF(ISERROR(G10/G$14*1000),,G10/G$14*1000)</f>
        <v>0</v>
      </c>
      <c r="H18" s="133">
        <f>IF(ISERROR(H10/H$14*1000),,H10/H$14*1000)</f>
        <v>0</v>
      </c>
      <c r="I18" s="133">
        <f>IF(ISERROR(I10/I$14*1000),,I10/I$14*1000)</f>
        <v>0</v>
      </c>
      <c r="J18" s="133">
        <f>IF(ISERROR(J10/J$14*1000),,J10/J$14*1000)</f>
        <v>0</v>
      </c>
    </row>
    <row r="19" spans="3:10" ht="12">
      <c r="C19" s="70"/>
      <c r="F19" s="133"/>
      <c r="G19" s="133"/>
      <c r="H19" s="133"/>
      <c r="I19" s="133"/>
      <c r="J19" s="133"/>
    </row>
    <row r="20" spans="2:10" ht="12">
      <c r="B20" s="70" t="s">
        <v>272</v>
      </c>
      <c r="F20" s="133">
        <f>IF(ISERROR(F12/F$14*1000),,F12/F$14*1000)</f>
        <v>0</v>
      </c>
      <c r="G20" s="133">
        <f>IF(ISERROR(G12/G$14*1000),,G12/G$14*1000)</f>
        <v>0</v>
      </c>
      <c r="H20" s="133">
        <f>IF(ISERROR(H12/H$14*1000),,H12/H$14*1000)</f>
        <v>0</v>
      </c>
      <c r="I20" s="133">
        <f>IF(ISERROR(I12/I$14*1000),,I12/I$14*1000)</f>
        <v>0</v>
      </c>
      <c r="J20" s="133">
        <f>IF(ISERROR(J12/J$14*1000),,J12/J$14*1000)</f>
        <v>0</v>
      </c>
    </row>
    <row r="21" spans="3:10" ht="12">
      <c r="C21" s="70"/>
      <c r="F21" s="9"/>
      <c r="G21" s="9"/>
      <c r="H21" s="9"/>
      <c r="I21" s="9"/>
      <c r="J21" s="17"/>
    </row>
    <row r="22" spans="6:10" ht="12">
      <c r="F22" s="9"/>
      <c r="G22" s="9"/>
      <c r="H22" s="9"/>
      <c r="I22" s="9"/>
      <c r="J22" s="17"/>
    </row>
    <row r="23" spans="6:10" ht="12">
      <c r="F23" s="9"/>
      <c r="G23" s="9"/>
      <c r="H23" s="9"/>
      <c r="I23" s="9"/>
      <c r="J23" s="9"/>
    </row>
    <row r="24" spans="1:10" ht="12">
      <c r="A24" s="18"/>
      <c r="B24" s="18"/>
      <c r="C24" s="18"/>
      <c r="D24" s="18"/>
      <c r="E24" s="18"/>
      <c r="F24" s="19"/>
      <c r="G24" s="19"/>
      <c r="H24" s="19"/>
      <c r="I24" s="20"/>
      <c r="J24" s="20"/>
    </row>
    <row r="25" spans="1:15" ht="12">
      <c r="A25" s="21"/>
      <c r="F25" s="9"/>
      <c r="G25" s="9"/>
      <c r="H25" s="9"/>
      <c r="I25" s="9"/>
      <c r="J25" s="9"/>
      <c r="K25" s="9"/>
      <c r="L25" s="9"/>
      <c r="M25" s="9"/>
      <c r="N25" s="10"/>
      <c r="O25" s="10"/>
    </row>
    <row r="26" spans="1:13" ht="12">
      <c r="A26" s="22" t="s">
        <v>50</v>
      </c>
      <c r="B26" s="8" t="s">
        <v>51</v>
      </c>
      <c r="I26" s="23"/>
      <c r="J26" s="23"/>
      <c r="K26" s="23"/>
      <c r="L26" s="23"/>
      <c r="M26" s="23"/>
    </row>
    <row r="27" spans="1:13" ht="12">
      <c r="A27" s="21"/>
      <c r="I27" s="23"/>
      <c r="J27" s="23"/>
      <c r="K27" s="23"/>
      <c r="L27" s="23"/>
      <c r="M27" s="23"/>
    </row>
    <row r="28" ht="12">
      <c r="A28"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8.xml><?xml version="1.0" encoding="utf-8"?>
<worksheet xmlns="http://schemas.openxmlformats.org/spreadsheetml/2006/main" xmlns:r="http://schemas.openxmlformats.org/officeDocument/2006/relationships">
  <dimension ref="A1:AX74"/>
  <sheetViews>
    <sheetView view="pageBreakPreview" zoomScale="75" zoomScaleNormal="75" zoomScaleSheetLayoutView="75" workbookViewId="0" topLeftCell="A2">
      <selection activeCell="N27" sqref="N27"/>
    </sheetView>
  </sheetViews>
  <sheetFormatPr defaultColWidth="11.421875" defaultRowHeight="12.75"/>
  <cols>
    <col min="1" max="2" width="0.9921875" style="0" customWidth="1"/>
    <col min="3" max="3" width="1.28515625" style="0" customWidth="1"/>
    <col min="4" max="4" width="1.1484375" style="0" customWidth="1"/>
    <col min="5" max="5" width="9.421875" style="0" customWidth="1"/>
    <col min="6" max="6" width="13.140625" style="0" customWidth="1"/>
    <col min="7" max="7" width="7.28125" style="0" customWidth="1"/>
    <col min="8" max="8" width="8.140625" style="0" customWidth="1"/>
    <col min="9" max="9" width="5.8515625" style="0" customWidth="1"/>
    <col min="10" max="10" width="8.7109375" style="0" customWidth="1"/>
    <col min="11" max="11" width="6.421875" style="0" customWidth="1"/>
    <col min="12" max="12" width="5.57421875" style="0" customWidth="1"/>
    <col min="13" max="13" width="8.140625" style="0" customWidth="1"/>
    <col min="14" max="14" width="6.28125" style="0" customWidth="1"/>
    <col min="15" max="15" width="5.421875" style="0" customWidth="1"/>
    <col min="16" max="16" width="7.57421875" style="0" customWidth="1"/>
    <col min="17" max="17" width="6.57421875" style="0" customWidth="1"/>
    <col min="18" max="18" width="5.421875" style="0" customWidth="1"/>
    <col min="19" max="19" width="7.28125" style="0" customWidth="1"/>
    <col min="20" max="21" width="5.421875" style="0" customWidth="1"/>
    <col min="22" max="22" width="5.8515625" style="0" customWidth="1"/>
    <col min="23" max="23" width="6.57421875" style="0" customWidth="1"/>
    <col min="24" max="24" width="5.421875" style="0" customWidth="1"/>
    <col min="25" max="26" width="5.57421875" style="0" customWidth="1"/>
    <col min="27" max="27" width="5.28125" style="0" customWidth="1"/>
    <col min="28" max="28" width="6.00390625" style="0" customWidth="1"/>
    <col min="29" max="29" width="6.7109375" style="0" customWidth="1"/>
    <col min="30" max="30" width="6.140625" style="0" customWidth="1"/>
    <col min="31" max="31" width="4.7109375" style="0" customWidth="1"/>
    <col min="32" max="32" width="6.140625" style="0" customWidth="1"/>
    <col min="33" max="33" width="5.28125" style="0" customWidth="1"/>
    <col min="34" max="34" width="4.7109375" style="0" customWidth="1"/>
    <col min="35" max="35" width="5.57421875" style="0" customWidth="1"/>
    <col min="36" max="36" width="5.421875" style="0" customWidth="1"/>
    <col min="37" max="39" width="12.57421875" style="0" customWidth="1"/>
    <col min="40" max="43" width="10.421875" style="0" bestFit="1" customWidth="1"/>
  </cols>
  <sheetData>
    <row r="1" spans="2:36" ht="15.75">
      <c r="B1" s="67"/>
      <c r="C1" s="68"/>
      <c r="D1" s="67"/>
      <c r="E1" s="69"/>
      <c r="F1" s="67"/>
      <c r="H1" s="33"/>
      <c r="I1" s="33"/>
      <c r="J1" s="33"/>
      <c r="K1" s="33"/>
      <c r="L1" s="33"/>
      <c r="M1" s="33"/>
      <c r="N1" s="33"/>
      <c r="O1" s="33"/>
      <c r="P1" s="33"/>
      <c r="Q1" s="33"/>
      <c r="R1" s="33"/>
      <c r="S1" s="33"/>
      <c r="T1" s="33"/>
      <c r="U1" s="33"/>
      <c r="V1" s="33"/>
      <c r="W1" s="33"/>
      <c r="X1" s="33"/>
      <c r="Y1" s="33"/>
      <c r="Z1" s="33"/>
      <c r="AA1" s="33"/>
      <c r="AB1" s="33"/>
      <c r="AC1" s="33"/>
      <c r="AD1" s="33"/>
      <c r="AE1" s="27"/>
      <c r="AF1" s="27"/>
      <c r="AG1" s="27"/>
      <c r="AH1" s="27"/>
      <c r="AI1" s="27"/>
      <c r="AJ1" s="27"/>
    </row>
    <row r="2" spans="2:36" ht="12.75">
      <c r="B2" s="405" t="s">
        <v>323</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row>
    <row r="3" spans="2:41" ht="12.75">
      <c r="B3" s="404" t="s">
        <v>326</v>
      </c>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33"/>
      <c r="AL3" s="33"/>
      <c r="AM3" s="33"/>
      <c r="AN3" s="33"/>
      <c r="AO3" s="33"/>
    </row>
    <row r="4" spans="2:36" s="3" customFormat="1" ht="12.75">
      <c r="B4" s="32"/>
      <c r="C4" s="32"/>
      <c r="D4" s="32"/>
      <c r="E4" s="32"/>
      <c r="F4" s="32"/>
      <c r="G4" s="32"/>
      <c r="H4" s="32"/>
      <c r="I4" s="32"/>
      <c r="J4" s="32"/>
      <c r="K4" s="32"/>
      <c r="L4" s="32"/>
      <c r="M4" s="30"/>
      <c r="N4" s="30"/>
      <c r="O4" s="30"/>
      <c r="P4" s="30"/>
      <c r="Q4" s="30"/>
      <c r="R4" s="30"/>
      <c r="S4" s="32"/>
      <c r="T4" s="32"/>
      <c r="U4" s="32"/>
      <c r="V4" s="32"/>
      <c r="W4" s="32"/>
      <c r="X4" s="32"/>
      <c r="Y4" s="32"/>
      <c r="Z4" s="32"/>
      <c r="AA4" s="32"/>
      <c r="AB4" s="32"/>
      <c r="AC4" s="32"/>
      <c r="AD4" s="32"/>
      <c r="AE4" s="32"/>
      <c r="AF4" s="32"/>
      <c r="AG4" s="32"/>
      <c r="AH4" s="30"/>
      <c r="AI4" s="30"/>
      <c r="AJ4" s="30"/>
    </row>
    <row r="5" spans="2:21" s="28" customFormat="1" ht="12.75">
      <c r="B5" s="66"/>
      <c r="C5" s="66"/>
      <c r="D5" s="66"/>
      <c r="E5" s="66"/>
      <c r="F5" s="66"/>
      <c r="G5" s="406" t="s">
        <v>435</v>
      </c>
      <c r="H5" s="407"/>
      <c r="I5" s="407"/>
      <c r="J5" s="407"/>
      <c r="K5" s="407"/>
      <c r="L5" s="407"/>
      <c r="M5" s="407"/>
      <c r="N5" s="407"/>
      <c r="O5" s="407"/>
      <c r="P5" s="407"/>
      <c r="Q5" s="407"/>
      <c r="R5" s="407"/>
      <c r="S5" s="407"/>
      <c r="T5" s="407"/>
      <c r="U5" s="408"/>
    </row>
    <row r="6" spans="2:21" s="28" customFormat="1" ht="12.75">
      <c r="B6" s="80"/>
      <c r="C6" s="80"/>
      <c r="D6" s="80"/>
      <c r="E6" s="80"/>
      <c r="F6" s="80"/>
      <c r="G6" s="409" t="s">
        <v>295</v>
      </c>
      <c r="H6" s="410"/>
      <c r="I6" s="410"/>
      <c r="J6" s="410" t="s">
        <v>296</v>
      </c>
      <c r="K6" s="410"/>
      <c r="L6" s="410"/>
      <c r="M6" s="410" t="s">
        <v>297</v>
      </c>
      <c r="N6" s="410"/>
      <c r="O6" s="410"/>
      <c r="P6" s="410" t="s">
        <v>298</v>
      </c>
      <c r="Q6" s="410"/>
      <c r="R6" s="410"/>
      <c r="S6" s="410" t="s">
        <v>436</v>
      </c>
      <c r="T6" s="410"/>
      <c r="U6" s="411"/>
    </row>
    <row r="7" spans="2:21" s="28" customFormat="1" ht="12.75">
      <c r="B7" s="81" t="s">
        <v>142</v>
      </c>
      <c r="C7" s="80"/>
      <c r="D7" s="80"/>
      <c r="E7" s="80"/>
      <c r="F7" s="80"/>
      <c r="G7" s="80" t="s">
        <v>83</v>
      </c>
      <c r="H7" s="80" t="s">
        <v>84</v>
      </c>
      <c r="I7" s="80" t="s">
        <v>85</v>
      </c>
      <c r="J7" s="80" t="s">
        <v>83</v>
      </c>
      <c r="K7" s="80" t="s">
        <v>84</v>
      </c>
      <c r="L7" s="80" t="s">
        <v>85</v>
      </c>
      <c r="M7" s="80" t="s">
        <v>83</v>
      </c>
      <c r="N7" s="80" t="s">
        <v>84</v>
      </c>
      <c r="O7" s="80" t="s">
        <v>85</v>
      </c>
      <c r="P7" s="80" t="s">
        <v>83</v>
      </c>
      <c r="Q7" s="80" t="s">
        <v>84</v>
      </c>
      <c r="R7" s="80" t="s">
        <v>85</v>
      </c>
      <c r="S7" s="148" t="s">
        <v>83</v>
      </c>
      <c r="T7" s="149" t="s">
        <v>84</v>
      </c>
      <c r="U7" s="150" t="s">
        <v>85</v>
      </c>
    </row>
    <row r="8" spans="2:21" s="28" customFormat="1" ht="12.75">
      <c r="B8" s="80"/>
      <c r="C8" s="80"/>
      <c r="D8" s="80"/>
      <c r="E8" s="80"/>
      <c r="F8" s="80"/>
      <c r="G8" s="84"/>
      <c r="H8" s="84"/>
      <c r="I8" s="84"/>
      <c r="J8" s="80"/>
      <c r="K8" s="80"/>
      <c r="L8" s="80"/>
      <c r="M8" s="80"/>
      <c r="N8" s="80"/>
      <c r="O8" s="80"/>
      <c r="P8" s="80"/>
      <c r="Q8" s="80"/>
      <c r="R8" s="80"/>
      <c r="S8" s="112"/>
      <c r="T8" s="80"/>
      <c r="U8" s="113"/>
    </row>
    <row r="9" spans="1:34" s="3" customFormat="1" ht="12.75">
      <c r="A9" s="110"/>
      <c r="B9" s="115" t="s">
        <v>138</v>
      </c>
      <c r="C9" s="115"/>
      <c r="D9" s="115"/>
      <c r="E9" s="115"/>
      <c r="F9" s="115"/>
      <c r="G9" s="142" t="e">
        <v>#REF!</v>
      </c>
      <c r="H9" s="143" t="e">
        <v>#REF!</v>
      </c>
      <c r="I9" s="143" t="e">
        <v>#REF!</v>
      </c>
      <c r="J9" s="142">
        <v>0</v>
      </c>
      <c r="K9" s="143">
        <v>0</v>
      </c>
      <c r="L9" s="144">
        <v>0</v>
      </c>
      <c r="M9" s="143">
        <v>0</v>
      </c>
      <c r="N9" s="143">
        <v>0</v>
      </c>
      <c r="O9" s="144">
        <v>0</v>
      </c>
      <c r="P9" s="143">
        <v>0</v>
      </c>
      <c r="Q9" s="143">
        <v>0</v>
      </c>
      <c r="R9" s="143">
        <v>0</v>
      </c>
      <c r="S9" s="142">
        <v>0</v>
      </c>
      <c r="T9" s="143">
        <v>0</v>
      </c>
      <c r="U9" s="144">
        <v>0</v>
      </c>
      <c r="W9" s="105"/>
      <c r="X9" s="105"/>
      <c r="Y9" s="105"/>
      <c r="Z9" s="105"/>
      <c r="AA9" s="105"/>
      <c r="AB9" s="105"/>
      <c r="AC9" s="105"/>
      <c r="AD9" s="105"/>
      <c r="AE9" s="105"/>
      <c r="AF9" s="105"/>
      <c r="AG9" s="105"/>
      <c r="AH9" s="105"/>
    </row>
    <row r="10" spans="1:34" s="3" customFormat="1" ht="12.75">
      <c r="A10" s="114"/>
      <c r="B10" s="83"/>
      <c r="C10" s="83" t="s">
        <v>98</v>
      </c>
      <c r="D10" s="83"/>
      <c r="E10" s="83"/>
      <c r="F10" s="83"/>
      <c r="G10" s="145" t="e">
        <v>#REF!</v>
      </c>
      <c r="H10" s="84" t="e">
        <v>#REF!</v>
      </c>
      <c r="I10" s="84" t="e">
        <v>#REF!</v>
      </c>
      <c r="J10" s="145">
        <v>5.706382386715077</v>
      </c>
      <c r="K10" s="84">
        <v>45.750498778514924</v>
      </c>
      <c r="L10" s="146">
        <v>54.06757956936147</v>
      </c>
      <c r="M10" s="84">
        <v>0</v>
      </c>
      <c r="N10" s="84">
        <v>0</v>
      </c>
      <c r="O10" s="146">
        <v>0</v>
      </c>
      <c r="P10" s="84">
        <v>0</v>
      </c>
      <c r="Q10" s="84">
        <v>0</v>
      </c>
      <c r="R10" s="84">
        <v>0</v>
      </c>
      <c r="S10" s="145">
        <v>0</v>
      </c>
      <c r="T10" s="84">
        <v>0</v>
      </c>
      <c r="U10" s="146">
        <v>0</v>
      </c>
      <c r="W10" s="105"/>
      <c r="X10" s="105"/>
      <c r="Y10" s="105"/>
      <c r="Z10" s="105"/>
      <c r="AA10" s="105"/>
      <c r="AB10" s="105"/>
      <c r="AC10" s="105"/>
      <c r="AD10" s="105"/>
      <c r="AE10" s="105"/>
      <c r="AF10" s="105"/>
      <c r="AG10" s="105"/>
      <c r="AH10" s="105"/>
    </row>
    <row r="11" spans="1:34" s="3" customFormat="1" ht="12.75">
      <c r="A11" s="114"/>
      <c r="B11" s="83"/>
      <c r="C11" s="83"/>
      <c r="D11" s="83" t="s">
        <v>139</v>
      </c>
      <c r="E11" s="83"/>
      <c r="F11" s="83"/>
      <c r="G11" s="145" t="e">
        <v>#REF!</v>
      </c>
      <c r="H11" s="84" t="e">
        <v>#REF!</v>
      </c>
      <c r="I11" s="84" t="e">
        <v>#REF!</v>
      </c>
      <c r="J11" s="145">
        <v>5.597649441457705</v>
      </c>
      <c r="K11" s="84">
        <v>46.17445752529113</v>
      </c>
      <c r="L11" s="146">
        <v>54.3567912305094</v>
      </c>
      <c r="M11" s="84">
        <v>0</v>
      </c>
      <c r="N11" s="84">
        <v>0</v>
      </c>
      <c r="O11" s="146">
        <v>0</v>
      </c>
      <c r="P11" s="84">
        <v>0</v>
      </c>
      <c r="Q11" s="84">
        <v>0</v>
      </c>
      <c r="R11" s="84">
        <v>0</v>
      </c>
      <c r="S11" s="145">
        <v>0</v>
      </c>
      <c r="T11" s="84">
        <v>0</v>
      </c>
      <c r="U11" s="146">
        <v>0</v>
      </c>
      <c r="W11" s="105"/>
      <c r="X11" s="105"/>
      <c r="Y11" s="105"/>
      <c r="Z11" s="105"/>
      <c r="AA11" s="105"/>
      <c r="AB11" s="105"/>
      <c r="AC11" s="105"/>
      <c r="AD11" s="105"/>
      <c r="AE11" s="105"/>
      <c r="AF11" s="105"/>
      <c r="AG11" s="105"/>
      <c r="AH11" s="105"/>
    </row>
    <row r="12" spans="1:34" s="3" customFormat="1" ht="12.75">
      <c r="A12" s="114"/>
      <c r="B12" s="83"/>
      <c r="C12" s="83"/>
      <c r="D12" s="83"/>
      <c r="E12" s="135" t="s">
        <v>427</v>
      </c>
      <c r="F12" s="83"/>
      <c r="G12" s="145" t="e">
        <v>#REF!</v>
      </c>
      <c r="H12" s="84" t="e">
        <v>#REF!</v>
      </c>
      <c r="I12" s="84" t="e">
        <v>#REF!</v>
      </c>
      <c r="J12" s="145">
        <v>4.978057284075561</v>
      </c>
      <c r="K12" s="84">
        <v>47.62734985732905</v>
      </c>
      <c r="L12" s="146">
        <v>54.976323900189556</v>
      </c>
      <c r="M12" s="84">
        <v>0</v>
      </c>
      <c r="N12" s="84">
        <v>0</v>
      </c>
      <c r="O12" s="146">
        <v>0</v>
      </c>
      <c r="P12" s="84">
        <v>0</v>
      </c>
      <c r="Q12" s="84">
        <v>0</v>
      </c>
      <c r="R12" s="84">
        <v>0</v>
      </c>
      <c r="S12" s="145">
        <v>0</v>
      </c>
      <c r="T12" s="84">
        <v>0</v>
      </c>
      <c r="U12" s="146">
        <v>0</v>
      </c>
      <c r="W12" s="105"/>
      <c r="X12" s="105"/>
      <c r="Y12" s="105"/>
      <c r="Z12" s="105"/>
      <c r="AA12" s="105"/>
      <c r="AB12" s="105"/>
      <c r="AC12" s="105"/>
      <c r="AD12" s="105"/>
      <c r="AE12" s="105"/>
      <c r="AF12" s="105"/>
      <c r="AG12" s="105"/>
      <c r="AH12" s="105"/>
    </row>
    <row r="13" spans="1:34" s="3" customFormat="1" ht="12.75">
      <c r="A13" s="114"/>
      <c r="B13" s="83"/>
      <c r="C13" s="83"/>
      <c r="D13" s="83"/>
      <c r="E13" s="127" t="s">
        <v>430</v>
      </c>
      <c r="F13" s="83"/>
      <c r="G13" s="145" t="e">
        <v>#REF!</v>
      </c>
      <c r="H13" s="84" t="e">
        <v>#REF!</v>
      </c>
      <c r="I13" s="84" t="e">
        <v>#REF!</v>
      </c>
      <c r="J13" s="145">
        <v>2.6140035281744645</v>
      </c>
      <c r="K13" s="84">
        <v>69.48987350556047</v>
      </c>
      <c r="L13" s="146">
        <v>73.92034477889428</v>
      </c>
      <c r="M13" s="84">
        <v>0</v>
      </c>
      <c r="N13" s="84">
        <v>0</v>
      </c>
      <c r="O13" s="146">
        <v>0</v>
      </c>
      <c r="P13" s="84">
        <v>0</v>
      </c>
      <c r="Q13" s="84">
        <v>0</v>
      </c>
      <c r="R13" s="84">
        <v>0</v>
      </c>
      <c r="S13" s="145">
        <v>0</v>
      </c>
      <c r="T13" s="84">
        <v>0</v>
      </c>
      <c r="U13" s="146">
        <v>0</v>
      </c>
      <c r="W13" s="105"/>
      <c r="X13" s="105"/>
      <c r="Y13" s="105"/>
      <c r="Z13" s="105"/>
      <c r="AA13" s="105"/>
      <c r="AB13" s="105"/>
      <c r="AC13" s="105"/>
      <c r="AD13" s="105"/>
      <c r="AE13" s="105"/>
      <c r="AF13" s="105"/>
      <c r="AG13" s="105"/>
      <c r="AH13" s="105"/>
    </row>
    <row r="14" spans="1:34" s="3" customFormat="1" ht="12.75">
      <c r="A14" s="114"/>
      <c r="B14" s="83"/>
      <c r="C14" s="83"/>
      <c r="D14" s="83"/>
      <c r="E14" s="3" t="s">
        <v>428</v>
      </c>
      <c r="F14" s="83"/>
      <c r="G14" s="145" t="e">
        <v>#REF!</v>
      </c>
      <c r="H14" s="84" t="e">
        <v>#REF!</v>
      </c>
      <c r="I14" s="84" t="e">
        <v>#REF!</v>
      </c>
      <c r="J14" s="145">
        <v>0.7119143130904746</v>
      </c>
      <c r="K14" s="84">
        <v>88.17103805402903</v>
      </c>
      <c r="L14" s="146">
        <v>89.5106546070266</v>
      </c>
      <c r="M14" s="84">
        <v>0</v>
      </c>
      <c r="N14" s="84">
        <v>0</v>
      </c>
      <c r="O14" s="146">
        <v>0</v>
      </c>
      <c r="P14" s="84">
        <v>0</v>
      </c>
      <c r="Q14" s="84">
        <v>0</v>
      </c>
      <c r="R14" s="84">
        <v>0</v>
      </c>
      <c r="S14" s="145">
        <v>0</v>
      </c>
      <c r="T14" s="84">
        <v>0</v>
      </c>
      <c r="U14" s="146">
        <v>0</v>
      </c>
      <c r="W14" s="105"/>
      <c r="X14" s="105"/>
      <c r="Y14" s="105"/>
      <c r="Z14" s="105"/>
      <c r="AA14" s="105"/>
      <c r="AB14" s="105"/>
      <c r="AC14" s="105"/>
      <c r="AD14" s="105"/>
      <c r="AE14" s="105"/>
      <c r="AF14" s="105"/>
      <c r="AG14" s="105"/>
      <c r="AH14" s="105"/>
    </row>
    <row r="15" spans="1:34" s="3" customFormat="1" ht="12.75">
      <c r="A15" s="114"/>
      <c r="B15" s="83"/>
      <c r="C15" s="83"/>
      <c r="D15" s="83"/>
      <c r="E15" s="127" t="s">
        <v>429</v>
      </c>
      <c r="F15" s="83"/>
      <c r="G15" s="145" t="e">
        <v>#REF!</v>
      </c>
      <c r="H15" s="84" t="e">
        <v>#REF!</v>
      </c>
      <c r="I15" s="84" t="e">
        <v>#REF!</v>
      </c>
      <c r="J15" s="145">
        <v>0.34952933235861394</v>
      </c>
      <c r="K15" s="84">
        <v>6.904554925294164</v>
      </c>
      <c r="L15" s="146">
        <v>7.278217702385476</v>
      </c>
      <c r="M15" s="84">
        <v>0</v>
      </c>
      <c r="N15" s="84">
        <v>0</v>
      </c>
      <c r="O15" s="146">
        <v>0</v>
      </c>
      <c r="P15" s="84">
        <v>0</v>
      </c>
      <c r="Q15" s="84">
        <v>0</v>
      </c>
      <c r="R15" s="84">
        <v>0</v>
      </c>
      <c r="S15" s="145">
        <v>0</v>
      </c>
      <c r="T15" s="84">
        <v>0</v>
      </c>
      <c r="U15" s="146">
        <v>0</v>
      </c>
      <c r="W15" s="105"/>
      <c r="X15" s="105"/>
      <c r="Y15" s="105"/>
      <c r="Z15" s="105"/>
      <c r="AA15" s="105"/>
      <c r="AB15" s="105"/>
      <c r="AC15" s="105"/>
      <c r="AD15" s="105"/>
      <c r="AE15" s="105"/>
      <c r="AF15" s="105"/>
      <c r="AG15" s="105"/>
      <c r="AH15" s="105"/>
    </row>
    <row r="16" spans="1:34" s="3" customFormat="1" ht="12.75">
      <c r="A16" s="114"/>
      <c r="B16" s="83"/>
      <c r="C16" s="83"/>
      <c r="D16" s="83" t="s">
        <v>95</v>
      </c>
      <c r="E16" s="83"/>
      <c r="F16" s="83"/>
      <c r="G16" s="145" t="e">
        <v>#REF!</v>
      </c>
      <c r="H16" s="84" t="e">
        <v>#REF!</v>
      </c>
      <c r="I16" s="84" t="e">
        <v>#REF!</v>
      </c>
      <c r="J16" s="145">
        <v>9.386451543573756</v>
      </c>
      <c r="K16" s="84">
        <v>16.3520076416018</v>
      </c>
      <c r="L16" s="146">
        <v>27.27333245885599</v>
      </c>
      <c r="M16" s="84">
        <v>0</v>
      </c>
      <c r="N16" s="84">
        <v>0</v>
      </c>
      <c r="O16" s="146">
        <v>0</v>
      </c>
      <c r="P16" s="84">
        <v>0</v>
      </c>
      <c r="Q16" s="84">
        <v>0</v>
      </c>
      <c r="R16" s="84">
        <v>0</v>
      </c>
      <c r="S16" s="145">
        <v>0</v>
      </c>
      <c r="T16" s="84">
        <v>0</v>
      </c>
      <c r="U16" s="146">
        <v>0</v>
      </c>
      <c r="W16" s="105"/>
      <c r="X16" s="105"/>
      <c r="Y16" s="105"/>
      <c r="Z16" s="105"/>
      <c r="AA16" s="105"/>
      <c r="AB16" s="105"/>
      <c r="AC16" s="105"/>
      <c r="AD16" s="105"/>
      <c r="AE16" s="105"/>
      <c r="AF16" s="105"/>
      <c r="AG16" s="105"/>
      <c r="AH16" s="105"/>
    </row>
    <row r="17" spans="1:34" s="3" customFormat="1" ht="12.75">
      <c r="A17" s="114"/>
      <c r="B17" s="83"/>
      <c r="C17" s="83" t="s">
        <v>96</v>
      </c>
      <c r="D17" s="83"/>
      <c r="E17" s="83"/>
      <c r="F17" s="83"/>
      <c r="G17" s="145" t="e">
        <v>#REF!</v>
      </c>
      <c r="H17" s="84" t="e">
        <v>#REF!</v>
      </c>
      <c r="I17" s="84" t="e">
        <v>#REF!</v>
      </c>
      <c r="J17" s="145">
        <v>28.82332864997221</v>
      </c>
      <c r="K17" s="84">
        <v>1.4051529104954312</v>
      </c>
      <c r="L17" s="146">
        <v>30.633493401894384</v>
      </c>
      <c r="M17" s="84">
        <v>0</v>
      </c>
      <c r="N17" s="84">
        <v>0</v>
      </c>
      <c r="O17" s="146">
        <v>0</v>
      </c>
      <c r="P17" s="84">
        <v>0</v>
      </c>
      <c r="Q17" s="84">
        <v>0</v>
      </c>
      <c r="R17" s="84">
        <v>0</v>
      </c>
      <c r="S17" s="145">
        <v>0</v>
      </c>
      <c r="T17" s="84">
        <v>0</v>
      </c>
      <c r="U17" s="146">
        <v>0</v>
      </c>
      <c r="W17" s="105"/>
      <c r="X17" s="105"/>
      <c r="Y17" s="105"/>
      <c r="Z17" s="105"/>
      <c r="AA17" s="105"/>
      <c r="AB17" s="105"/>
      <c r="AC17" s="105"/>
      <c r="AD17" s="105"/>
      <c r="AE17" s="105"/>
      <c r="AF17" s="105"/>
      <c r="AG17" s="105"/>
      <c r="AH17" s="105"/>
    </row>
    <row r="18" spans="1:34" s="3" customFormat="1" ht="12.75">
      <c r="A18" s="114"/>
      <c r="B18" s="83"/>
      <c r="C18" s="83" t="s">
        <v>97</v>
      </c>
      <c r="D18" s="83"/>
      <c r="E18" s="83"/>
      <c r="F18" s="83"/>
      <c r="G18" s="145" t="e">
        <v>#REF!</v>
      </c>
      <c r="H18" s="84" t="e">
        <v>#REF!</v>
      </c>
      <c r="I18" s="84" t="e">
        <v>#REF!</v>
      </c>
      <c r="J18" s="145">
        <v>10.689910862012098</v>
      </c>
      <c r="K18" s="84">
        <v>4.9518384260784245</v>
      </c>
      <c r="L18" s="146">
        <v>16.17109640186918</v>
      </c>
      <c r="M18" s="84">
        <v>0</v>
      </c>
      <c r="N18" s="84">
        <v>0</v>
      </c>
      <c r="O18" s="146">
        <v>0</v>
      </c>
      <c r="P18" s="84">
        <v>0</v>
      </c>
      <c r="Q18" s="84">
        <v>0</v>
      </c>
      <c r="R18" s="84">
        <v>0</v>
      </c>
      <c r="S18" s="145">
        <v>0</v>
      </c>
      <c r="T18" s="84">
        <v>0</v>
      </c>
      <c r="U18" s="146">
        <v>0</v>
      </c>
      <c r="W18" s="105"/>
      <c r="X18" s="105"/>
      <c r="Y18" s="105"/>
      <c r="Z18" s="105"/>
      <c r="AA18" s="105"/>
      <c r="AB18" s="105"/>
      <c r="AC18" s="105"/>
      <c r="AD18" s="105"/>
      <c r="AE18" s="105"/>
      <c r="AF18" s="105"/>
      <c r="AG18" s="105"/>
      <c r="AH18" s="105"/>
    </row>
    <row r="19" spans="1:34" s="3" customFormat="1" ht="12.75">
      <c r="A19" s="116"/>
      <c r="B19" s="85"/>
      <c r="C19" s="86" t="s">
        <v>140</v>
      </c>
      <c r="D19" s="85"/>
      <c r="E19" s="85"/>
      <c r="F19" s="85"/>
      <c r="G19" s="145" t="e">
        <v>#REF!</v>
      </c>
      <c r="H19" s="84" t="e">
        <v>#REF!</v>
      </c>
      <c r="I19" s="84" t="e">
        <v>#REF!</v>
      </c>
      <c r="J19" s="145">
        <v>13.605884859445766</v>
      </c>
      <c r="K19" s="84">
        <v>39.36157208081545</v>
      </c>
      <c r="L19" s="146">
        <v>58.32294711644471</v>
      </c>
      <c r="M19" s="84">
        <v>0</v>
      </c>
      <c r="N19" s="84">
        <v>0</v>
      </c>
      <c r="O19" s="146">
        <v>0</v>
      </c>
      <c r="P19" s="84">
        <v>0</v>
      </c>
      <c r="Q19" s="84">
        <v>0</v>
      </c>
      <c r="R19" s="84">
        <v>0</v>
      </c>
      <c r="S19" s="145">
        <v>0</v>
      </c>
      <c r="T19" s="84">
        <v>0</v>
      </c>
      <c r="U19" s="146">
        <v>0</v>
      </c>
      <c r="W19" s="105"/>
      <c r="X19" s="105"/>
      <c r="Y19" s="105"/>
      <c r="Z19" s="105"/>
      <c r="AA19" s="105"/>
      <c r="AB19" s="105"/>
      <c r="AC19" s="105"/>
      <c r="AD19" s="105"/>
      <c r="AE19" s="105"/>
      <c r="AF19" s="105"/>
      <c r="AG19" s="105"/>
      <c r="AH19" s="105"/>
    </row>
    <row r="20" spans="2:36" ht="12.75">
      <c r="B20" s="84"/>
      <c r="C20" s="84"/>
      <c r="D20" s="84"/>
      <c r="E20" s="84"/>
      <c r="F20" s="84"/>
      <c r="G20" s="147"/>
      <c r="H20" s="109"/>
      <c r="I20" s="109"/>
      <c r="J20" s="147"/>
      <c r="K20" s="109"/>
      <c r="L20" s="151"/>
      <c r="M20" s="109"/>
      <c r="N20" s="109"/>
      <c r="O20" s="151"/>
      <c r="P20" s="109"/>
      <c r="Q20" s="109"/>
      <c r="R20" s="109"/>
      <c r="S20" s="109"/>
      <c r="T20" s="109"/>
      <c r="U20" s="151"/>
      <c r="V20" s="109"/>
      <c r="W20" s="109"/>
      <c r="X20" s="109"/>
      <c r="Y20" s="109"/>
      <c r="Z20" s="109"/>
      <c r="AA20" s="109"/>
      <c r="AB20" s="109"/>
      <c r="AC20" s="109"/>
      <c r="AD20" s="109"/>
      <c r="AE20" s="109"/>
      <c r="AF20" s="109"/>
      <c r="AG20" s="109"/>
      <c r="AH20" s="147"/>
      <c r="AI20" s="109"/>
      <c r="AJ20" s="151"/>
    </row>
    <row r="21" spans="2:36" ht="12.75">
      <c r="B21" s="87"/>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31"/>
      <c r="AF21" s="31"/>
      <c r="AG21" s="31"/>
      <c r="AH21" s="31"/>
      <c r="AI21" s="31"/>
      <c r="AJ21" s="31"/>
    </row>
    <row r="22" spans="3:36" ht="12.75">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31"/>
      <c r="AG22" s="31"/>
      <c r="AH22" s="31"/>
      <c r="AI22" s="31"/>
      <c r="AJ22" s="31"/>
    </row>
    <row r="23" spans="2:36" ht="12.75">
      <c r="B23" s="88"/>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31"/>
      <c r="AF23" s="31"/>
      <c r="AG23" s="31"/>
      <c r="AH23" s="31"/>
      <c r="AI23" s="31"/>
      <c r="AJ23" s="31"/>
    </row>
    <row r="24" spans="2:36" ht="12.75">
      <c r="B24" s="88"/>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31"/>
      <c r="AF24" s="31"/>
      <c r="AG24" s="31"/>
      <c r="AH24" s="31"/>
      <c r="AI24" s="31"/>
      <c r="AJ24" s="31"/>
    </row>
    <row r="25" spans="2:36" ht="12.75">
      <c r="B25" s="88"/>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31"/>
      <c r="AF25" s="31"/>
      <c r="AG25" s="31"/>
      <c r="AH25" s="31"/>
      <c r="AI25" s="31"/>
      <c r="AJ25" s="31"/>
    </row>
    <row r="26" spans="2:36" ht="12.75">
      <c r="B26" s="88"/>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31"/>
      <c r="AF26" s="31"/>
      <c r="AG26" s="31"/>
      <c r="AH26" s="31"/>
      <c r="AI26" s="31"/>
      <c r="AJ26" s="31"/>
    </row>
    <row r="27" spans="2:36" ht="12.75">
      <c r="B27" s="405" t="s">
        <v>324</v>
      </c>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row>
    <row r="28" spans="2:41" ht="12.75">
      <c r="B28" s="404" t="s">
        <v>326</v>
      </c>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33"/>
      <c r="AL28" s="33"/>
      <c r="AM28" s="33"/>
      <c r="AN28" s="33"/>
      <c r="AO28" s="33"/>
    </row>
    <row r="29" spans="2:36" ht="12.75">
      <c r="B29" s="88"/>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31"/>
      <c r="AF29" s="31"/>
      <c r="AG29" s="31"/>
      <c r="AH29" s="31"/>
      <c r="AI29" s="31"/>
      <c r="AJ29" s="31"/>
    </row>
    <row r="30" spans="2:21" s="28" customFormat="1" ht="12.75">
      <c r="B30" s="66"/>
      <c r="C30" s="66"/>
      <c r="D30" s="66"/>
      <c r="E30" s="66"/>
      <c r="F30" s="66"/>
      <c r="G30" s="111"/>
      <c r="H30" s="26"/>
      <c r="I30" s="26"/>
      <c r="J30" s="26"/>
      <c r="K30" s="26"/>
      <c r="L30" s="79" t="s">
        <v>435</v>
      </c>
      <c r="M30" s="79"/>
      <c r="N30" s="79"/>
      <c r="O30" s="79"/>
      <c r="P30" s="79"/>
      <c r="Q30" s="79"/>
      <c r="R30" s="79"/>
      <c r="S30" s="79"/>
      <c r="T30" s="79"/>
      <c r="U30" s="128"/>
    </row>
    <row r="31" spans="2:21" s="28" customFormat="1" ht="12.75">
      <c r="B31" s="80"/>
      <c r="C31" s="80"/>
      <c r="D31" s="80"/>
      <c r="E31" s="80"/>
      <c r="F31" s="80"/>
      <c r="G31" s="415" t="s">
        <v>295</v>
      </c>
      <c r="H31" s="416"/>
      <c r="I31" s="416"/>
      <c r="J31" s="416" t="s">
        <v>296</v>
      </c>
      <c r="K31" s="416"/>
      <c r="L31" s="417"/>
      <c r="M31" s="416" t="s">
        <v>297</v>
      </c>
      <c r="N31" s="416"/>
      <c r="O31" s="416"/>
      <c r="P31" s="413" t="s">
        <v>298</v>
      </c>
      <c r="Q31" s="413"/>
      <c r="R31" s="413"/>
      <c r="S31" s="412" t="s">
        <v>436</v>
      </c>
      <c r="T31" s="413"/>
      <c r="U31" s="414"/>
    </row>
    <row r="32" spans="2:21" s="28" customFormat="1" ht="12.75">
      <c r="B32" s="81" t="s">
        <v>142</v>
      </c>
      <c r="C32" s="80"/>
      <c r="D32" s="80"/>
      <c r="E32" s="80"/>
      <c r="F32" s="80"/>
      <c r="G32" s="112" t="s">
        <v>83</v>
      </c>
      <c r="H32" s="80" t="s">
        <v>84</v>
      </c>
      <c r="I32" s="113" t="s">
        <v>85</v>
      </c>
      <c r="J32" s="112" t="s">
        <v>83</v>
      </c>
      <c r="K32" s="80" t="s">
        <v>84</v>
      </c>
      <c r="L32" s="113" t="s">
        <v>85</v>
      </c>
      <c r="M32" s="80" t="s">
        <v>83</v>
      </c>
      <c r="N32" s="80" t="s">
        <v>84</v>
      </c>
      <c r="O32" s="80" t="s">
        <v>85</v>
      </c>
      <c r="P32" s="29" t="s">
        <v>83</v>
      </c>
      <c r="Q32" s="29" t="s">
        <v>84</v>
      </c>
      <c r="R32" s="29" t="s">
        <v>85</v>
      </c>
      <c r="S32" s="152" t="s">
        <v>83</v>
      </c>
      <c r="T32" s="29" t="s">
        <v>84</v>
      </c>
      <c r="U32" s="129" t="s">
        <v>85</v>
      </c>
    </row>
    <row r="33" spans="2:21" s="28" customFormat="1" ht="12.75">
      <c r="B33" s="82"/>
      <c r="C33" s="82"/>
      <c r="D33" s="82"/>
      <c r="E33" s="82"/>
      <c r="F33" s="82"/>
      <c r="G33" s="112"/>
      <c r="H33" s="80"/>
      <c r="I33" s="113"/>
      <c r="J33" s="112"/>
      <c r="K33" s="80"/>
      <c r="L33" s="113"/>
      <c r="M33" s="80"/>
      <c r="N33" s="80"/>
      <c r="O33" s="80"/>
      <c r="P33" s="29"/>
      <c r="Q33" s="29"/>
      <c r="R33" s="29"/>
      <c r="S33" s="152"/>
      <c r="T33" s="29"/>
      <c r="U33" s="129"/>
    </row>
    <row r="34" spans="1:21" ht="12.75">
      <c r="A34" s="3"/>
      <c r="B34" s="3"/>
      <c r="C34" s="3"/>
      <c r="D34" s="3"/>
      <c r="E34" s="3"/>
      <c r="F34" s="3"/>
      <c r="G34" s="110"/>
      <c r="H34" s="2"/>
      <c r="I34" s="2"/>
      <c r="J34" s="110"/>
      <c r="K34" s="2"/>
      <c r="L34" s="136"/>
      <c r="M34" s="2"/>
      <c r="N34" s="2"/>
      <c r="O34" s="2"/>
      <c r="P34" s="110"/>
      <c r="Q34" s="2"/>
      <c r="R34" s="136"/>
      <c r="S34" s="2"/>
      <c r="T34" s="2"/>
      <c r="U34" s="136"/>
    </row>
    <row r="35" spans="1:35" ht="12.75">
      <c r="A35" s="71" t="s">
        <v>319</v>
      </c>
      <c r="B35" s="71"/>
      <c r="C35" s="71"/>
      <c r="D35" s="71"/>
      <c r="E35" s="71"/>
      <c r="F35" s="71"/>
      <c r="G35" s="145" t="e">
        <v>#REF!</v>
      </c>
      <c r="H35" s="84" t="e">
        <v>#REF!</v>
      </c>
      <c r="I35" s="84" t="e">
        <v>#REF!</v>
      </c>
      <c r="J35" s="145">
        <v>0</v>
      </c>
      <c r="K35" s="84">
        <v>0</v>
      </c>
      <c r="L35" s="146">
        <v>0</v>
      </c>
      <c r="M35" s="84">
        <v>0</v>
      </c>
      <c r="N35" s="84">
        <v>0</v>
      </c>
      <c r="O35" s="84">
        <v>0</v>
      </c>
      <c r="P35" s="145">
        <v>0</v>
      </c>
      <c r="Q35" s="84">
        <v>0</v>
      </c>
      <c r="R35" s="146">
        <v>0</v>
      </c>
      <c r="S35" s="84">
        <v>0</v>
      </c>
      <c r="T35" s="84">
        <v>0</v>
      </c>
      <c r="U35" s="146">
        <v>0</v>
      </c>
      <c r="V35" s="141"/>
      <c r="W35" s="141"/>
      <c r="X35" s="141"/>
      <c r="Y35" s="3"/>
      <c r="Z35" s="3"/>
      <c r="AA35" s="3"/>
      <c r="AB35" s="3"/>
      <c r="AC35" s="3"/>
      <c r="AD35" s="3"/>
      <c r="AE35" s="3"/>
      <c r="AF35" s="3"/>
      <c r="AG35" s="3"/>
      <c r="AH35" s="3"/>
      <c r="AI35" s="3"/>
    </row>
    <row r="36" spans="1:35" ht="12.75">
      <c r="A36" s="71"/>
      <c r="B36" s="71" t="s">
        <v>320</v>
      </c>
      <c r="C36" s="71"/>
      <c r="D36" s="71"/>
      <c r="E36" s="71"/>
      <c r="F36" s="71"/>
      <c r="G36" s="145" t="e">
        <v>#REF!</v>
      </c>
      <c r="H36" s="84" t="e">
        <v>#REF!</v>
      </c>
      <c r="I36" s="84" t="e">
        <v>#REF!</v>
      </c>
      <c r="J36" s="145">
        <v>0</v>
      </c>
      <c r="K36" s="84">
        <v>0</v>
      </c>
      <c r="L36" s="146">
        <v>0</v>
      </c>
      <c r="M36" s="84">
        <v>0</v>
      </c>
      <c r="N36" s="84">
        <v>0</v>
      </c>
      <c r="O36" s="84">
        <v>0</v>
      </c>
      <c r="P36" s="145">
        <v>0</v>
      </c>
      <c r="Q36" s="84">
        <v>0</v>
      </c>
      <c r="R36" s="146">
        <v>0</v>
      </c>
      <c r="S36" s="84">
        <v>0</v>
      </c>
      <c r="T36" s="84">
        <v>0</v>
      </c>
      <c r="U36" s="146">
        <v>0</v>
      </c>
      <c r="V36" s="141"/>
      <c r="W36" s="141"/>
      <c r="X36" s="141"/>
      <c r="Y36" s="3"/>
      <c r="Z36" s="3"/>
      <c r="AA36" s="3"/>
      <c r="AB36" s="3"/>
      <c r="AC36" s="3"/>
      <c r="AD36" s="3"/>
      <c r="AE36" s="3"/>
      <c r="AF36" s="3"/>
      <c r="AG36" s="3"/>
      <c r="AH36" s="3"/>
      <c r="AI36" s="3"/>
    </row>
    <row r="37" spans="1:35" ht="12.75">
      <c r="A37" s="71"/>
      <c r="B37" s="71"/>
      <c r="C37" s="71" t="s">
        <v>139</v>
      </c>
      <c r="D37" s="71"/>
      <c r="E37" s="71"/>
      <c r="F37" s="71"/>
      <c r="G37" s="145" t="e">
        <v>#REF!</v>
      </c>
      <c r="H37" s="84" t="e">
        <v>#REF!</v>
      </c>
      <c r="I37" s="84" t="e">
        <v>#REF!</v>
      </c>
      <c r="J37" s="145">
        <v>9.396505086383897</v>
      </c>
      <c r="K37" s="84">
        <v>5.5641594314807605</v>
      </c>
      <c r="L37" s="146">
        <v>15.483501041858247</v>
      </c>
      <c r="M37" s="84">
        <v>0</v>
      </c>
      <c r="N37" s="84">
        <v>0</v>
      </c>
      <c r="O37" s="84">
        <v>0</v>
      </c>
      <c r="P37" s="145">
        <v>0</v>
      </c>
      <c r="Q37" s="84">
        <v>0</v>
      </c>
      <c r="R37" s="146">
        <v>0</v>
      </c>
      <c r="S37" s="84">
        <v>0</v>
      </c>
      <c r="T37" s="84">
        <v>0</v>
      </c>
      <c r="U37" s="146">
        <v>0</v>
      </c>
      <c r="V37" s="141"/>
      <c r="W37" s="141"/>
      <c r="X37" s="141"/>
      <c r="Y37" s="3"/>
      <c r="Z37" s="3"/>
      <c r="AA37" s="3"/>
      <c r="AB37" s="3"/>
      <c r="AC37" s="3"/>
      <c r="AD37" s="3"/>
      <c r="AE37" s="3"/>
      <c r="AF37" s="3"/>
      <c r="AG37" s="3"/>
      <c r="AH37" s="3"/>
      <c r="AI37" s="3"/>
    </row>
    <row r="38" spans="1:35" ht="12.75">
      <c r="A38" s="72"/>
      <c r="B38" s="72"/>
      <c r="C38" s="72"/>
      <c r="D38" s="72" t="s">
        <v>86</v>
      </c>
      <c r="E38" s="72"/>
      <c r="F38" s="72"/>
      <c r="G38" s="145" t="e">
        <v>#REF!</v>
      </c>
      <c r="H38" s="84" t="e">
        <v>#REF!</v>
      </c>
      <c r="I38" s="84" t="e">
        <v>#REF!</v>
      </c>
      <c r="J38" s="145">
        <v>9.455716597477831</v>
      </c>
      <c r="K38" s="84">
        <v>5.197071966286515</v>
      </c>
      <c r="L38" s="146">
        <v>15.144208960263384</v>
      </c>
      <c r="M38" s="84">
        <v>0</v>
      </c>
      <c r="N38" s="84">
        <v>0</v>
      </c>
      <c r="O38" s="84">
        <v>0</v>
      </c>
      <c r="P38" s="145">
        <v>0</v>
      </c>
      <c r="Q38" s="84">
        <v>0</v>
      </c>
      <c r="R38" s="146">
        <v>0</v>
      </c>
      <c r="S38" s="84">
        <v>0</v>
      </c>
      <c r="T38" s="84">
        <v>0</v>
      </c>
      <c r="U38" s="146">
        <v>0</v>
      </c>
      <c r="V38" s="141"/>
      <c r="W38" s="141"/>
      <c r="X38" s="141"/>
      <c r="Y38" s="3"/>
      <c r="Z38" s="3"/>
      <c r="AA38" s="3"/>
      <c r="AB38" s="3"/>
      <c r="AC38" s="3"/>
      <c r="AD38" s="3"/>
      <c r="AE38" s="3"/>
      <c r="AF38" s="3"/>
      <c r="AG38" s="3"/>
      <c r="AH38" s="3"/>
      <c r="AI38" s="3"/>
    </row>
    <row r="39" spans="1:35" ht="12.75">
      <c r="A39" s="72"/>
      <c r="B39" s="72"/>
      <c r="C39" s="72"/>
      <c r="D39" s="72" t="s">
        <v>87</v>
      </c>
      <c r="E39" s="72"/>
      <c r="F39" s="72"/>
      <c r="G39" s="145" t="e">
        <v>#REF!</v>
      </c>
      <c r="H39" s="84" t="e">
        <v>#REF!</v>
      </c>
      <c r="I39" s="84" t="e">
        <v>#REF!</v>
      </c>
      <c r="J39" s="145">
        <v>8.629323049461732</v>
      </c>
      <c r="K39" s="84">
        <v>5.49499431169933</v>
      </c>
      <c r="L39" s="146">
        <v>14.598498171867178</v>
      </c>
      <c r="M39" s="84">
        <v>0</v>
      </c>
      <c r="N39" s="84">
        <v>0</v>
      </c>
      <c r="O39" s="84">
        <v>0</v>
      </c>
      <c r="P39" s="145">
        <v>0</v>
      </c>
      <c r="Q39" s="84">
        <v>0</v>
      </c>
      <c r="R39" s="146">
        <v>0</v>
      </c>
      <c r="S39" s="84">
        <v>0</v>
      </c>
      <c r="T39" s="84">
        <v>0</v>
      </c>
      <c r="U39" s="146">
        <v>0</v>
      </c>
      <c r="V39" s="141"/>
      <c r="W39" s="141"/>
      <c r="X39" s="141"/>
      <c r="Y39" s="3"/>
      <c r="Z39" s="3"/>
      <c r="AA39" s="3"/>
      <c r="AB39" s="3"/>
      <c r="AC39" s="3"/>
      <c r="AD39" s="3"/>
      <c r="AE39" s="3"/>
      <c r="AF39" s="3"/>
      <c r="AG39" s="3"/>
      <c r="AH39" s="3"/>
      <c r="AI39" s="3"/>
    </row>
    <row r="40" spans="1:35" ht="12.75">
      <c r="A40" s="72"/>
      <c r="B40" s="72"/>
      <c r="C40" s="72"/>
      <c r="D40" s="72"/>
      <c r="E40" s="72" t="s">
        <v>88</v>
      </c>
      <c r="F40" s="72"/>
      <c r="G40" s="145" t="e">
        <v>#REF!</v>
      </c>
      <c r="H40" s="84" t="e">
        <v>#REF!</v>
      </c>
      <c r="I40" s="84" t="e">
        <v>#REF!</v>
      </c>
      <c r="J40" s="145">
        <v>13.75482255275557</v>
      </c>
      <c r="K40" s="84">
        <v>2.2903451755413613</v>
      </c>
      <c r="L40" s="146">
        <v>16.36020064303827</v>
      </c>
      <c r="M40" s="84">
        <v>0</v>
      </c>
      <c r="N40" s="84">
        <v>0</v>
      </c>
      <c r="O40" s="84">
        <v>0</v>
      </c>
      <c r="P40" s="145">
        <v>0</v>
      </c>
      <c r="Q40" s="84">
        <v>0</v>
      </c>
      <c r="R40" s="146">
        <v>0</v>
      </c>
      <c r="S40" s="84">
        <v>0</v>
      </c>
      <c r="T40" s="84">
        <v>0</v>
      </c>
      <c r="U40" s="146">
        <v>0</v>
      </c>
      <c r="V40" s="141"/>
      <c r="W40" s="141"/>
      <c r="X40" s="141"/>
      <c r="Y40" s="3"/>
      <c r="Z40" s="3"/>
      <c r="AA40" s="3"/>
      <c r="AB40" s="3"/>
      <c r="AC40" s="3"/>
      <c r="AD40" s="3"/>
      <c r="AE40" s="3"/>
      <c r="AF40" s="3"/>
      <c r="AG40" s="3"/>
      <c r="AH40" s="3"/>
      <c r="AI40" s="3"/>
    </row>
    <row r="41" spans="1:35" ht="12.75">
      <c r="A41" s="72"/>
      <c r="B41" s="72"/>
      <c r="C41" s="72"/>
      <c r="D41" s="72"/>
      <c r="E41" s="72" t="s">
        <v>89</v>
      </c>
      <c r="F41" s="3"/>
      <c r="G41" s="145" t="e">
        <v>#REF!</v>
      </c>
      <c r="H41" s="84" t="e">
        <v>#REF!</v>
      </c>
      <c r="I41" s="84" t="e">
        <v>#REF!</v>
      </c>
      <c r="J41" s="145">
        <v>10.30377989150577</v>
      </c>
      <c r="K41" s="84">
        <v>8.093830607759614</v>
      </c>
      <c r="L41" s="146">
        <v>19.231580989880243</v>
      </c>
      <c r="M41" s="84">
        <v>0</v>
      </c>
      <c r="N41" s="84">
        <v>0</v>
      </c>
      <c r="O41" s="84">
        <v>0</v>
      </c>
      <c r="P41" s="145">
        <v>0</v>
      </c>
      <c r="Q41" s="84">
        <v>0</v>
      </c>
      <c r="R41" s="146">
        <v>0</v>
      </c>
      <c r="S41" s="84">
        <v>0</v>
      </c>
      <c r="T41" s="84">
        <v>0</v>
      </c>
      <c r="U41" s="146">
        <v>0</v>
      </c>
      <c r="V41" s="141"/>
      <c r="W41" s="141"/>
      <c r="X41" s="141"/>
      <c r="Y41" s="3"/>
      <c r="Z41" s="3"/>
      <c r="AA41" s="3"/>
      <c r="AB41" s="3"/>
      <c r="AC41" s="3"/>
      <c r="AD41" s="3"/>
      <c r="AE41" s="3"/>
      <c r="AF41" s="3"/>
      <c r="AG41" s="3"/>
      <c r="AH41" s="3"/>
      <c r="AI41" s="3"/>
    </row>
    <row r="42" spans="1:35" ht="12.75">
      <c r="A42" s="72"/>
      <c r="B42" s="72"/>
      <c r="C42" s="72"/>
      <c r="D42" s="72"/>
      <c r="E42" s="72" t="s">
        <v>90</v>
      </c>
      <c r="F42" s="72"/>
      <c r="G42" s="145" t="e">
        <v>#REF!</v>
      </c>
      <c r="H42" s="84" t="e">
        <v>#REF!</v>
      </c>
      <c r="I42" s="84" t="e">
        <v>#REF!</v>
      </c>
      <c r="J42" s="145">
        <v>10.008116930001293</v>
      </c>
      <c r="K42" s="84">
        <v>22.957511803281406</v>
      </c>
      <c r="L42" s="146">
        <v>35.263243358773934</v>
      </c>
      <c r="M42" s="84">
        <v>0</v>
      </c>
      <c r="N42" s="84">
        <v>0</v>
      </c>
      <c r="O42" s="84">
        <v>0</v>
      </c>
      <c r="P42" s="145">
        <v>0</v>
      </c>
      <c r="Q42" s="84">
        <v>0</v>
      </c>
      <c r="R42" s="146">
        <v>0</v>
      </c>
      <c r="S42" s="84">
        <v>0</v>
      </c>
      <c r="T42" s="84">
        <v>0</v>
      </c>
      <c r="U42" s="146">
        <v>0</v>
      </c>
      <c r="V42" s="141"/>
      <c r="W42" s="141"/>
      <c r="X42" s="141"/>
      <c r="Y42" s="3"/>
      <c r="Z42" s="3"/>
      <c r="AA42" s="3"/>
      <c r="AB42" s="3"/>
      <c r="AC42" s="3"/>
      <c r="AD42" s="3"/>
      <c r="AE42" s="3"/>
      <c r="AF42" s="3"/>
      <c r="AG42" s="3"/>
      <c r="AH42" s="3"/>
      <c r="AI42" s="3"/>
    </row>
    <row r="43" spans="1:35" ht="12.75">
      <c r="A43" s="72"/>
      <c r="B43" s="72"/>
      <c r="C43" s="72"/>
      <c r="D43" s="72" t="s">
        <v>91</v>
      </c>
      <c r="E43" s="72"/>
      <c r="F43" s="72"/>
      <c r="G43" s="145" t="e">
        <v>#REF!</v>
      </c>
      <c r="H43" s="84" t="e">
        <v>#REF!</v>
      </c>
      <c r="I43" s="84" t="e">
        <v>#REF!</v>
      </c>
      <c r="J43" s="145">
        <v>3.2766888723053427</v>
      </c>
      <c r="K43" s="84">
        <v>24.855672056341675</v>
      </c>
      <c r="L43" s="146">
        <v>28.94680396905386</v>
      </c>
      <c r="M43" s="84">
        <v>0</v>
      </c>
      <c r="N43" s="84">
        <v>0</v>
      </c>
      <c r="O43" s="84">
        <v>0</v>
      </c>
      <c r="P43" s="145">
        <v>0</v>
      </c>
      <c r="Q43" s="84">
        <v>0</v>
      </c>
      <c r="R43" s="146">
        <v>0</v>
      </c>
      <c r="S43" s="84">
        <v>0</v>
      </c>
      <c r="T43" s="84">
        <v>0</v>
      </c>
      <c r="U43" s="146">
        <v>0</v>
      </c>
      <c r="V43" s="141"/>
      <c r="W43" s="141"/>
      <c r="X43" s="141"/>
      <c r="Y43" s="3"/>
      <c r="Z43" s="3"/>
      <c r="AA43" s="3"/>
      <c r="AB43" s="3"/>
      <c r="AC43" s="3"/>
      <c r="AD43" s="3"/>
      <c r="AE43" s="3"/>
      <c r="AF43" s="3"/>
      <c r="AG43" s="3"/>
      <c r="AH43" s="3"/>
      <c r="AI43" s="3"/>
    </row>
    <row r="44" spans="1:35" ht="12.75">
      <c r="A44" s="71"/>
      <c r="B44" s="71"/>
      <c r="C44" s="71" t="s">
        <v>95</v>
      </c>
      <c r="D44" s="71"/>
      <c r="E44" s="71"/>
      <c r="F44" s="71"/>
      <c r="G44" s="145" t="e">
        <v>#REF!</v>
      </c>
      <c r="H44" s="84" t="e">
        <v>#REF!</v>
      </c>
      <c r="I44" s="84" t="e">
        <v>#REF!</v>
      </c>
      <c r="J44" s="145">
        <v>10.395649208328564</v>
      </c>
      <c r="K44" s="84">
        <v>0.879820864271025</v>
      </c>
      <c r="L44" s="146">
        <v>11.366933163310904</v>
      </c>
      <c r="M44" s="84">
        <v>0</v>
      </c>
      <c r="N44" s="84">
        <v>0</v>
      </c>
      <c r="O44" s="84">
        <v>0</v>
      </c>
      <c r="P44" s="145">
        <v>0</v>
      </c>
      <c r="Q44" s="84">
        <v>0</v>
      </c>
      <c r="R44" s="146">
        <v>0</v>
      </c>
      <c r="S44" s="84">
        <v>0</v>
      </c>
      <c r="T44" s="84">
        <v>0</v>
      </c>
      <c r="U44" s="146">
        <v>0</v>
      </c>
      <c r="V44" s="141"/>
      <c r="W44" s="141"/>
      <c r="X44" s="141"/>
      <c r="Y44" s="3"/>
      <c r="Z44" s="3"/>
      <c r="AA44" s="3"/>
      <c r="AB44" s="3"/>
      <c r="AC44" s="3"/>
      <c r="AD44" s="3"/>
      <c r="AE44" s="3"/>
      <c r="AF44" s="3"/>
      <c r="AG44" s="3"/>
      <c r="AH44" s="3"/>
      <c r="AI44" s="3"/>
    </row>
    <row r="45" spans="1:35" ht="12.75">
      <c r="A45" s="71"/>
      <c r="B45" s="71" t="s">
        <v>96</v>
      </c>
      <c r="C45" s="71"/>
      <c r="D45" s="71"/>
      <c r="E45" s="71"/>
      <c r="F45" s="71"/>
      <c r="G45" s="145" t="e">
        <v>#REF!</v>
      </c>
      <c r="H45" s="84" t="e">
        <v>#REF!</v>
      </c>
      <c r="I45" s="84" t="e">
        <v>#REF!</v>
      </c>
      <c r="J45" s="145">
        <v>-2.504314459842732</v>
      </c>
      <c r="K45" s="84">
        <v>1.0234039221518572</v>
      </c>
      <c r="L45" s="146">
        <v>-1.5065397900959567</v>
      </c>
      <c r="M45" s="84">
        <v>0</v>
      </c>
      <c r="N45" s="84">
        <v>0</v>
      </c>
      <c r="O45" s="84">
        <v>0</v>
      </c>
      <c r="P45" s="145">
        <v>0</v>
      </c>
      <c r="Q45" s="84">
        <v>0</v>
      </c>
      <c r="R45" s="146">
        <v>0</v>
      </c>
      <c r="S45" s="84">
        <v>0</v>
      </c>
      <c r="T45" s="84">
        <v>0</v>
      </c>
      <c r="U45" s="146">
        <v>0</v>
      </c>
      <c r="V45" s="141"/>
      <c r="W45" s="141"/>
      <c r="X45" s="141"/>
      <c r="Y45" s="3"/>
      <c r="Z45" s="3"/>
      <c r="AA45" s="3"/>
      <c r="AB45" s="3"/>
      <c r="AC45" s="3"/>
      <c r="AD45" s="3"/>
      <c r="AE45" s="3"/>
      <c r="AF45" s="3"/>
      <c r="AG45" s="3"/>
      <c r="AH45" s="3"/>
      <c r="AI45" s="3"/>
    </row>
    <row r="46" spans="1:50" ht="12.75">
      <c r="A46" s="3"/>
      <c r="B46" s="108" t="s">
        <v>321</v>
      </c>
      <c r="C46" s="7"/>
      <c r="D46" s="7"/>
      <c r="E46" s="7"/>
      <c r="F46" s="7"/>
      <c r="G46" s="147"/>
      <c r="H46" s="109"/>
      <c r="I46" s="109"/>
      <c r="J46" s="147"/>
      <c r="K46" s="109"/>
      <c r="L46" s="151"/>
      <c r="M46" s="109"/>
      <c r="N46" s="109"/>
      <c r="O46" s="109"/>
      <c r="P46" s="147"/>
      <c r="Q46" s="109"/>
      <c r="R46" s="151"/>
      <c r="S46" s="109"/>
      <c r="T46" s="109"/>
      <c r="U46" s="151"/>
      <c r="V46" s="147"/>
      <c r="W46" s="109"/>
      <c r="X46" s="109"/>
      <c r="Y46" s="109"/>
      <c r="Z46" s="109"/>
      <c r="AA46" s="109"/>
      <c r="AB46" s="109"/>
      <c r="AC46" s="109"/>
      <c r="AD46" s="109"/>
      <c r="AE46" s="109"/>
      <c r="AF46" s="109"/>
      <c r="AG46" s="109"/>
      <c r="AH46" s="147"/>
      <c r="AI46" s="109"/>
      <c r="AJ46" s="151"/>
      <c r="AK46" s="3"/>
      <c r="AL46" s="3"/>
      <c r="AM46" s="3"/>
      <c r="AN46" s="3"/>
      <c r="AO46" s="3"/>
      <c r="AP46" s="3"/>
      <c r="AQ46" s="3"/>
      <c r="AR46" s="3"/>
      <c r="AS46" s="3"/>
      <c r="AT46" s="3"/>
      <c r="AU46" s="3"/>
      <c r="AV46" s="3"/>
      <c r="AW46" s="3"/>
      <c r="AX46" s="3"/>
    </row>
    <row r="48" spans="1:30" ht="12.75">
      <c r="A48" s="25" t="s">
        <v>92</v>
      </c>
      <c r="V48" s="137"/>
      <c r="W48" s="137"/>
      <c r="X48" s="137"/>
      <c r="Y48" s="137"/>
      <c r="Z48" s="137"/>
      <c r="AA48" s="137"/>
      <c r="AB48" s="137"/>
      <c r="AC48" s="137"/>
      <c r="AD48" s="137"/>
    </row>
    <row r="49" spans="1:30" ht="12.75">
      <c r="A49" s="25" t="s">
        <v>93</v>
      </c>
      <c r="V49" s="137"/>
      <c r="W49" s="137"/>
      <c r="X49" s="137"/>
      <c r="Y49" s="137"/>
      <c r="Z49" s="137"/>
      <c r="AA49" s="137"/>
      <c r="AB49" s="137"/>
      <c r="AC49" s="137"/>
      <c r="AD49" s="137"/>
    </row>
    <row r="50" spans="22:30" ht="12.75">
      <c r="V50" s="137"/>
      <c r="W50" s="137"/>
      <c r="X50" s="137"/>
      <c r="Y50" s="137"/>
      <c r="Z50" s="137"/>
      <c r="AA50" s="137"/>
      <c r="AB50" s="137"/>
      <c r="AC50" s="137"/>
      <c r="AD50" s="137"/>
    </row>
    <row r="51" spans="22:30" ht="12.75">
      <c r="V51" s="137"/>
      <c r="W51" s="137"/>
      <c r="X51" s="137"/>
      <c r="Y51" s="137"/>
      <c r="Z51" s="137"/>
      <c r="AA51" s="137"/>
      <c r="AB51" s="137"/>
      <c r="AC51" s="137"/>
      <c r="AD51" s="137"/>
    </row>
    <row r="52" spans="22:30" ht="12.75">
      <c r="V52" s="137"/>
      <c r="W52" s="137"/>
      <c r="X52" s="137"/>
      <c r="Y52" s="137"/>
      <c r="Z52" s="137"/>
      <c r="AA52" s="137"/>
      <c r="AB52" s="137"/>
      <c r="AC52" s="137"/>
      <c r="AD52" s="137"/>
    </row>
    <row r="53" spans="22:30" ht="12.75">
      <c r="V53" s="137"/>
      <c r="W53" s="137"/>
      <c r="X53" s="137"/>
      <c r="Y53" s="137"/>
      <c r="Z53" s="137"/>
      <c r="AA53" s="137"/>
      <c r="AB53" s="137"/>
      <c r="AC53" s="137"/>
      <c r="AD53" s="137"/>
    </row>
    <row r="54" spans="22:30" ht="12.75">
      <c r="V54" s="137"/>
      <c r="W54" s="137"/>
      <c r="X54" s="137"/>
      <c r="Y54" s="137"/>
      <c r="Z54" s="137"/>
      <c r="AA54" s="137"/>
      <c r="AB54" s="137"/>
      <c r="AC54" s="137"/>
      <c r="AD54" s="137"/>
    </row>
    <row r="55" spans="22:30" ht="12.75">
      <c r="V55" s="137"/>
      <c r="W55" s="137"/>
      <c r="X55" s="137"/>
      <c r="Y55" s="137"/>
      <c r="Z55" s="137"/>
      <c r="AA55" s="137"/>
      <c r="AB55" s="137"/>
      <c r="AC55" s="137"/>
      <c r="AD55" s="137"/>
    </row>
    <row r="56" spans="22:30" ht="12.75">
      <c r="V56" s="137"/>
      <c r="W56" s="137"/>
      <c r="X56" s="137"/>
      <c r="Y56" s="137"/>
      <c r="Z56" s="137"/>
      <c r="AA56" s="137"/>
      <c r="AB56" s="137"/>
      <c r="AC56" s="137"/>
      <c r="AD56" s="137"/>
    </row>
    <row r="57" spans="22:30" ht="12.75">
      <c r="V57" s="137"/>
      <c r="W57" s="137"/>
      <c r="X57" s="137"/>
      <c r="Y57" s="137"/>
      <c r="Z57" s="137"/>
      <c r="AA57" s="137"/>
      <c r="AB57" s="137"/>
      <c r="AC57" s="137"/>
      <c r="AD57" s="137"/>
    </row>
    <row r="58" spans="22:30" ht="12.75">
      <c r="V58" s="137"/>
      <c r="W58" s="137"/>
      <c r="X58" s="137"/>
      <c r="Y58" s="137"/>
      <c r="Z58" s="137"/>
      <c r="AA58" s="137"/>
      <c r="AB58" s="137"/>
      <c r="AC58" s="137"/>
      <c r="AD58" s="137"/>
    </row>
    <row r="59" spans="22:29" ht="12.75">
      <c r="V59" s="137"/>
      <c r="W59" s="137"/>
      <c r="Y59" s="137"/>
      <c r="Z59" s="137"/>
      <c r="AB59" s="137"/>
      <c r="AC59" s="137"/>
    </row>
    <row r="60" ht="12.75">
      <c r="V60" s="137"/>
    </row>
    <row r="61" spans="22:30" ht="12.75">
      <c r="V61" s="137"/>
      <c r="W61" s="137"/>
      <c r="X61" s="137"/>
      <c r="Y61" s="137"/>
      <c r="Z61" s="137"/>
      <c r="AA61" s="137"/>
      <c r="AB61" s="137"/>
      <c r="AC61" s="137"/>
      <c r="AD61" s="137"/>
    </row>
    <row r="62" spans="22:30" ht="12.75">
      <c r="V62" s="137"/>
      <c r="W62" s="137"/>
      <c r="X62" s="137"/>
      <c r="Y62" s="137"/>
      <c r="Z62" s="137"/>
      <c r="AA62" s="137"/>
      <c r="AB62" s="137"/>
      <c r="AC62" s="137"/>
      <c r="AD62" s="137"/>
    </row>
    <row r="63" spans="22:30" ht="12.75">
      <c r="V63" s="137"/>
      <c r="W63" s="137"/>
      <c r="X63" s="137"/>
      <c r="Y63" s="137"/>
      <c r="Z63" s="137"/>
      <c r="AA63" s="137"/>
      <c r="AB63" s="137"/>
      <c r="AC63" s="137"/>
      <c r="AD63" s="137"/>
    </row>
    <row r="64" spans="22:30" ht="12.75">
      <c r="V64" s="137"/>
      <c r="W64" s="137"/>
      <c r="X64" s="137"/>
      <c r="Y64" s="137"/>
      <c r="Z64" s="137"/>
      <c r="AA64" s="137"/>
      <c r="AB64" s="137"/>
      <c r="AC64" s="137"/>
      <c r="AD64" s="137"/>
    </row>
    <row r="65" spans="22:30" ht="12.75">
      <c r="V65" s="137"/>
      <c r="W65" s="137"/>
      <c r="X65" s="137"/>
      <c r="Y65" s="137"/>
      <c r="Z65" s="137"/>
      <c r="AA65" s="137"/>
      <c r="AB65" s="137"/>
      <c r="AC65" s="137"/>
      <c r="AD65" s="137"/>
    </row>
    <row r="66" spans="22:30" ht="12.75">
      <c r="V66" s="137"/>
      <c r="W66" s="137"/>
      <c r="X66" s="137"/>
      <c r="Y66" s="137"/>
      <c r="Z66" s="137"/>
      <c r="AA66" s="137"/>
      <c r="AB66" s="137"/>
      <c r="AC66" s="137"/>
      <c r="AD66" s="137"/>
    </row>
    <row r="67" spans="22:30" ht="12.75">
      <c r="V67" s="137"/>
      <c r="W67" s="137"/>
      <c r="X67" s="137"/>
      <c r="Y67" s="137"/>
      <c r="Z67" s="137"/>
      <c r="AA67" s="137"/>
      <c r="AB67" s="137"/>
      <c r="AC67" s="137"/>
      <c r="AD67" s="137"/>
    </row>
    <row r="68" spans="22:30" ht="12.75">
      <c r="V68" s="137"/>
      <c r="W68" s="137"/>
      <c r="X68" s="137"/>
      <c r="Y68" s="137"/>
      <c r="Z68" s="137"/>
      <c r="AA68" s="137"/>
      <c r="AB68" s="137"/>
      <c r="AC68" s="137"/>
      <c r="AD68" s="137"/>
    </row>
    <row r="69" spans="22:30" ht="12.75">
      <c r="V69" s="137"/>
      <c r="W69" s="137"/>
      <c r="X69" s="137"/>
      <c r="Y69" s="137"/>
      <c r="Z69" s="137"/>
      <c r="AA69" s="137"/>
      <c r="AB69" s="137"/>
      <c r="AC69" s="137"/>
      <c r="AD69" s="137"/>
    </row>
    <row r="70" spans="22:30" ht="12.75">
      <c r="V70" s="137"/>
      <c r="W70" s="137"/>
      <c r="X70" s="137"/>
      <c r="Y70" s="137"/>
      <c r="Z70" s="137"/>
      <c r="AA70" s="137"/>
      <c r="AB70" s="137"/>
      <c r="AC70" s="137"/>
      <c r="AD70" s="137"/>
    </row>
    <row r="71" spans="22:30" ht="12.75">
      <c r="V71" s="137"/>
      <c r="W71" s="137"/>
      <c r="X71" s="137"/>
      <c r="Y71" s="137"/>
      <c r="Z71" s="137"/>
      <c r="AA71" s="137"/>
      <c r="AB71" s="137"/>
      <c r="AC71" s="137"/>
      <c r="AD71" s="137"/>
    </row>
    <row r="72" spans="22:30" ht="12.75">
      <c r="V72" s="137"/>
      <c r="W72" s="137"/>
      <c r="X72" s="137"/>
      <c r="Y72" s="137"/>
      <c r="Z72" s="137"/>
      <c r="AA72" s="137"/>
      <c r="AB72" s="137"/>
      <c r="AC72" s="137"/>
      <c r="AD72" s="137"/>
    </row>
    <row r="73" spans="22:27" ht="12.75">
      <c r="V73" s="137"/>
      <c r="Z73" s="137"/>
      <c r="AA73" s="137"/>
    </row>
    <row r="74" spans="22:27" ht="12.75">
      <c r="V74" s="137"/>
      <c r="W74" s="137"/>
      <c r="X74" s="137"/>
      <c r="Y74" s="137"/>
      <c r="Z74" s="137"/>
      <c r="AA74" s="137"/>
    </row>
  </sheetData>
  <mergeCells count="15">
    <mergeCell ref="S31:U31"/>
    <mergeCell ref="G31:I31"/>
    <mergeCell ref="J31:L31"/>
    <mergeCell ref="M31:O31"/>
    <mergeCell ref="P31:R31"/>
    <mergeCell ref="B28:AJ28"/>
    <mergeCell ref="B3:AJ3"/>
    <mergeCell ref="B2:AJ2"/>
    <mergeCell ref="B27:AJ27"/>
    <mergeCell ref="G5:U5"/>
    <mergeCell ref="G6:I6"/>
    <mergeCell ref="J6:L6"/>
    <mergeCell ref="M6:O6"/>
    <mergeCell ref="P6:R6"/>
    <mergeCell ref="S6:U6"/>
  </mergeCells>
  <printOptions horizontalCentered="1"/>
  <pageMargins left="0.15748031496062992" right="0.1968503937007874" top="0.5118110236220472" bottom="1" header="0.17" footer="0"/>
  <pageSetup fitToHeight="0" fitToWidth="0" horizontalDpi="300" verticalDpi="300" orientation="landscape" scale="70"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dimension ref="A1:Z41"/>
  <sheetViews>
    <sheetView zoomScaleSheetLayoutView="75" workbookViewId="0" topLeftCell="A1">
      <selection activeCell="A1" sqref="A1"/>
    </sheetView>
  </sheetViews>
  <sheetFormatPr defaultColWidth="11.421875" defaultRowHeight="12.75"/>
  <cols>
    <col min="1" max="1" width="2.7109375" style="179" customWidth="1"/>
    <col min="2" max="2" width="1.7109375" style="179" customWidth="1"/>
    <col min="3" max="6" width="1.7109375" style="200" customWidth="1"/>
    <col min="7" max="7" width="29.00390625" style="200" customWidth="1"/>
    <col min="8" max="8" width="9.140625" style="130" customWidth="1"/>
    <col min="9" max="9" width="7.57421875" style="130" customWidth="1"/>
    <col min="10" max="10" width="7.8515625" style="130" customWidth="1"/>
    <col min="11" max="11" width="1.7109375" style="153" customWidth="1"/>
    <col min="12" max="14" width="7.00390625" style="25" customWidth="1"/>
    <col min="15" max="15" width="1.7109375" style="25" customWidth="1"/>
    <col min="16" max="16" width="7.421875" style="25" customWidth="1"/>
    <col min="17" max="17" width="8.57421875" style="25" customWidth="1"/>
    <col min="18" max="18" width="7.8515625" style="25" customWidth="1"/>
    <col min="19" max="19" width="1.7109375" style="25" customWidth="1"/>
    <col min="20" max="22" width="7.140625" style="130" customWidth="1"/>
    <col min="23" max="23" width="1.7109375" style="130" customWidth="1"/>
    <col min="24" max="24" width="9.00390625" style="130" customWidth="1"/>
    <col min="25" max="26" width="9.140625" style="130" customWidth="1"/>
    <col min="27" max="16384" width="11.421875" style="25" customWidth="1"/>
  </cols>
  <sheetData>
    <row r="1" spans="8:26" ht="15.75">
      <c r="H1" s="419"/>
      <c r="I1" s="419"/>
      <c r="J1" s="419"/>
      <c r="K1" s="419"/>
      <c r="L1" s="419"/>
      <c r="M1" s="419"/>
      <c r="N1" s="419"/>
      <c r="O1" s="419"/>
      <c r="P1" s="419"/>
      <c r="Q1" s="419"/>
      <c r="R1" s="419"/>
      <c r="S1" s="419"/>
      <c r="T1" s="419"/>
      <c r="U1" s="419"/>
      <c r="V1" s="419"/>
      <c r="W1" s="419"/>
      <c r="X1" s="419"/>
      <c r="Y1" s="419"/>
      <c r="Z1" s="154"/>
    </row>
    <row r="2" spans="2:26" ht="15.75">
      <c r="B2" s="175" t="s">
        <v>463</v>
      </c>
      <c r="C2" s="257"/>
      <c r="D2" s="188"/>
      <c r="E2" s="188"/>
      <c r="F2" s="188"/>
      <c r="G2" s="188"/>
      <c r="H2" s="420"/>
      <c r="I2" s="420"/>
      <c r="J2" s="420"/>
      <c r="K2" s="420"/>
      <c r="L2" s="420"/>
      <c r="M2" s="420"/>
      <c r="N2" s="420"/>
      <c r="O2" s="420"/>
      <c r="P2" s="420"/>
      <c r="Q2" s="420"/>
      <c r="R2" s="420"/>
      <c r="S2" s="420"/>
      <c r="T2" s="420"/>
      <c r="U2" s="420"/>
      <c r="V2" s="420"/>
      <c r="W2" s="420"/>
      <c r="X2" s="420"/>
      <c r="Y2" s="420"/>
      <c r="Z2" s="154"/>
    </row>
    <row r="3" spans="2:26" ht="15.75">
      <c r="B3" s="186" t="s">
        <v>0</v>
      </c>
      <c r="C3" s="257"/>
      <c r="D3" s="188"/>
      <c r="E3" s="188"/>
      <c r="F3" s="188"/>
      <c r="G3" s="188"/>
      <c r="H3" s="174"/>
      <c r="I3" s="174"/>
      <c r="J3" s="174"/>
      <c r="K3" s="174"/>
      <c r="L3" s="174"/>
      <c r="M3" s="174"/>
      <c r="N3" s="174"/>
      <c r="O3" s="174"/>
      <c r="P3" s="174"/>
      <c r="Q3" s="174"/>
      <c r="R3" s="174"/>
      <c r="S3" s="174"/>
      <c r="T3" s="174"/>
      <c r="U3" s="174"/>
      <c r="V3" s="174"/>
      <c r="W3" s="174"/>
      <c r="X3" s="174"/>
      <c r="Y3" s="174"/>
      <c r="Z3" s="154"/>
    </row>
    <row r="4" spans="3:26" s="179" customFormat="1" ht="12.75">
      <c r="C4" s="203"/>
      <c r="D4" s="203"/>
      <c r="E4" s="203"/>
      <c r="F4" s="203"/>
      <c r="G4" s="203"/>
      <c r="H4" s="200"/>
      <c r="I4" s="200"/>
      <c r="J4" s="200"/>
      <c r="K4" s="200"/>
      <c r="L4" s="200"/>
      <c r="M4" s="200"/>
      <c r="N4" s="200"/>
      <c r="O4" s="200"/>
      <c r="P4" s="200"/>
      <c r="Q4" s="200"/>
      <c r="R4" s="200"/>
      <c r="S4" s="200"/>
      <c r="T4" s="200"/>
      <c r="U4" s="200"/>
      <c r="V4" s="200"/>
      <c r="W4" s="200"/>
      <c r="X4" s="200"/>
      <c r="Y4" s="200"/>
      <c r="Z4" s="200"/>
    </row>
    <row r="5" spans="2:26" s="179" customFormat="1" ht="12.75">
      <c r="B5" s="190"/>
      <c r="C5" s="177"/>
      <c r="D5" s="177"/>
      <c r="E5" s="177"/>
      <c r="F5" s="177"/>
      <c r="G5" s="177"/>
      <c r="H5" s="421"/>
      <c r="I5" s="421"/>
      <c r="J5" s="421"/>
      <c r="K5" s="421"/>
      <c r="L5" s="421"/>
      <c r="M5" s="421"/>
      <c r="N5" s="421"/>
      <c r="O5" s="421"/>
      <c r="P5" s="421"/>
      <c r="Q5" s="421"/>
      <c r="R5" s="421"/>
      <c r="S5" s="421"/>
      <c r="T5" s="421"/>
      <c r="U5" s="421"/>
      <c r="V5" s="421"/>
      <c r="W5" s="202"/>
      <c r="X5" s="421"/>
      <c r="Y5" s="421"/>
      <c r="Z5" s="421"/>
    </row>
    <row r="6" spans="3:26" s="179" customFormat="1" ht="12.75">
      <c r="C6" s="205"/>
      <c r="D6" s="205"/>
      <c r="E6" s="205"/>
      <c r="F6" s="205"/>
      <c r="G6" s="205"/>
      <c r="H6" s="401" t="s">
        <v>452</v>
      </c>
      <c r="I6" s="401"/>
      <c r="J6" s="401"/>
      <c r="K6" s="401"/>
      <c r="L6" s="401"/>
      <c r="M6" s="401"/>
      <c r="N6" s="401"/>
      <c r="O6" s="401"/>
      <c r="P6" s="401"/>
      <c r="Q6" s="401"/>
      <c r="R6" s="401"/>
      <c r="S6" s="401"/>
      <c r="T6" s="401"/>
      <c r="U6" s="401"/>
      <c r="V6" s="401"/>
      <c r="W6" s="206"/>
      <c r="X6" s="422" t="s">
        <v>447</v>
      </c>
      <c r="Y6" s="422"/>
      <c r="Z6" s="422"/>
    </row>
    <row r="7" spans="2:26" s="179" customFormat="1" ht="12.75">
      <c r="B7" s="94" t="s">
        <v>1</v>
      </c>
      <c r="C7" s="203"/>
      <c r="D7" s="200"/>
      <c r="E7" s="203"/>
      <c r="F7" s="203"/>
      <c r="G7" s="203"/>
      <c r="H7" s="418" t="s">
        <v>448</v>
      </c>
      <c r="I7" s="418"/>
      <c r="J7" s="418"/>
      <c r="K7" s="208"/>
      <c r="L7" s="418" t="s">
        <v>348</v>
      </c>
      <c r="M7" s="418"/>
      <c r="N7" s="418"/>
      <c r="O7" s="208"/>
      <c r="P7" s="418" t="s">
        <v>453</v>
      </c>
      <c r="Q7" s="418"/>
      <c r="R7" s="418"/>
      <c r="S7" s="208"/>
      <c r="T7" s="418" t="s">
        <v>454</v>
      </c>
      <c r="U7" s="418"/>
      <c r="V7" s="418"/>
      <c r="W7" s="208"/>
      <c r="X7" s="209" t="s">
        <v>336</v>
      </c>
      <c r="Y7" s="209" t="s">
        <v>337</v>
      </c>
      <c r="Z7" s="209" t="s">
        <v>116</v>
      </c>
    </row>
    <row r="8" spans="3:26" s="179" customFormat="1" ht="12.75">
      <c r="C8" s="200"/>
      <c r="D8" s="200"/>
      <c r="E8" s="200"/>
      <c r="F8" s="200"/>
      <c r="G8" s="200"/>
      <c r="H8" s="211" t="s">
        <v>336</v>
      </c>
      <c r="I8" s="211" t="s">
        <v>337</v>
      </c>
      <c r="J8" s="211" t="s">
        <v>116</v>
      </c>
      <c r="K8" s="210"/>
      <c r="L8" s="211" t="s">
        <v>336</v>
      </c>
      <c r="M8" s="211" t="s">
        <v>337</v>
      </c>
      <c r="N8" s="211" t="s">
        <v>116</v>
      </c>
      <c r="O8" s="210"/>
      <c r="P8" s="211" t="s">
        <v>336</v>
      </c>
      <c r="Q8" s="211" t="s">
        <v>337</v>
      </c>
      <c r="R8" s="211" t="s">
        <v>116</v>
      </c>
      <c r="S8" s="210"/>
      <c r="T8" s="211" t="s">
        <v>336</v>
      </c>
      <c r="U8" s="211" t="s">
        <v>337</v>
      </c>
      <c r="V8" s="211" t="s">
        <v>116</v>
      </c>
      <c r="W8" s="210"/>
      <c r="X8" s="200"/>
      <c r="Y8" s="200"/>
      <c r="Z8" s="200"/>
    </row>
    <row r="9" spans="2:26" s="179" customFormat="1" ht="19.5" customHeight="1">
      <c r="B9" s="193"/>
      <c r="C9" s="212"/>
      <c r="D9" s="212"/>
      <c r="E9" s="212"/>
      <c r="F9" s="212"/>
      <c r="G9" s="212"/>
      <c r="H9" s="212"/>
      <c r="I9" s="212"/>
      <c r="J9" s="212"/>
      <c r="K9" s="212"/>
      <c r="L9" s="212"/>
      <c r="M9" s="212"/>
      <c r="N9" s="212"/>
      <c r="O9" s="212"/>
      <c r="P9" s="212"/>
      <c r="Q9" s="212"/>
      <c r="R9" s="212"/>
      <c r="S9" s="212"/>
      <c r="T9" s="212"/>
      <c r="U9" s="212"/>
      <c r="V9" s="212"/>
      <c r="W9" s="212"/>
      <c r="X9" s="212"/>
      <c r="Y9" s="212"/>
      <c r="Z9" s="212"/>
    </row>
    <row r="10" spans="3:26" s="179" customFormat="1" ht="12.75">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row>
    <row r="11" spans="1:26" s="187" customFormat="1" ht="12.75">
      <c r="A11" s="179"/>
      <c r="B11" s="208" t="s">
        <v>368</v>
      </c>
      <c r="C11" s="208" t="s">
        <v>638</v>
      </c>
      <c r="D11" s="208"/>
      <c r="E11" s="200"/>
      <c r="F11" s="200"/>
      <c r="G11" s="200"/>
      <c r="H11" s="208">
        <v>1165.726182959054</v>
      </c>
      <c r="I11" s="208">
        <v>1157.7001628688645</v>
      </c>
      <c r="J11" s="208">
        <v>8.026020090189604</v>
      </c>
      <c r="K11" s="208"/>
      <c r="L11" s="208">
        <v>1135.472808882294</v>
      </c>
      <c r="M11" s="208">
        <v>1108.457570649236</v>
      </c>
      <c r="N11" s="208">
        <v>27.01523823305797</v>
      </c>
      <c r="O11" s="208"/>
      <c r="P11" s="223">
        <v>1086.4463886519873</v>
      </c>
      <c r="Q11" s="223">
        <v>1098.771293807279</v>
      </c>
      <c r="R11" s="223">
        <v>-12.324905155291844</v>
      </c>
      <c r="S11" s="223"/>
      <c r="T11" s="223">
        <v>1080.9906824662935</v>
      </c>
      <c r="U11" s="223">
        <v>1186.0280882801007</v>
      </c>
      <c r="V11" s="223">
        <v>-105.03740581380725</v>
      </c>
      <c r="W11" s="208"/>
      <c r="X11" s="208">
        <v>4468.63606295963</v>
      </c>
      <c r="Y11" s="208">
        <v>4550.95711560548</v>
      </c>
      <c r="Z11" s="208">
        <v>-82.3210526458497</v>
      </c>
    </row>
    <row r="12" spans="1:26" s="179" customFormat="1" ht="12.75">
      <c r="A12" s="187"/>
      <c r="B12" s="187"/>
      <c r="C12" s="208"/>
      <c r="D12" s="258" t="s">
        <v>639</v>
      </c>
      <c r="E12" s="208"/>
      <c r="F12" s="187"/>
      <c r="G12" s="187"/>
      <c r="H12" s="208">
        <v>723.8241519999999</v>
      </c>
      <c r="I12" s="208">
        <v>782.6438365733377</v>
      </c>
      <c r="J12" s="208">
        <v>-58.81968457333778</v>
      </c>
      <c r="K12" s="208"/>
      <c r="L12" s="208">
        <v>738.3694193800002</v>
      </c>
      <c r="M12" s="208">
        <v>746.5709676531612</v>
      </c>
      <c r="N12" s="208">
        <v>-8.201548273161052</v>
      </c>
      <c r="O12" s="208"/>
      <c r="P12" s="223">
        <v>686.4929606499999</v>
      </c>
      <c r="Q12" s="223">
        <v>751.4822725289418</v>
      </c>
      <c r="R12" s="223">
        <v>-64.98931187894198</v>
      </c>
      <c r="S12" s="223"/>
      <c r="T12" s="223">
        <v>678.1012024798234</v>
      </c>
      <c r="U12" s="223">
        <v>803.6932579763823</v>
      </c>
      <c r="V12" s="223">
        <v>-125.59205549655883</v>
      </c>
      <c r="W12" s="208"/>
      <c r="X12" s="208">
        <v>2826.7877345098236</v>
      </c>
      <c r="Y12" s="208">
        <v>3084.390334731823</v>
      </c>
      <c r="Z12" s="208">
        <v>-257.6026002219992</v>
      </c>
    </row>
    <row r="13" spans="3:26" s="179" customFormat="1" ht="12.75">
      <c r="C13" s="200"/>
      <c r="D13" s="200"/>
      <c r="E13" s="200"/>
      <c r="F13" s="200"/>
      <c r="G13" s="200" t="s">
        <v>52</v>
      </c>
      <c r="H13" s="200">
        <v>4.149927</v>
      </c>
      <c r="I13" s="200">
        <v>0</v>
      </c>
      <c r="J13" s="200">
        <v>4.149927</v>
      </c>
      <c r="K13" s="200"/>
      <c r="L13" s="200">
        <v>0.622649</v>
      </c>
      <c r="M13" s="200">
        <v>0</v>
      </c>
      <c r="N13" s="200">
        <v>0.622649</v>
      </c>
      <c r="O13" s="200"/>
      <c r="P13" s="214">
        <v>0</v>
      </c>
      <c r="Q13" s="214">
        <v>0</v>
      </c>
      <c r="R13" s="214">
        <v>0</v>
      </c>
      <c r="S13" s="214"/>
      <c r="T13" s="214">
        <v>4.3012024798234245</v>
      </c>
      <c r="U13" s="214">
        <v>0.1530900524284357</v>
      </c>
      <c r="V13" s="214">
        <v>4.148112427394989</v>
      </c>
      <c r="W13" s="200"/>
      <c r="X13" s="200">
        <v>9.073778479823424</v>
      </c>
      <c r="Y13" s="200">
        <v>0.1530900524284357</v>
      </c>
      <c r="Z13" s="200">
        <v>8.920688427394989</v>
      </c>
    </row>
    <row r="14" spans="3:26" s="179" customFormat="1" ht="12.75">
      <c r="C14" s="200"/>
      <c r="D14" s="200"/>
      <c r="E14" s="200"/>
      <c r="F14" s="200"/>
      <c r="G14" s="200" t="s">
        <v>94</v>
      </c>
      <c r="H14" s="200">
        <v>422.25136699999996</v>
      </c>
      <c r="I14" s="200">
        <v>290.67377757333765</v>
      </c>
      <c r="J14" s="200">
        <v>131.5775894266623</v>
      </c>
      <c r="K14" s="200"/>
      <c r="L14" s="200">
        <v>427.18260474000004</v>
      </c>
      <c r="M14" s="200">
        <v>248.3522924231612</v>
      </c>
      <c r="N14" s="200">
        <v>178.83031231683884</v>
      </c>
      <c r="O14" s="200"/>
      <c r="P14" s="214">
        <v>426.1269828999999</v>
      </c>
      <c r="Q14" s="214">
        <v>258.51061239894176</v>
      </c>
      <c r="R14" s="214">
        <v>167.61637050105816</v>
      </c>
      <c r="S14" s="214"/>
      <c r="T14" s="214">
        <v>423.7</v>
      </c>
      <c r="U14" s="214">
        <v>292.3401679239539</v>
      </c>
      <c r="V14" s="214">
        <v>131.35983207604608</v>
      </c>
      <c r="W14" s="200"/>
      <c r="X14" s="200">
        <v>1699.2609546400001</v>
      </c>
      <c r="Y14" s="200">
        <v>1089.8768503193944</v>
      </c>
      <c r="Z14" s="200">
        <v>609.3841043206057</v>
      </c>
    </row>
    <row r="15" spans="1:26" s="187" customFormat="1" ht="12.75">
      <c r="A15" s="179"/>
      <c r="B15" s="179"/>
      <c r="C15" s="200"/>
      <c r="D15" s="200"/>
      <c r="E15" s="200"/>
      <c r="F15" s="200"/>
      <c r="G15" s="200" t="s">
        <v>53</v>
      </c>
      <c r="H15" s="200">
        <v>297.422858</v>
      </c>
      <c r="I15" s="200">
        <v>491.970059</v>
      </c>
      <c r="J15" s="200">
        <v>-194.54720099999997</v>
      </c>
      <c r="K15" s="200"/>
      <c r="L15" s="200">
        <v>310.56416564000006</v>
      </c>
      <c r="M15" s="200">
        <v>498.21867523000003</v>
      </c>
      <c r="N15" s="200">
        <v>-187.65450958999998</v>
      </c>
      <c r="O15" s="200"/>
      <c r="P15" s="214">
        <v>260.36597774999996</v>
      </c>
      <c r="Q15" s="214">
        <v>492.97166013000003</v>
      </c>
      <c r="R15" s="214">
        <v>-232.60568238000008</v>
      </c>
      <c r="S15" s="214"/>
      <c r="T15" s="214">
        <v>250.1</v>
      </c>
      <c r="U15" s="214">
        <v>511.2</v>
      </c>
      <c r="V15" s="214">
        <v>-261.1</v>
      </c>
      <c r="W15" s="200"/>
      <c r="X15" s="200">
        <v>1118.45300139</v>
      </c>
      <c r="Y15" s="200">
        <v>1994.36039436</v>
      </c>
      <c r="Z15" s="200">
        <v>-875.90739297</v>
      </c>
    </row>
    <row r="16" spans="3:26" s="179" customFormat="1" ht="12.75">
      <c r="C16" s="200"/>
      <c r="D16" s="258" t="s">
        <v>640</v>
      </c>
      <c r="E16" s="200"/>
      <c r="H16" s="208">
        <v>385.8376602075933</v>
      </c>
      <c r="I16" s="208">
        <v>237.60583712933445</v>
      </c>
      <c r="J16" s="208">
        <v>148.23182307825883</v>
      </c>
      <c r="K16" s="208"/>
      <c r="L16" s="208">
        <v>344.4321152809655</v>
      </c>
      <c r="M16" s="208">
        <v>232.71026945372336</v>
      </c>
      <c r="N16" s="208">
        <v>111.72184582724213</v>
      </c>
      <c r="O16" s="208"/>
      <c r="P16" s="223">
        <v>355.04093634157175</v>
      </c>
      <c r="Q16" s="223">
        <v>234.9129798102492</v>
      </c>
      <c r="R16" s="223">
        <v>120.12795653132255</v>
      </c>
      <c r="S16" s="223"/>
      <c r="T16" s="223">
        <v>347.02656732170635</v>
      </c>
      <c r="U16" s="223">
        <v>253.81522894654125</v>
      </c>
      <c r="V16" s="223">
        <v>93.2113383751651</v>
      </c>
      <c r="W16" s="208"/>
      <c r="X16" s="208">
        <v>1432.337279151837</v>
      </c>
      <c r="Y16" s="208">
        <v>959.0443153398481</v>
      </c>
      <c r="Z16" s="208">
        <v>473.2929638119889</v>
      </c>
    </row>
    <row r="17" spans="3:26" s="179" customFormat="1" ht="12.75">
      <c r="C17" s="200"/>
      <c r="D17" s="200"/>
      <c r="E17" s="200"/>
      <c r="F17" s="200"/>
      <c r="G17" s="200" t="s">
        <v>52</v>
      </c>
      <c r="H17" s="200">
        <v>168.330457</v>
      </c>
      <c r="I17" s="200">
        <v>60.422506999999996</v>
      </c>
      <c r="J17" s="200">
        <v>107.90795</v>
      </c>
      <c r="K17" s="200"/>
      <c r="L17" s="200">
        <v>126.5694</v>
      </c>
      <c r="M17" s="200">
        <v>79.67092611</v>
      </c>
      <c r="N17" s="200">
        <v>46.898473890000005</v>
      </c>
      <c r="O17" s="200"/>
      <c r="P17" s="214">
        <v>151.091335</v>
      </c>
      <c r="Q17" s="214">
        <v>77.92413098</v>
      </c>
      <c r="R17" s="214">
        <v>73.16720401999999</v>
      </c>
      <c r="S17" s="214"/>
      <c r="T17" s="214">
        <v>135.00775966596916</v>
      </c>
      <c r="U17" s="214">
        <v>78</v>
      </c>
      <c r="V17" s="214">
        <v>57.00775966596916</v>
      </c>
      <c r="W17" s="200"/>
      <c r="X17" s="200">
        <v>580.9989516659691</v>
      </c>
      <c r="Y17" s="200">
        <v>296.01756408999995</v>
      </c>
      <c r="Z17" s="200">
        <v>284.98138757596917</v>
      </c>
    </row>
    <row r="18" spans="3:26" s="179" customFormat="1" ht="12.75">
      <c r="C18" s="200"/>
      <c r="D18" s="200"/>
      <c r="E18" s="200"/>
      <c r="F18" s="200"/>
      <c r="G18" s="200" t="s">
        <v>94</v>
      </c>
      <c r="H18" s="200">
        <v>171.99381</v>
      </c>
      <c r="I18" s="200">
        <v>101.73582215066818</v>
      </c>
      <c r="J18" s="200">
        <v>70.25798784933181</v>
      </c>
      <c r="K18" s="200"/>
      <c r="L18" s="200">
        <v>172.507388</v>
      </c>
      <c r="M18" s="200">
        <v>86.92330234810642</v>
      </c>
      <c r="N18" s="200">
        <v>85.58408565189357</v>
      </c>
      <c r="O18" s="200"/>
      <c r="P18" s="214">
        <v>154.473387</v>
      </c>
      <c r="Q18" s="214">
        <v>90.47871433962962</v>
      </c>
      <c r="R18" s="214">
        <v>63.994672660370384</v>
      </c>
      <c r="S18" s="214"/>
      <c r="T18" s="214">
        <v>165.7</v>
      </c>
      <c r="U18" s="214">
        <v>102.31905877338387</v>
      </c>
      <c r="V18" s="214">
        <v>63.380941226616116</v>
      </c>
      <c r="W18" s="200"/>
      <c r="X18" s="200">
        <v>664.674585</v>
      </c>
      <c r="Y18" s="200">
        <v>381.45689761178807</v>
      </c>
      <c r="Z18" s="200">
        <v>283.2176873882119</v>
      </c>
    </row>
    <row r="19" spans="1:26" s="187" customFormat="1" ht="12.75">
      <c r="A19" s="179"/>
      <c r="B19" s="179"/>
      <c r="C19" s="200"/>
      <c r="D19" s="200"/>
      <c r="E19" s="200"/>
      <c r="F19" s="200"/>
      <c r="G19" s="200" t="s">
        <v>53</v>
      </c>
      <c r="H19" s="200">
        <v>45.51339320759331</v>
      </c>
      <c r="I19" s="200">
        <v>75.44750797866627</v>
      </c>
      <c r="J19" s="200">
        <v>-29.934114771072956</v>
      </c>
      <c r="K19" s="200"/>
      <c r="L19" s="200">
        <v>45.35532728096552</v>
      </c>
      <c r="M19" s="200">
        <v>66.11604099561694</v>
      </c>
      <c r="N19" s="200">
        <v>-20.760713714651423</v>
      </c>
      <c r="O19" s="200"/>
      <c r="P19" s="214">
        <v>49.47621434157182</v>
      </c>
      <c r="Q19" s="214">
        <v>66.51013449061958</v>
      </c>
      <c r="R19" s="214">
        <v>-17.03392014904776</v>
      </c>
      <c r="S19" s="214"/>
      <c r="T19" s="214">
        <v>46.318807655737224</v>
      </c>
      <c r="U19" s="214">
        <v>73.49617017315741</v>
      </c>
      <c r="V19" s="214">
        <v>-27.177362517420185</v>
      </c>
      <c r="W19" s="200"/>
      <c r="X19" s="200">
        <v>186.66374248586789</v>
      </c>
      <c r="Y19" s="200">
        <v>281.5698536380602</v>
      </c>
      <c r="Z19" s="200">
        <v>-94.9061111521923</v>
      </c>
    </row>
    <row r="20" spans="3:26" s="179" customFormat="1" ht="12.75">
      <c r="C20" s="200"/>
      <c r="D20" s="258" t="s">
        <v>641</v>
      </c>
      <c r="E20" s="200"/>
      <c r="H20" s="208">
        <v>56.06437075146106</v>
      </c>
      <c r="I20" s="208">
        <v>137.45048916619228</v>
      </c>
      <c r="J20" s="208">
        <v>-81.38611841473121</v>
      </c>
      <c r="K20" s="208"/>
      <c r="L20" s="208">
        <v>52.67127422132825</v>
      </c>
      <c r="M20" s="208">
        <v>129.1763335423514</v>
      </c>
      <c r="N20" s="208">
        <v>-76.50505932102314</v>
      </c>
      <c r="O20" s="208"/>
      <c r="P20" s="223">
        <v>44.91249166041577</v>
      </c>
      <c r="Q20" s="223">
        <v>112.37604146808805</v>
      </c>
      <c r="R20" s="223">
        <v>-67.46354980767228</v>
      </c>
      <c r="S20" s="223"/>
      <c r="T20" s="223">
        <v>55.862912664763826</v>
      </c>
      <c r="U20" s="223">
        <v>128.51960135717712</v>
      </c>
      <c r="V20" s="223">
        <v>-72.6566886924133</v>
      </c>
      <c r="W20" s="208"/>
      <c r="X20" s="208">
        <v>209.5110492979689</v>
      </c>
      <c r="Y20" s="208">
        <v>507.5224655338089</v>
      </c>
      <c r="Z20" s="208">
        <v>-298.01141623584</v>
      </c>
    </row>
    <row r="21" spans="3:26" s="179" customFormat="1" ht="12.75">
      <c r="C21" s="200"/>
      <c r="D21" s="200"/>
      <c r="E21" s="200"/>
      <c r="F21" s="200"/>
      <c r="G21" s="200" t="s">
        <v>52</v>
      </c>
      <c r="H21" s="200">
        <v>3.5705856890580976</v>
      </c>
      <c r="I21" s="200">
        <v>8.505</v>
      </c>
      <c r="J21" s="200">
        <v>-4.934414310941904</v>
      </c>
      <c r="K21" s="200"/>
      <c r="L21" s="200">
        <v>2.522305909785109</v>
      </c>
      <c r="M21" s="200">
        <v>7.591518650624882</v>
      </c>
      <c r="N21" s="200">
        <v>-5.069212740839773</v>
      </c>
      <c r="O21" s="200"/>
      <c r="P21" s="214">
        <v>2.6749208196917897</v>
      </c>
      <c r="Q21" s="214">
        <v>8.395990183894389</v>
      </c>
      <c r="R21" s="214">
        <v>-5.721069364202599</v>
      </c>
      <c r="S21" s="214"/>
      <c r="T21" s="214">
        <v>3.2544675908794196</v>
      </c>
      <c r="U21" s="214">
        <v>8.375681504406316</v>
      </c>
      <c r="V21" s="214">
        <v>-5.121213913526896</v>
      </c>
      <c r="W21" s="200"/>
      <c r="X21" s="200">
        <v>12.022280009414416</v>
      </c>
      <c r="Y21" s="200">
        <v>32.86819033892559</v>
      </c>
      <c r="Z21" s="200">
        <v>-20.84591032951117</v>
      </c>
    </row>
    <row r="22" spans="1:26" s="213" customFormat="1" ht="12.75">
      <c r="A22" s="179"/>
      <c r="B22" s="179"/>
      <c r="C22" s="200"/>
      <c r="D22" s="200"/>
      <c r="E22" s="200"/>
      <c r="F22" s="200"/>
      <c r="G22" s="200" t="s">
        <v>94</v>
      </c>
      <c r="H22" s="200">
        <v>39.15458103749314</v>
      </c>
      <c r="I22" s="200">
        <v>92.04669623155694</v>
      </c>
      <c r="J22" s="200">
        <v>-52.8921151940638</v>
      </c>
      <c r="K22" s="200"/>
      <c r="L22" s="200">
        <v>36.69696831154314</v>
      </c>
      <c r="M22" s="200">
        <v>78.64489260066773</v>
      </c>
      <c r="N22" s="200">
        <v>-41.94792428912459</v>
      </c>
      <c r="O22" s="200"/>
      <c r="P22" s="214">
        <v>30.58192568678853</v>
      </c>
      <c r="Q22" s="214">
        <v>81.86169392633157</v>
      </c>
      <c r="R22" s="214">
        <v>-51.27976823954304</v>
      </c>
      <c r="S22" s="214"/>
      <c r="T22" s="214">
        <v>34.885563487530945</v>
      </c>
      <c r="U22" s="214">
        <v>92.57438650925208</v>
      </c>
      <c r="V22" s="214">
        <v>-57.688823021721134</v>
      </c>
      <c r="W22" s="200"/>
      <c r="X22" s="200">
        <v>141.31903852335574</v>
      </c>
      <c r="Y22" s="200">
        <v>345.1276692678083</v>
      </c>
      <c r="Z22" s="200">
        <v>-203.80863074445256</v>
      </c>
    </row>
    <row r="23" spans="3:26" s="213" customFormat="1" ht="12.75">
      <c r="C23" s="214"/>
      <c r="D23" s="214"/>
      <c r="E23" s="214"/>
      <c r="F23" s="200"/>
      <c r="G23" s="200" t="s">
        <v>53</v>
      </c>
      <c r="H23" s="200">
        <v>13.339204024909828</v>
      </c>
      <c r="I23" s="200">
        <v>36.89879293463535</v>
      </c>
      <c r="J23" s="214">
        <v>-23.559588909725527</v>
      </c>
      <c r="K23" s="214"/>
      <c r="L23" s="200">
        <v>13.452</v>
      </c>
      <c r="M23" s="200">
        <v>42.939922291058785</v>
      </c>
      <c r="N23" s="214">
        <v>-29.487922291058787</v>
      </c>
      <c r="O23" s="214"/>
      <c r="P23" s="214">
        <v>11.655645153935446</v>
      </c>
      <c r="Q23" s="214">
        <v>22.1183573578621</v>
      </c>
      <c r="R23" s="214">
        <v>-10.462712203926653</v>
      </c>
      <c r="S23" s="214"/>
      <c r="T23" s="214">
        <v>17.722881586353456</v>
      </c>
      <c r="U23" s="214">
        <v>27.56953334351873</v>
      </c>
      <c r="V23" s="214">
        <v>-9.846651757165276</v>
      </c>
      <c r="W23" s="214"/>
      <c r="X23" s="200">
        <v>56.16973076519872</v>
      </c>
      <c r="Y23" s="200">
        <v>129.52660592707497</v>
      </c>
      <c r="Z23" s="214">
        <v>-73.35687516187625</v>
      </c>
    </row>
    <row r="24" spans="1:26" s="220" customFormat="1" ht="12.75">
      <c r="A24" s="213"/>
      <c r="B24" s="213"/>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row>
    <row r="25" spans="1:26" s="213" customFormat="1" ht="13.5" customHeight="1">
      <c r="A25" s="220"/>
      <c r="B25" s="208" t="s">
        <v>642</v>
      </c>
      <c r="C25" s="208" t="s">
        <v>643</v>
      </c>
      <c r="D25" s="208"/>
      <c r="E25" s="220"/>
      <c r="F25" s="220"/>
      <c r="G25" s="220"/>
      <c r="H25" s="208">
        <v>400.8</v>
      </c>
      <c r="I25" s="208">
        <v>375.7</v>
      </c>
      <c r="J25" s="223">
        <v>25.1</v>
      </c>
      <c r="K25" s="223"/>
      <c r="L25" s="208">
        <v>221.5</v>
      </c>
      <c r="M25" s="208">
        <v>274.7</v>
      </c>
      <c r="N25" s="223">
        <v>-53.2</v>
      </c>
      <c r="O25" s="223"/>
      <c r="P25" s="223">
        <v>224.3</v>
      </c>
      <c r="Q25" s="223">
        <v>311.5</v>
      </c>
      <c r="R25" s="223">
        <v>-87.2</v>
      </c>
      <c r="S25" s="223"/>
      <c r="T25" s="223">
        <v>367.8</v>
      </c>
      <c r="U25" s="223">
        <v>290.5</v>
      </c>
      <c r="V25" s="223">
        <v>77.3</v>
      </c>
      <c r="W25" s="223"/>
      <c r="X25" s="223">
        <v>1214.4</v>
      </c>
      <c r="Y25" s="223">
        <v>1252.4</v>
      </c>
      <c r="Z25" s="223">
        <v>-38.00000000000023</v>
      </c>
    </row>
    <row r="26" spans="1:26" s="179" customFormat="1" ht="12" customHeight="1">
      <c r="A26" s="213"/>
      <c r="B26" s="213"/>
      <c r="C26" s="214"/>
      <c r="D26" s="258" t="s">
        <v>131</v>
      </c>
      <c r="E26" s="200"/>
      <c r="F26" s="213"/>
      <c r="G26" s="213"/>
      <c r="H26" s="263">
        <v>39.16787148594377</v>
      </c>
      <c r="I26" s="263">
        <v>104.34302426343153</v>
      </c>
      <c r="J26" s="265">
        <v>-65.17515277748777</v>
      </c>
      <c r="K26" s="265"/>
      <c r="L26" s="200">
        <v>42.55192107995846</v>
      </c>
      <c r="M26" s="200">
        <v>125.74698293799416</v>
      </c>
      <c r="N26" s="265">
        <v>-83.1950618580357</v>
      </c>
      <c r="O26" s="265"/>
      <c r="P26" s="214">
        <v>32.804005589194226</v>
      </c>
      <c r="Q26" s="214">
        <v>107.00471342383108</v>
      </c>
      <c r="R26" s="265">
        <v>-74.20070783463686</v>
      </c>
      <c r="S26" s="265"/>
      <c r="T26" s="264">
        <v>57.045989815404205</v>
      </c>
      <c r="U26" s="264">
        <v>112.79796511627906</v>
      </c>
      <c r="V26" s="265">
        <v>-55.751975300874854</v>
      </c>
      <c r="W26" s="214"/>
      <c r="X26" s="200">
        <v>171.56978797050064</v>
      </c>
      <c r="Y26" s="200">
        <v>449.8926857415358</v>
      </c>
      <c r="Z26" s="214">
        <v>-278.3228977710352</v>
      </c>
    </row>
    <row r="27" spans="3:26" s="179" customFormat="1" ht="12.75">
      <c r="C27" s="200"/>
      <c r="D27" s="258" t="s">
        <v>54</v>
      </c>
      <c r="E27" s="200"/>
      <c r="F27" s="200"/>
      <c r="G27" s="200"/>
      <c r="H27" s="263">
        <v>361.63212851405626</v>
      </c>
      <c r="I27" s="263">
        <v>271.3569757365685</v>
      </c>
      <c r="J27" s="206">
        <v>90.27515277748779</v>
      </c>
      <c r="K27" s="206"/>
      <c r="L27" s="200">
        <v>178.94807892004155</v>
      </c>
      <c r="M27" s="200">
        <v>148.9530170620058</v>
      </c>
      <c r="N27" s="206">
        <v>29.99506185803574</v>
      </c>
      <c r="O27" s="206"/>
      <c r="P27" s="214">
        <v>191.4959944108058</v>
      </c>
      <c r="Q27" s="214">
        <v>204.49528657616892</v>
      </c>
      <c r="R27" s="265">
        <v>-12.99929216536313</v>
      </c>
      <c r="S27" s="265"/>
      <c r="T27" s="264">
        <v>310.7540101845958</v>
      </c>
      <c r="U27" s="264">
        <v>177.70203488372096</v>
      </c>
      <c r="V27" s="265">
        <v>133.05197530087486</v>
      </c>
      <c r="W27" s="200"/>
      <c r="X27" s="200">
        <v>1042.8302120294993</v>
      </c>
      <c r="Y27" s="200">
        <v>802.5073142584642</v>
      </c>
      <c r="Z27" s="200">
        <v>240.32289777103506</v>
      </c>
    </row>
    <row r="28" spans="1:26" s="220" customFormat="1" ht="12.75">
      <c r="A28" s="179"/>
      <c r="B28" s="179"/>
      <c r="C28" s="200"/>
      <c r="D28" s="200"/>
      <c r="E28" s="179"/>
      <c r="F28" s="179"/>
      <c r="G28" s="179"/>
      <c r="H28" s="200"/>
      <c r="I28" s="200"/>
      <c r="J28" s="200"/>
      <c r="K28" s="200"/>
      <c r="L28" s="200"/>
      <c r="M28" s="200"/>
      <c r="N28" s="200"/>
      <c r="O28" s="200"/>
      <c r="P28" s="214"/>
      <c r="Q28" s="214"/>
      <c r="R28" s="214"/>
      <c r="S28" s="214"/>
      <c r="T28" s="214"/>
      <c r="U28" s="214"/>
      <c r="V28" s="214"/>
      <c r="W28" s="200"/>
      <c r="X28" s="200"/>
      <c r="Y28" s="200"/>
      <c r="Z28" s="200"/>
    </row>
    <row r="29" spans="1:26" s="179" customFormat="1" ht="12.75">
      <c r="A29" s="220"/>
      <c r="B29" s="259" t="s">
        <v>388</v>
      </c>
      <c r="C29" s="259" t="s">
        <v>644</v>
      </c>
      <c r="D29" s="187"/>
      <c r="E29" s="220"/>
      <c r="F29" s="220"/>
      <c r="G29" s="220"/>
      <c r="H29" s="223">
        <v>422.6758059391002</v>
      </c>
      <c r="I29" s="223">
        <v>603.6608734185465</v>
      </c>
      <c r="J29" s="223">
        <v>-180.98506747944634</v>
      </c>
      <c r="K29" s="223"/>
      <c r="L29" s="223">
        <v>449.19401634477254</v>
      </c>
      <c r="M29" s="223">
        <v>678.8028849868673</v>
      </c>
      <c r="N29" s="223">
        <v>-229.60886864209476</v>
      </c>
      <c r="O29" s="223"/>
      <c r="P29" s="223">
        <v>442.96063823816</v>
      </c>
      <c r="Q29" s="223">
        <v>661.8315730756761</v>
      </c>
      <c r="R29" s="223">
        <v>-218.87093483751613</v>
      </c>
      <c r="S29" s="223"/>
      <c r="T29" s="223">
        <v>506.10737996409136</v>
      </c>
      <c r="U29" s="223">
        <v>678.5375890092462</v>
      </c>
      <c r="V29" s="223">
        <v>-172.4302090451548</v>
      </c>
      <c r="W29" s="223"/>
      <c r="X29" s="223">
        <v>1820.9378404861243</v>
      </c>
      <c r="Y29" s="223">
        <v>2622.832920490336</v>
      </c>
      <c r="Z29" s="223">
        <v>-801.8950800042119</v>
      </c>
    </row>
    <row r="30" spans="3:26" s="179" customFormat="1" ht="12.75">
      <c r="C30" s="200"/>
      <c r="D30" s="260" t="s">
        <v>103</v>
      </c>
      <c r="F30" s="200"/>
      <c r="G30" s="200"/>
      <c r="H30" s="200">
        <v>30.11</v>
      </c>
      <c r="I30" s="200">
        <v>36.93</v>
      </c>
      <c r="J30" s="200">
        <v>-6.82</v>
      </c>
      <c r="K30" s="200"/>
      <c r="L30" s="200">
        <v>27.98</v>
      </c>
      <c r="M30" s="200">
        <v>28.71</v>
      </c>
      <c r="N30" s="200">
        <v>-0.73</v>
      </c>
      <c r="O30" s="200"/>
      <c r="P30" s="214">
        <v>26.68</v>
      </c>
      <c r="Q30" s="214">
        <v>32.78</v>
      </c>
      <c r="R30" s="214">
        <v>-6.1</v>
      </c>
      <c r="S30" s="214"/>
      <c r="T30" s="214">
        <v>40.93</v>
      </c>
      <c r="U30" s="214">
        <v>32.76</v>
      </c>
      <c r="V30" s="214">
        <v>8.17</v>
      </c>
      <c r="W30" s="200"/>
      <c r="X30" s="200">
        <v>125.7</v>
      </c>
      <c r="Y30" s="200">
        <v>131.18</v>
      </c>
      <c r="Z30" s="200">
        <v>-5.47999999999999</v>
      </c>
    </row>
    <row r="31" spans="3:26" s="179" customFormat="1" ht="12.75">
      <c r="C31" s="200"/>
      <c r="D31" s="260" t="s">
        <v>55</v>
      </c>
      <c r="F31" s="200"/>
      <c r="G31" s="200"/>
      <c r="H31" s="200">
        <v>0</v>
      </c>
      <c r="I31" s="200">
        <v>0</v>
      </c>
      <c r="J31" s="200">
        <v>0</v>
      </c>
      <c r="K31" s="200"/>
      <c r="L31" s="200">
        <v>0</v>
      </c>
      <c r="M31" s="200">
        <v>0</v>
      </c>
      <c r="N31" s="200">
        <v>0</v>
      </c>
      <c r="O31" s="200"/>
      <c r="P31" s="214">
        <v>0</v>
      </c>
      <c r="Q31" s="214">
        <v>0</v>
      </c>
      <c r="R31" s="214">
        <v>0</v>
      </c>
      <c r="S31" s="214"/>
      <c r="T31" s="214">
        <v>0</v>
      </c>
      <c r="U31" s="214">
        <v>0</v>
      </c>
      <c r="V31" s="214">
        <v>0</v>
      </c>
      <c r="W31" s="200"/>
      <c r="X31" s="200">
        <v>0</v>
      </c>
      <c r="Y31" s="200">
        <v>0</v>
      </c>
      <c r="Z31" s="200">
        <v>0</v>
      </c>
    </row>
    <row r="32" spans="3:26" s="179" customFormat="1" ht="12.75">
      <c r="C32" s="200"/>
      <c r="D32" s="260" t="s">
        <v>56</v>
      </c>
      <c r="F32" s="200"/>
      <c r="G32" s="200"/>
      <c r="H32" s="200">
        <v>37.68583005168717</v>
      </c>
      <c r="I32" s="200">
        <v>89.8596778980801</v>
      </c>
      <c r="J32" s="200">
        <v>-52.173847846392924</v>
      </c>
      <c r="K32" s="200"/>
      <c r="L32" s="200">
        <v>39.84454914093077</v>
      </c>
      <c r="M32" s="200">
        <v>123.35753684371106</v>
      </c>
      <c r="N32" s="200">
        <v>-83.5129877027803</v>
      </c>
      <c r="O32" s="200"/>
      <c r="P32" s="214">
        <v>44.30822484036454</v>
      </c>
      <c r="Q32" s="214">
        <v>149.57292516693025</v>
      </c>
      <c r="R32" s="214">
        <v>-105.2647003265657</v>
      </c>
      <c r="S32" s="214"/>
      <c r="T32" s="214">
        <v>44.397450333429255</v>
      </c>
      <c r="U32" s="214">
        <v>152.4947121383787</v>
      </c>
      <c r="V32" s="214">
        <v>-108.09726180494945</v>
      </c>
      <c r="W32" s="200"/>
      <c r="X32" s="200">
        <v>166.23605436641174</v>
      </c>
      <c r="Y32" s="200">
        <v>515.2848520471001</v>
      </c>
      <c r="Z32" s="200">
        <v>-349.0487976806884</v>
      </c>
    </row>
    <row r="33" spans="3:26" s="179" customFormat="1" ht="12.75">
      <c r="C33" s="200"/>
      <c r="D33" s="260" t="s">
        <v>104</v>
      </c>
      <c r="F33" s="200"/>
      <c r="G33" s="200"/>
      <c r="H33" s="200">
        <v>6.527658663832913</v>
      </c>
      <c r="I33" s="200">
        <v>65.35707728724495</v>
      </c>
      <c r="J33" s="200">
        <v>-58.82941862341204</v>
      </c>
      <c r="K33" s="200"/>
      <c r="L33" s="200">
        <v>11.96298682072866</v>
      </c>
      <c r="M33" s="200">
        <v>66.7414477062667</v>
      </c>
      <c r="N33" s="200">
        <v>-54.77846088553804</v>
      </c>
      <c r="O33" s="200"/>
      <c r="P33" s="214">
        <v>10.517709473585056</v>
      </c>
      <c r="Q33" s="214">
        <v>82.47832492888544</v>
      </c>
      <c r="R33" s="214">
        <v>-71.96061545530038</v>
      </c>
      <c r="S33" s="214"/>
      <c r="T33" s="214">
        <v>8.357342257206781</v>
      </c>
      <c r="U33" s="214">
        <v>71.92767617473105</v>
      </c>
      <c r="V33" s="214">
        <v>-63.570333917524266</v>
      </c>
      <c r="W33" s="200"/>
      <c r="X33" s="200">
        <v>37.36569721535341</v>
      </c>
      <c r="Y33" s="200">
        <v>286.5045260971282</v>
      </c>
      <c r="Z33" s="200">
        <v>-249.13882888177477</v>
      </c>
    </row>
    <row r="34" spans="3:26" s="179" customFormat="1" ht="12.75">
      <c r="C34" s="200"/>
      <c r="D34" s="260" t="s">
        <v>132</v>
      </c>
      <c r="F34" s="200"/>
      <c r="G34" s="200"/>
      <c r="H34" s="200">
        <v>15.514181180000001</v>
      </c>
      <c r="I34" s="200">
        <v>14.867671022522366</v>
      </c>
      <c r="J34" s="200">
        <v>0.6465101574776355</v>
      </c>
      <c r="K34" s="200"/>
      <c r="L34" s="200">
        <v>14.455489137999999</v>
      </c>
      <c r="M34" s="200">
        <v>17.662350058501627</v>
      </c>
      <c r="N34" s="200">
        <v>-3.2068609205016276</v>
      </c>
      <c r="O34" s="200"/>
      <c r="P34" s="214">
        <v>15.366449428</v>
      </c>
      <c r="Q34" s="214">
        <v>18.552325561489308</v>
      </c>
      <c r="R34" s="214">
        <v>-3.185876133489309</v>
      </c>
      <c r="S34" s="214"/>
      <c r="T34" s="214">
        <v>26.426108175</v>
      </c>
      <c r="U34" s="214">
        <v>21.580585732392635</v>
      </c>
      <c r="V34" s="214">
        <v>4.845522442607365</v>
      </c>
      <c r="W34" s="200"/>
      <c r="X34" s="200">
        <v>71.76222792099999</v>
      </c>
      <c r="Y34" s="200">
        <v>72.66293237490594</v>
      </c>
      <c r="Z34" s="200">
        <v>-0.900704453905945</v>
      </c>
    </row>
    <row r="35" spans="3:26" s="179" customFormat="1" ht="12.75">
      <c r="C35" s="200"/>
      <c r="D35" s="260" t="s">
        <v>57</v>
      </c>
      <c r="F35" s="200"/>
      <c r="G35" s="200"/>
      <c r="H35" s="200">
        <v>12.9032</v>
      </c>
      <c r="I35" s="200">
        <v>88.70683301124917</v>
      </c>
      <c r="J35" s="200">
        <v>-75.80363301124918</v>
      </c>
      <c r="K35" s="200"/>
      <c r="L35" s="200">
        <v>15</v>
      </c>
      <c r="M35" s="200">
        <v>97.37737130797126</v>
      </c>
      <c r="N35" s="200">
        <v>-82.37737130797126</v>
      </c>
      <c r="O35" s="200"/>
      <c r="P35" s="214">
        <v>14.2</v>
      </c>
      <c r="Q35" s="214">
        <v>92.2866743016961</v>
      </c>
      <c r="R35" s="214">
        <v>-78.08667430169609</v>
      </c>
      <c r="S35" s="214"/>
      <c r="T35" s="214">
        <v>13.099912045092523</v>
      </c>
      <c r="U35" s="214">
        <v>102.95786371971384</v>
      </c>
      <c r="V35" s="214">
        <v>-89.85795167462132</v>
      </c>
      <c r="W35" s="200"/>
      <c r="X35" s="200">
        <v>55.203112045092524</v>
      </c>
      <c r="Y35" s="200">
        <v>381.32874234063036</v>
      </c>
      <c r="Z35" s="200">
        <v>-326.1256302955378</v>
      </c>
    </row>
    <row r="36" spans="3:26" s="179" customFormat="1" ht="12.75">
      <c r="C36" s="200"/>
      <c r="D36" s="260" t="s">
        <v>58</v>
      </c>
      <c r="F36" s="200"/>
      <c r="G36" s="200"/>
      <c r="H36" s="200">
        <v>273.23648982455626</v>
      </c>
      <c r="I36" s="200">
        <v>267.38017392852345</v>
      </c>
      <c r="J36" s="200">
        <v>5.856315896032811</v>
      </c>
      <c r="K36" s="200"/>
      <c r="L36" s="200">
        <v>294.12890502911307</v>
      </c>
      <c r="M36" s="200">
        <v>305.3365964665828</v>
      </c>
      <c r="N36" s="200">
        <v>-11.207691437469748</v>
      </c>
      <c r="O36" s="200"/>
      <c r="P36" s="214">
        <v>291.8387555922104</v>
      </c>
      <c r="Q36" s="214">
        <v>223.39117293217026</v>
      </c>
      <c r="R36" s="214">
        <v>68.44758266004015</v>
      </c>
      <c r="S36" s="214"/>
      <c r="T36" s="214">
        <v>329.1842558811629</v>
      </c>
      <c r="U36" s="214">
        <v>247.79963286236864</v>
      </c>
      <c r="V36" s="214">
        <v>81.38462301879429</v>
      </c>
      <c r="W36" s="200"/>
      <c r="X36" s="200">
        <v>1188.3884063270427</v>
      </c>
      <c r="Y36" s="200">
        <v>1043.9075761896452</v>
      </c>
      <c r="Z36" s="200">
        <v>144.48083013739756</v>
      </c>
    </row>
    <row r="37" spans="3:26" s="179" customFormat="1" ht="12.75">
      <c r="C37" s="200"/>
      <c r="D37" s="260" t="s">
        <v>59</v>
      </c>
      <c r="F37" s="200"/>
      <c r="G37" s="200"/>
      <c r="H37" s="200">
        <v>18.353124904</v>
      </c>
      <c r="I37" s="200">
        <v>10.7712</v>
      </c>
      <c r="J37" s="200">
        <v>7.581924904000001</v>
      </c>
      <c r="K37" s="200"/>
      <c r="L37" s="200">
        <v>21.122086216</v>
      </c>
      <c r="M37" s="200">
        <v>13.5746</v>
      </c>
      <c r="N37" s="200">
        <v>7.547486215999999</v>
      </c>
      <c r="O37" s="200"/>
      <c r="P37" s="214">
        <v>19.049498904</v>
      </c>
      <c r="Q37" s="214">
        <v>14.923399999999999</v>
      </c>
      <c r="R37" s="214">
        <v>4.126098904000001</v>
      </c>
      <c r="S37" s="214"/>
      <c r="T37" s="214">
        <v>19.916214615999998</v>
      </c>
      <c r="U37" s="214">
        <v>15.699</v>
      </c>
      <c r="V37" s="214">
        <v>4.217214615999998</v>
      </c>
      <c r="W37" s="200"/>
      <c r="X37" s="200">
        <v>78.44092463999999</v>
      </c>
      <c r="Y37" s="200">
        <v>54.968199999999996</v>
      </c>
      <c r="Z37" s="200">
        <v>23.472724639999996</v>
      </c>
    </row>
    <row r="38" spans="3:26" s="179" customFormat="1" ht="12.75">
      <c r="C38" s="200"/>
      <c r="D38" s="260" t="s">
        <v>60</v>
      </c>
      <c r="F38" s="200"/>
      <c r="G38" s="200"/>
      <c r="H38" s="200">
        <v>28.345321315023796</v>
      </c>
      <c r="I38" s="200">
        <v>29.788240270926522</v>
      </c>
      <c r="J38" s="200">
        <v>-1.4429189559027265</v>
      </c>
      <c r="K38" s="200"/>
      <c r="L38" s="200">
        <v>24.7</v>
      </c>
      <c r="M38" s="200">
        <v>26.042982603833863</v>
      </c>
      <c r="N38" s="200">
        <v>-1.342982603833864</v>
      </c>
      <c r="O38" s="200"/>
      <c r="P38" s="214">
        <v>21</v>
      </c>
      <c r="Q38" s="214">
        <v>47.846750184504785</v>
      </c>
      <c r="R38" s="214">
        <v>-26.846750184504785</v>
      </c>
      <c r="S38" s="214"/>
      <c r="T38" s="214">
        <v>23.796096656199897</v>
      </c>
      <c r="U38" s="214">
        <v>33.31811838166135</v>
      </c>
      <c r="V38" s="214">
        <v>-9.522021725461453</v>
      </c>
      <c r="W38" s="200"/>
      <c r="X38" s="200">
        <v>97.84141797122369</v>
      </c>
      <c r="Y38" s="200">
        <v>136.99609144092653</v>
      </c>
      <c r="Z38" s="200">
        <v>-39.15467346970284</v>
      </c>
    </row>
    <row r="39" spans="3:26" s="179" customFormat="1" ht="12.75">
      <c r="C39" s="200"/>
      <c r="D39" s="200"/>
      <c r="E39" s="261"/>
      <c r="F39" s="260"/>
      <c r="H39" s="200"/>
      <c r="I39" s="200"/>
      <c r="J39" s="200"/>
      <c r="K39" s="200"/>
      <c r="L39" s="200"/>
      <c r="M39" s="200"/>
      <c r="N39" s="200"/>
      <c r="O39" s="200"/>
      <c r="P39" s="214"/>
      <c r="Q39" s="214"/>
      <c r="R39" s="214"/>
      <c r="S39" s="214"/>
      <c r="T39" s="214"/>
      <c r="U39" s="214"/>
      <c r="V39" s="214"/>
      <c r="W39" s="200"/>
      <c r="X39" s="200"/>
      <c r="Y39" s="200"/>
      <c r="Z39" s="200"/>
    </row>
    <row r="40" spans="2:26" s="179" customFormat="1" ht="12.75">
      <c r="B40" s="262" t="s">
        <v>645</v>
      </c>
      <c r="C40" s="215"/>
      <c r="D40" s="200"/>
      <c r="F40" s="200"/>
      <c r="G40" s="200"/>
      <c r="H40" s="212">
        <v>1989.2019888981542</v>
      </c>
      <c r="I40" s="212">
        <v>2137.0610362874113</v>
      </c>
      <c r="J40" s="212">
        <v>-147.85904738925672</v>
      </c>
      <c r="K40" s="212"/>
      <c r="L40" s="212">
        <v>1806.1668252270665</v>
      </c>
      <c r="M40" s="212">
        <v>2061.9604556361032</v>
      </c>
      <c r="N40" s="212">
        <v>-255.79363040903678</v>
      </c>
      <c r="O40" s="212"/>
      <c r="P40" s="266">
        <v>1753.7070268901473</v>
      </c>
      <c r="Q40" s="266">
        <v>2072.1028668829554</v>
      </c>
      <c r="R40" s="266">
        <v>-318.39583999280796</v>
      </c>
      <c r="S40" s="266"/>
      <c r="T40" s="266">
        <v>1954.898062430385</v>
      </c>
      <c r="U40" s="266">
        <v>2155.065677289347</v>
      </c>
      <c r="V40" s="266">
        <v>-200.16761485896205</v>
      </c>
      <c r="W40" s="212"/>
      <c r="X40" s="212">
        <v>7503.973903445754</v>
      </c>
      <c r="Y40" s="212">
        <v>8426.190036095817</v>
      </c>
      <c r="Z40" s="212">
        <v>-922.2161326500618</v>
      </c>
    </row>
    <row r="41" spans="2:7" ht="12.75">
      <c r="B41" s="190"/>
      <c r="C41" s="202"/>
      <c r="D41" s="202"/>
      <c r="E41" s="202"/>
      <c r="F41" s="202"/>
      <c r="G41" s="202"/>
    </row>
  </sheetData>
  <mergeCells count="10">
    <mergeCell ref="L7:N7"/>
    <mergeCell ref="P7:R7"/>
    <mergeCell ref="T7:V7"/>
    <mergeCell ref="H1:Y1"/>
    <mergeCell ref="H2:Y2"/>
    <mergeCell ref="H5:V5"/>
    <mergeCell ref="X5:Z5"/>
    <mergeCell ref="H6:V6"/>
    <mergeCell ref="X6:Z6"/>
    <mergeCell ref="H7:J7"/>
  </mergeCells>
  <printOptions horizontalCentered="1"/>
  <pageMargins left="0.17" right="0.16" top="0.53" bottom="1" header="0" footer="0"/>
  <pageSetup fitToHeight="0" fitToWidth="0" horizontalDpi="300" verticalDpi="3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 2002</dc:title>
  <dc:subject/>
  <dc:creator>Balanza de Pagos</dc:creator>
  <cp:keywords/>
  <dc:description/>
  <cp:lastModifiedBy>BCCH</cp:lastModifiedBy>
  <cp:lastPrinted>2007-06-13T23:07:44Z</cp:lastPrinted>
  <dcterms:created xsi:type="dcterms:W3CDTF">2002-06-04T19:14:13Z</dcterms:created>
  <dcterms:modified xsi:type="dcterms:W3CDTF">2007-06-19T22:26:02Z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